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point.eru.cz/regulace/regcen/Dokumenty Plyn/Výkaznictví/Šablony výkazů 2025/"/>
    </mc:Choice>
  </mc:AlternateContent>
  <xr:revisionPtr revIDLastSave="0" documentId="13_ncr:1_{3A1E8328-3664-4C14-8C8F-0A6CAB903999}" xr6:coauthVersionLast="36" xr6:coauthVersionMax="36" xr10:uidLastSave="{00000000-0000-0000-0000-000000000000}"/>
  <bookViews>
    <workbookView xWindow="0" yWindow="0" windowWidth="19200" windowHeight="6870" tabRatio="917" xr2:uid="{00000000-000D-0000-FFFF-FFFF00000000}"/>
  </bookViews>
  <sheets>
    <sheet name="Identifikace" sheetId="53" r:id="rId1"/>
    <sheet name="22-A" sheetId="51" r:id="rId2"/>
    <sheet name="22-IA" sheetId="2" r:id="rId3"/>
    <sheet name="22-HV-V" sheetId="41" r:id="rId4"/>
    <sheet name="22-HV-N" sheetId="44" r:id="rId5"/>
    <sheet name="22-N" sheetId="47" r:id="rId6"/>
    <sheet name="Kontrola" sheetId="49" r:id="rId7"/>
    <sheet name="22-I a)" sheetId="54" r:id="rId8"/>
    <sheet name="22-I b)" sheetId="29" r:id="rId9"/>
    <sheet name="Výkaz odepsaného majetku" sheetId="55" r:id="rId10"/>
    <sheet name="Výkaz plánovaných dotací" sheetId="56" r:id="rId11"/>
    <sheet name="22-Bs" sheetId="7" r:id="rId12"/>
    <sheet name="22-Bp" sheetId="8" r:id="rId13"/>
    <sheet name="22-BR" sheetId="9" r:id="rId14"/>
    <sheet name="22-DK" sheetId="10" r:id="rId15"/>
    <sheet name="22-T1" sheetId="11" r:id="rId16"/>
    <sheet name="22-T1d" sheetId="52" r:id="rId17"/>
    <sheet name="22-T2" sheetId="13" r:id="rId18"/>
    <sheet name="22-T3" sheetId="32" r:id="rId19"/>
    <sheet name="22-T4" sheetId="33" r:id="rId20"/>
    <sheet name="22-T5" sheetId="34" r:id="rId21"/>
    <sheet name="22-TLs" sheetId="35" r:id="rId22"/>
    <sheet name="22-TLp" sheetId="36" r:id="rId23"/>
    <sheet name="22-Tjc" sheetId="19" r:id="rId24"/>
    <sheet name="22-Tmax" sheetId="20" r:id="rId25"/>
    <sheet name="22-T2a" sheetId="21" r:id="rId26"/>
  </sheets>
  <definedNames>
    <definedName name="HTML_CodePage" hidden="1">1250</definedName>
    <definedName name="HTML_Control" localSheetId="7" hidden="1">{"'List1'!$A$1:$I$56"}</definedName>
    <definedName name="HTML_Control" localSheetId="18" hidden="1">{"'List1'!$A$1:$I$56"}</definedName>
    <definedName name="HTML_Control" localSheetId="19" hidden="1">{"'List1'!$A$1:$I$56"}</definedName>
    <definedName name="HTML_Control" localSheetId="20" hidden="1">{"'List1'!$A$1:$I$56"}</definedName>
    <definedName name="HTML_Control" localSheetId="22" hidden="1">{"'List1'!$A$1:$I$56"}</definedName>
    <definedName name="HTML_Control" localSheetId="21" hidden="1">{"'List1'!$A$1:$I$56"}</definedName>
    <definedName name="HTML_Control" localSheetId="0" hidden="1">{"'List1'!$A$1:$I$56"}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</definedNames>
  <calcPr calcId="191029"/>
</workbook>
</file>

<file path=xl/calcChain.xml><?xml version="1.0" encoding="utf-8"?>
<calcChain xmlns="http://schemas.openxmlformats.org/spreadsheetml/2006/main">
  <c r="D41" i="55" l="1"/>
  <c r="E41" i="55"/>
  <c r="F32" i="55"/>
  <c r="F22" i="55"/>
  <c r="E22" i="55"/>
  <c r="D22" i="55"/>
  <c r="F21" i="55"/>
  <c r="D21" i="55"/>
  <c r="D14" i="55"/>
  <c r="D16" i="55"/>
  <c r="V51" i="51"/>
  <c r="V44" i="51"/>
  <c r="R14" i="51"/>
  <c r="R16" i="51"/>
  <c r="R13" i="51"/>
  <c r="V15" i="51"/>
  <c r="V27" i="51"/>
  <c r="E8" i="56" l="1"/>
  <c r="K14" i="51"/>
  <c r="K10" i="51"/>
  <c r="P9" i="51"/>
  <c r="V24" i="51"/>
  <c r="V23" i="51"/>
  <c r="V13" i="51"/>
  <c r="V10" i="51"/>
  <c r="V9" i="51"/>
  <c r="E31" i="55"/>
  <c r="E21" i="55"/>
  <c r="R26" i="51"/>
  <c r="R23" i="51"/>
  <c r="R33" i="51"/>
  <c r="R24" i="51"/>
  <c r="B12" i="56" l="1"/>
  <c r="B13" i="56"/>
  <c r="B14" i="56"/>
  <c r="B15" i="56"/>
  <c r="B16" i="56"/>
  <c r="B17" i="56"/>
  <c r="B18" i="56" s="1"/>
  <c r="B19" i="56" s="1"/>
  <c r="B20" i="56" s="1"/>
  <c r="B21" i="56" s="1"/>
  <c r="B22" i="56" s="1"/>
  <c r="E5" i="56" l="1"/>
  <c r="B9" i="56"/>
  <c r="B10" i="56" s="1"/>
  <c r="B11" i="56" s="1"/>
  <c r="F41" i="55"/>
  <c r="F31" i="55"/>
  <c r="E32" i="55"/>
  <c r="D5" i="55"/>
  <c r="F5" i="55" s="1"/>
  <c r="E16" i="55"/>
  <c r="E14" i="55" s="1"/>
  <c r="F16" i="55"/>
  <c r="F14" i="55" s="1"/>
  <c r="E26" i="55"/>
  <c r="E24" i="55" s="1"/>
  <c r="F26" i="55"/>
  <c r="F24" i="55" s="1"/>
  <c r="E33" i="55"/>
  <c r="F33" i="55"/>
  <c r="E42" i="55"/>
  <c r="F42" i="55"/>
  <c r="D42" i="55"/>
  <c r="D33" i="55"/>
  <c r="D26" i="55"/>
  <c r="D24" i="55" s="1"/>
  <c r="B10" i="55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R41" i="51"/>
  <c r="R39" i="51" s="1"/>
  <c r="R32" i="51"/>
  <c r="R31" i="51"/>
  <c r="R22" i="51"/>
  <c r="R21" i="51"/>
  <c r="R10" i="51"/>
  <c r="R42" i="51"/>
  <c r="R48" i="51"/>
  <c r="Q33" i="51"/>
  <c r="Q21" i="51"/>
  <c r="R11" i="51" l="1"/>
  <c r="E11" i="55"/>
  <c r="E5" i="55"/>
  <c r="D31" i="55"/>
  <c r="E10" i="55"/>
  <c r="F10" i="55"/>
  <c r="D10" i="55"/>
  <c r="R12" i="51"/>
  <c r="R9" i="51"/>
  <c r="E23" i="55" l="1"/>
  <c r="D32" i="55"/>
  <c r="F23" i="55"/>
  <c r="F12" i="55"/>
  <c r="F39" i="55"/>
  <c r="E39" i="55"/>
  <c r="E13" i="55"/>
  <c r="F11" i="55"/>
  <c r="D23" i="55"/>
  <c r="D39" i="55"/>
  <c r="D11" i="55"/>
  <c r="F9" i="55" l="1"/>
  <c r="E12" i="55"/>
  <c r="E9" i="55" s="1"/>
  <c r="F13" i="55"/>
  <c r="D12" i="55"/>
  <c r="D9" i="55" s="1"/>
  <c r="D13" i="55"/>
  <c r="H25" i="13" l="1"/>
  <c r="H24" i="13"/>
  <c r="H23" i="13"/>
  <c r="H22" i="13"/>
  <c r="H21" i="13"/>
  <c r="H20" i="13"/>
  <c r="H17" i="13"/>
  <c r="H16" i="13"/>
  <c r="H15" i="13"/>
  <c r="H14" i="13"/>
  <c r="H13" i="13"/>
  <c r="H12" i="13"/>
  <c r="E25" i="13"/>
  <c r="E24" i="13"/>
  <c r="E23" i="13"/>
  <c r="E22" i="13"/>
  <c r="E21" i="13"/>
  <c r="E20" i="13"/>
  <c r="E17" i="13"/>
  <c r="E16" i="13"/>
  <c r="E15" i="13"/>
  <c r="E14" i="13"/>
  <c r="E13" i="13"/>
  <c r="E12" i="13"/>
  <c r="J42" i="54" l="1"/>
  <c r="I42" i="54"/>
  <c r="H42" i="54"/>
  <c r="G42" i="54"/>
  <c r="F42" i="54"/>
  <c r="E42" i="54"/>
  <c r="M41" i="54"/>
  <c r="M39" i="54" s="1"/>
  <c r="L41" i="54"/>
  <c r="L39" i="54" s="1"/>
  <c r="K41" i="54"/>
  <c r="K39" i="54" s="1"/>
  <c r="J33" i="54"/>
  <c r="I33" i="54"/>
  <c r="H33" i="54"/>
  <c r="G33" i="54"/>
  <c r="F33" i="54"/>
  <c r="E33" i="54"/>
  <c r="M32" i="54"/>
  <c r="M23" i="54" s="1"/>
  <c r="L32" i="54"/>
  <c r="L23" i="54" s="1"/>
  <c r="K32" i="54"/>
  <c r="M31" i="54"/>
  <c r="L31" i="54"/>
  <c r="K31" i="54"/>
  <c r="J26" i="54"/>
  <c r="I26" i="54"/>
  <c r="I24" i="54" s="1"/>
  <c r="H26" i="54"/>
  <c r="G26" i="54"/>
  <c r="F26" i="54"/>
  <c r="F24" i="54" s="1"/>
  <c r="E26" i="54"/>
  <c r="E24" i="54" s="1"/>
  <c r="J24" i="54"/>
  <c r="H24" i="54"/>
  <c r="G24" i="54"/>
  <c r="K23" i="54"/>
  <c r="M22" i="54"/>
  <c r="M12" i="54" s="1"/>
  <c r="M9" i="54" s="1"/>
  <c r="M48" i="54" s="1"/>
  <c r="L22" i="54"/>
  <c r="K22" i="54"/>
  <c r="M21" i="54"/>
  <c r="L21" i="54"/>
  <c r="K21" i="54"/>
  <c r="K13" i="54" s="1"/>
  <c r="J16" i="54"/>
  <c r="I16" i="54"/>
  <c r="H16" i="54"/>
  <c r="G16" i="54"/>
  <c r="G14" i="54" s="1"/>
  <c r="F16" i="54"/>
  <c r="F14" i="54" s="1"/>
  <c r="E16" i="54"/>
  <c r="J14" i="54"/>
  <c r="J10" i="54" s="1"/>
  <c r="I14" i="54"/>
  <c r="H14" i="54"/>
  <c r="E14" i="54"/>
  <c r="E31" i="54" s="1"/>
  <c r="L13" i="54"/>
  <c r="K12" i="54"/>
  <c r="M11" i="54"/>
  <c r="L11" i="54"/>
  <c r="B11" i="54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51" i="54" s="1"/>
  <c r="B52" i="54" s="1"/>
  <c r="B53" i="54" s="1"/>
  <c r="B54" i="54" s="1"/>
  <c r="B55" i="54" s="1"/>
  <c r="B56" i="54" s="1"/>
  <c r="B57" i="54" s="1"/>
  <c r="B58" i="54" s="1"/>
  <c r="M10" i="54"/>
  <c r="L10" i="54"/>
  <c r="K10" i="54"/>
  <c r="H10" i="54"/>
  <c r="B10" i="54"/>
  <c r="M5" i="54"/>
  <c r="L5" i="54"/>
  <c r="K5" i="54"/>
  <c r="I5" i="54"/>
  <c r="G5" i="54"/>
  <c r="E5" i="54"/>
  <c r="E50" i="54" s="1"/>
  <c r="E10" i="54" l="1"/>
  <c r="E23" i="54"/>
  <c r="J41" i="54"/>
  <c r="J39" i="54" s="1"/>
  <c r="F22" i="54"/>
  <c r="F12" i="54" s="1"/>
  <c r="F31" i="54"/>
  <c r="F21" i="54"/>
  <c r="F11" i="54" s="1"/>
  <c r="F10" i="54"/>
  <c r="F9" i="54" s="1"/>
  <c r="F48" i="54" s="1"/>
  <c r="E21" i="54"/>
  <c r="E22" i="54"/>
  <c r="E41" i="54"/>
  <c r="E39" i="54" s="1"/>
  <c r="F32" i="54"/>
  <c r="F13" i="54"/>
  <c r="E32" i="54"/>
  <c r="F23" i="54"/>
  <c r="I10" i="54"/>
  <c r="I23" i="54"/>
  <c r="G31" i="54"/>
  <c r="H41" i="54"/>
  <c r="H39" i="54" s="1"/>
  <c r="G10" i="54"/>
  <c r="G41" i="54"/>
  <c r="G39" i="54" s="1"/>
  <c r="H32" i="54"/>
  <c r="G32" i="54"/>
  <c r="H22" i="54"/>
  <c r="H12" i="54" s="1"/>
  <c r="H31" i="54"/>
  <c r="G22" i="54"/>
  <c r="H21" i="54"/>
  <c r="G21" i="54"/>
  <c r="G11" i="54" s="1"/>
  <c r="M13" i="54"/>
  <c r="I21" i="54"/>
  <c r="K11" i="54"/>
  <c r="K9" i="54" s="1"/>
  <c r="K48" i="54" s="1"/>
  <c r="J21" i="54"/>
  <c r="I31" i="54"/>
  <c r="F41" i="54"/>
  <c r="F39" i="54" s="1"/>
  <c r="J31" i="54"/>
  <c r="J23" i="54" s="1"/>
  <c r="I22" i="54"/>
  <c r="I32" i="54"/>
  <c r="L12" i="54"/>
  <c r="L9" i="54" s="1"/>
  <c r="L48" i="54" s="1"/>
  <c r="J13" i="54"/>
  <c r="J32" i="54"/>
  <c r="I41" i="54"/>
  <c r="I39" i="54" s="1"/>
  <c r="J22" i="54"/>
  <c r="J12" i="54" s="1"/>
  <c r="V45" i="51"/>
  <c r="V37" i="51"/>
  <c r="V29" i="51"/>
  <c r="P51" i="51"/>
  <c r="P45" i="51"/>
  <c r="P35" i="51"/>
  <c r="V50" i="51"/>
  <c r="P50" i="51"/>
  <c r="P48" i="51"/>
  <c r="P52" i="51"/>
  <c r="V52" i="51" s="1"/>
  <c r="P49" i="51"/>
  <c r="V49" i="51" s="1"/>
  <c r="V48" i="51" s="1"/>
  <c r="U48" i="51"/>
  <c r="T48" i="51"/>
  <c r="S48" i="51"/>
  <c r="Q48" i="51"/>
  <c r="O48" i="51"/>
  <c r="N48" i="51"/>
  <c r="M48" i="51"/>
  <c r="L48" i="51"/>
  <c r="K49" i="51"/>
  <c r="K48" i="51"/>
  <c r="H48" i="51"/>
  <c r="D48" i="51"/>
  <c r="K52" i="51"/>
  <c r="K51" i="51"/>
  <c r="K50" i="51"/>
  <c r="J48" i="51"/>
  <c r="I48" i="51"/>
  <c r="G48" i="51"/>
  <c r="F48" i="51"/>
  <c r="E48" i="51"/>
  <c r="I11" i="54" l="1"/>
  <c r="I13" i="54"/>
  <c r="I12" i="54"/>
  <c r="I9" i="54" s="1"/>
  <c r="I48" i="54" s="1"/>
  <c r="H13" i="54"/>
  <c r="H11" i="54"/>
  <c r="H9" i="54" s="1"/>
  <c r="H48" i="54" s="1"/>
  <c r="G12" i="54"/>
  <c r="G9" i="54" s="1"/>
  <c r="G48" i="54" s="1"/>
  <c r="G23" i="54"/>
  <c r="E13" i="54"/>
  <c r="E11" i="54"/>
  <c r="H23" i="54"/>
  <c r="J11" i="54"/>
  <c r="J9" i="54" s="1"/>
  <c r="J48" i="54" s="1"/>
  <c r="G13" i="54"/>
  <c r="E12" i="54"/>
  <c r="E9" i="54" s="1"/>
  <c r="E48" i="54" s="1"/>
  <c r="K44" i="51"/>
  <c r="K37" i="51"/>
  <c r="B57" i="51" l="1"/>
  <c r="B58" i="51" s="1"/>
  <c r="B59" i="51" s="1"/>
  <c r="B60" i="51" s="1"/>
  <c r="B61" i="51" s="1"/>
  <c r="B62" i="51" s="1"/>
  <c r="B54" i="51"/>
  <c r="B48" i="51"/>
  <c r="B49" i="51" s="1"/>
  <c r="B50" i="51" s="1"/>
  <c r="B51" i="51" s="1"/>
  <c r="B52" i="51" s="1"/>
  <c r="C6" i="21" l="1"/>
  <c r="F6" i="36" l="1"/>
  <c r="D6" i="36"/>
  <c r="G5" i="13"/>
  <c r="D5" i="13"/>
  <c r="F6" i="8"/>
  <c r="D6" i="8"/>
  <c r="S6" i="29"/>
  <c r="Q6" i="29"/>
  <c r="O6" i="29"/>
  <c r="M6" i="29"/>
  <c r="K6" i="29"/>
  <c r="I6" i="29"/>
  <c r="G6" i="29"/>
  <c r="F34" i="8"/>
  <c r="F15" i="8"/>
  <c r="D15" i="8"/>
  <c r="E14" i="7"/>
  <c r="F69" i="44" l="1"/>
  <c r="F12" i="44" l="1"/>
  <c r="H10" i="41"/>
  <c r="H64" i="44"/>
  <c r="H60" i="44" s="1"/>
  <c r="G64" i="44"/>
  <c r="G60" i="44" s="1"/>
  <c r="I60" i="44" s="1"/>
  <c r="F64" i="44"/>
  <c r="F60" i="44" s="1"/>
  <c r="D43" i="36"/>
  <c r="F43" i="36"/>
  <c r="E71" i="44"/>
  <c r="E69" i="44" s="1"/>
  <c r="H69" i="44"/>
  <c r="G69" i="44"/>
  <c r="G53" i="41"/>
  <c r="G52" i="41"/>
  <c r="G51" i="41"/>
  <c r="G50" i="41"/>
  <c r="G49" i="41"/>
  <c r="G48" i="41"/>
  <c r="G47" i="41"/>
  <c r="G46" i="41"/>
  <c r="G43" i="41"/>
  <c r="G42" i="41"/>
  <c r="G41" i="41"/>
  <c r="G40" i="41"/>
  <c r="G39" i="41"/>
  <c r="G38" i="41"/>
  <c r="G37" i="41"/>
  <c r="G36" i="41"/>
  <c r="G29" i="41"/>
  <c r="G28" i="41"/>
  <c r="G27" i="41"/>
  <c r="G26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I68" i="44"/>
  <c r="I67" i="44"/>
  <c r="I66" i="44"/>
  <c r="I65" i="44"/>
  <c r="E68" i="44"/>
  <c r="E67" i="44"/>
  <c r="E66" i="44"/>
  <c r="E65" i="44"/>
  <c r="M63" i="52"/>
  <c r="L63" i="52"/>
  <c r="K63" i="52"/>
  <c r="E63" i="44"/>
  <c r="E62" i="44"/>
  <c r="E61" i="44"/>
  <c r="E59" i="44"/>
  <c r="E58" i="44"/>
  <c r="E57" i="44"/>
  <c r="E56" i="44"/>
  <c r="E53" i="44"/>
  <c r="E51" i="44"/>
  <c r="E52" i="44"/>
  <c r="E50" i="44"/>
  <c r="E48" i="44"/>
  <c r="E47" i="44"/>
  <c r="E46" i="44"/>
  <c r="E45" i="44"/>
  <c r="E43" i="44"/>
  <c r="E42" i="44"/>
  <c r="E41" i="44"/>
  <c r="E39" i="44"/>
  <c r="E38" i="44"/>
  <c r="E37" i="44"/>
  <c r="E36" i="44" s="1"/>
  <c r="E35" i="44"/>
  <c r="E34" i="44"/>
  <c r="E33" i="44"/>
  <c r="E31" i="44"/>
  <c r="E30" i="44"/>
  <c r="E29" i="44" s="1"/>
  <c r="E28" i="44"/>
  <c r="E26" i="44" s="1"/>
  <c r="E27" i="44"/>
  <c r="E25" i="44"/>
  <c r="E24" i="44"/>
  <c r="E23" i="44"/>
  <c r="E22" i="44"/>
  <c r="E21" i="44"/>
  <c r="E20" i="44"/>
  <c r="E18" i="44" s="1"/>
  <c r="E19" i="44"/>
  <c r="E16" i="44"/>
  <c r="E15" i="44"/>
  <c r="E14" i="44"/>
  <c r="E12" i="44" s="1"/>
  <c r="E13" i="44"/>
  <c r="E11" i="44"/>
  <c r="I45" i="44"/>
  <c r="K53" i="41"/>
  <c r="K52" i="41"/>
  <c r="K51" i="41"/>
  <c r="K50" i="41"/>
  <c r="K49" i="41"/>
  <c r="K45" i="41" s="1"/>
  <c r="K48" i="41"/>
  <c r="K47" i="41"/>
  <c r="K46" i="41"/>
  <c r="K43" i="41"/>
  <c r="K42" i="41"/>
  <c r="K41" i="41"/>
  <c r="K40" i="41"/>
  <c r="K39" i="41"/>
  <c r="K38" i="41"/>
  <c r="K37" i="41"/>
  <c r="K36" i="41"/>
  <c r="K29" i="41"/>
  <c r="K28" i="41"/>
  <c r="K27" i="41"/>
  <c r="K26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0" i="41" s="1"/>
  <c r="K11" i="41"/>
  <c r="H13" i="47"/>
  <c r="H45" i="41"/>
  <c r="I45" i="41"/>
  <c r="J45" i="41"/>
  <c r="J35" i="41"/>
  <c r="I35" i="41"/>
  <c r="H35" i="41"/>
  <c r="E78" i="44"/>
  <c r="E77" i="44"/>
  <c r="F51" i="44"/>
  <c r="F49" i="44" s="1"/>
  <c r="F55" i="44"/>
  <c r="F54" i="44" s="1"/>
  <c r="G55" i="44"/>
  <c r="G54" i="44" s="1"/>
  <c r="H55" i="44"/>
  <c r="H54" i="44" s="1"/>
  <c r="I54" i="44" s="1"/>
  <c r="F44" i="44"/>
  <c r="G44" i="44"/>
  <c r="I44" i="44" s="1"/>
  <c r="F40" i="44"/>
  <c r="F36" i="44"/>
  <c r="F32" i="44"/>
  <c r="F29" i="44"/>
  <c r="F26" i="44"/>
  <c r="F21" i="44"/>
  <c r="G21" i="44"/>
  <c r="F18" i="44"/>
  <c r="G18" i="44"/>
  <c r="G12" i="44"/>
  <c r="I71" i="44"/>
  <c r="I63" i="44"/>
  <c r="I62" i="44"/>
  <c r="I61" i="44"/>
  <c r="I59" i="44"/>
  <c r="I58" i="44"/>
  <c r="I57" i="44"/>
  <c r="I56" i="44"/>
  <c r="D29" i="49" s="1"/>
  <c r="I53" i="44"/>
  <c r="I52" i="44"/>
  <c r="I50" i="44"/>
  <c r="I48" i="44"/>
  <c r="I47" i="44"/>
  <c r="I46" i="44"/>
  <c r="I43" i="44"/>
  <c r="D20" i="49" s="1"/>
  <c r="I42" i="44"/>
  <c r="I41" i="44"/>
  <c r="I39" i="44"/>
  <c r="D18" i="49" s="1"/>
  <c r="I38" i="44"/>
  <c r="I37" i="44"/>
  <c r="I35" i="44"/>
  <c r="D8" i="49" s="1"/>
  <c r="I34" i="44"/>
  <c r="I33" i="44"/>
  <c r="I31" i="44"/>
  <c r="I30" i="44"/>
  <c r="I28" i="44"/>
  <c r="I27" i="44"/>
  <c r="I25" i="44"/>
  <c r="D16" i="49" s="1"/>
  <c r="I24" i="44"/>
  <c r="D9" i="49"/>
  <c r="I23" i="44"/>
  <c r="I22" i="44"/>
  <c r="I20" i="44"/>
  <c r="I19" i="44"/>
  <c r="I16" i="44"/>
  <c r="I15" i="44"/>
  <c r="I14" i="44"/>
  <c r="D17" i="49"/>
  <c r="I13" i="44"/>
  <c r="D15" i="49" s="1"/>
  <c r="I11" i="44"/>
  <c r="J10" i="41"/>
  <c r="I10" i="41"/>
  <c r="I9" i="41" s="1"/>
  <c r="I8" i="41" s="1"/>
  <c r="I32" i="41" s="1"/>
  <c r="J25" i="41"/>
  <c r="I25" i="41"/>
  <c r="H25" i="41"/>
  <c r="B9" i="41"/>
  <c r="B10" i="41"/>
  <c r="B11" i="41" s="1"/>
  <c r="B12" i="41"/>
  <c r="B13" i="41"/>
  <c r="B14" i="41" s="1"/>
  <c r="B15" i="41" s="1"/>
  <c r="B16" i="41" s="1"/>
  <c r="B17" i="41" s="1"/>
  <c r="B18" i="41" s="1"/>
  <c r="B19" i="41" s="1"/>
  <c r="B20" i="41" s="1"/>
  <c r="B21" i="41" s="1"/>
  <c r="B22" i="41"/>
  <c r="B23" i="41" s="1"/>
  <c r="B24" i="41"/>
  <c r="B25" i="41" s="1"/>
  <c r="B26" i="41" s="1"/>
  <c r="B27" i="41" s="1"/>
  <c r="B28" i="41" s="1"/>
  <c r="B29" i="41" s="1"/>
  <c r="B30" i="41" s="1"/>
  <c r="B32" i="41" s="1"/>
  <c r="B33" i="41" s="1"/>
  <c r="B35" i="41" s="1"/>
  <c r="B36" i="41" s="1"/>
  <c r="B37" i="41" s="1"/>
  <c r="B38" i="41" s="1"/>
  <c r="B39" i="41" s="1"/>
  <c r="B40" i="41" s="1"/>
  <c r="B41" i="41" s="1"/>
  <c r="B42" i="41" s="1"/>
  <c r="B43" i="41" s="1"/>
  <c r="B45" i="41" s="1"/>
  <c r="B46" i="41" s="1"/>
  <c r="B47" i="41" s="1"/>
  <c r="B48" i="41" s="1"/>
  <c r="B49" i="41" s="1"/>
  <c r="B50" i="41" s="1"/>
  <c r="B51" i="41" s="1"/>
  <c r="B52" i="41" s="1"/>
  <c r="B53" i="41" s="1"/>
  <c r="U42" i="51"/>
  <c r="U33" i="51"/>
  <c r="U26" i="51"/>
  <c r="U24" i="51"/>
  <c r="T42" i="51"/>
  <c r="T33" i="51"/>
  <c r="T26" i="51"/>
  <c r="T24" i="51"/>
  <c r="S42" i="51"/>
  <c r="S33" i="51"/>
  <c r="S26" i="51"/>
  <c r="S24" i="51"/>
  <c r="S16" i="51"/>
  <c r="S14" i="51"/>
  <c r="V35" i="51"/>
  <c r="O42" i="51"/>
  <c r="O33" i="51"/>
  <c r="O26" i="51"/>
  <c r="O24" i="51"/>
  <c r="N42" i="51"/>
  <c r="N33" i="51"/>
  <c r="N26" i="51"/>
  <c r="N24" i="51"/>
  <c r="M42" i="51"/>
  <c r="M33" i="51"/>
  <c r="M26" i="51"/>
  <c r="M24" i="51"/>
  <c r="M16" i="51"/>
  <c r="M14" i="51"/>
  <c r="K46" i="51"/>
  <c r="P46" i="51" s="1"/>
  <c r="V46" i="51" s="1"/>
  <c r="K45" i="51"/>
  <c r="P44" i="51"/>
  <c r="K43" i="51"/>
  <c r="K40" i="51"/>
  <c r="P40" i="51" s="1"/>
  <c r="V40" i="51" s="1"/>
  <c r="K38" i="51"/>
  <c r="P38" i="51" s="1"/>
  <c r="V38" i="51" s="1"/>
  <c r="P37" i="51"/>
  <c r="K36" i="51"/>
  <c r="P36" i="51" s="1"/>
  <c r="V36" i="51" s="1"/>
  <c r="K35" i="51"/>
  <c r="K34" i="51"/>
  <c r="K30" i="51"/>
  <c r="P30" i="51" s="1"/>
  <c r="V30" i="51" s="1"/>
  <c r="K29" i="51"/>
  <c r="P29" i="51" s="1"/>
  <c r="K28" i="51"/>
  <c r="P28" i="51" s="1"/>
  <c r="V28" i="51" s="1"/>
  <c r="K27" i="51"/>
  <c r="P27" i="51" s="1"/>
  <c r="K25" i="51"/>
  <c r="P25" i="51" s="1"/>
  <c r="V25" i="51" s="1"/>
  <c r="K20" i="51"/>
  <c r="P20" i="51" s="1"/>
  <c r="V20" i="51" s="1"/>
  <c r="K19" i="51"/>
  <c r="P19" i="51" s="1"/>
  <c r="V19" i="51" s="1"/>
  <c r="K18" i="51"/>
  <c r="P18" i="51" s="1"/>
  <c r="V18" i="51" s="1"/>
  <c r="K17" i="51"/>
  <c r="P17" i="51" s="1"/>
  <c r="K15" i="51"/>
  <c r="P15" i="51" s="1"/>
  <c r="H58" i="51"/>
  <c r="H42" i="51"/>
  <c r="H33" i="51"/>
  <c r="H26" i="51"/>
  <c r="H24" i="51" s="1"/>
  <c r="H16" i="51"/>
  <c r="H14" i="51"/>
  <c r="D8" i="52"/>
  <c r="D9" i="52"/>
  <c r="D10" i="52"/>
  <c r="D11" i="52" s="1"/>
  <c r="D12" i="52" s="1"/>
  <c r="D13" i="52" s="1"/>
  <c r="D14" i="52" s="1"/>
  <c r="D15" i="52" s="1"/>
  <c r="D16" i="52" s="1"/>
  <c r="D17" i="52" s="1"/>
  <c r="D18" i="52" s="1"/>
  <c r="D19" i="52" s="1"/>
  <c r="D20" i="52" s="1"/>
  <c r="D21" i="52" s="1"/>
  <c r="D22" i="52" s="1"/>
  <c r="D23" i="52" s="1"/>
  <c r="D24" i="52" s="1"/>
  <c r="D25" i="52" s="1"/>
  <c r="D26" i="52" s="1"/>
  <c r="D27" i="52" s="1"/>
  <c r="D28" i="52" s="1"/>
  <c r="D29" i="52" s="1"/>
  <c r="D30" i="52" s="1"/>
  <c r="D31" i="52" s="1"/>
  <c r="D32" i="52" s="1"/>
  <c r="D33" i="52" s="1"/>
  <c r="D34" i="52" s="1"/>
  <c r="D35" i="52" s="1"/>
  <c r="D36" i="52" s="1"/>
  <c r="D37" i="52" s="1"/>
  <c r="D38" i="52" s="1"/>
  <c r="D39" i="52" s="1"/>
  <c r="D40" i="52" s="1"/>
  <c r="D41" i="52" s="1"/>
  <c r="D42" i="52" s="1"/>
  <c r="D43" i="52" s="1"/>
  <c r="D44" i="52" s="1"/>
  <c r="D45" i="52" s="1"/>
  <c r="D46" i="52" s="1"/>
  <c r="D47" i="52" s="1"/>
  <c r="D48" i="52" s="1"/>
  <c r="D49" i="52" s="1"/>
  <c r="D50" i="52" s="1"/>
  <c r="D51" i="52" s="1"/>
  <c r="D52" i="52" s="1"/>
  <c r="D53" i="52" s="1"/>
  <c r="D54" i="52" s="1"/>
  <c r="D55" i="52" s="1"/>
  <c r="D56" i="52" s="1"/>
  <c r="K58" i="51"/>
  <c r="J58" i="51"/>
  <c r="I58" i="51"/>
  <c r="G58" i="51"/>
  <c r="F58" i="51"/>
  <c r="E58" i="51"/>
  <c r="D58" i="51"/>
  <c r="B65" i="51"/>
  <c r="B66" i="51" s="1"/>
  <c r="B67" i="51" s="1"/>
  <c r="B68" i="51" s="1"/>
  <c r="B69" i="51" s="1"/>
  <c r="B70" i="51" s="1"/>
  <c r="B71" i="51" s="1"/>
  <c r="B72" i="51" s="1"/>
  <c r="B73" i="51" s="1"/>
  <c r="B74" i="51" s="1"/>
  <c r="Q42" i="51"/>
  <c r="L42" i="51"/>
  <c r="J42" i="51"/>
  <c r="I42" i="51"/>
  <c r="G42" i="51"/>
  <c r="F42" i="51"/>
  <c r="E42" i="51"/>
  <c r="D42" i="51"/>
  <c r="E39" i="51"/>
  <c r="L33" i="51"/>
  <c r="J33" i="51"/>
  <c r="I33" i="51"/>
  <c r="G33" i="51"/>
  <c r="F33" i="51"/>
  <c r="E33" i="51"/>
  <c r="D33" i="51"/>
  <c r="Q26" i="51"/>
  <c r="Q24" i="51"/>
  <c r="L26" i="51"/>
  <c r="L24" i="51" s="1"/>
  <c r="J26" i="51"/>
  <c r="J24" i="51" s="1"/>
  <c r="J10" i="51" s="1"/>
  <c r="I26" i="51"/>
  <c r="I24" i="51" s="1"/>
  <c r="G26" i="51"/>
  <c r="F26" i="51"/>
  <c r="F24" i="51"/>
  <c r="E26" i="51"/>
  <c r="E24" i="51" s="1"/>
  <c r="D26" i="51"/>
  <c r="U16" i="51"/>
  <c r="U14" i="51" s="1"/>
  <c r="T16" i="51"/>
  <c r="T14" i="51"/>
  <c r="T10" i="51" s="1"/>
  <c r="Q16" i="51"/>
  <c r="Q14" i="51"/>
  <c r="O16" i="51"/>
  <c r="O14" i="51" s="1"/>
  <c r="O10" i="51" s="1"/>
  <c r="N16" i="51"/>
  <c r="N14" i="51" s="1"/>
  <c r="N10" i="51" s="1"/>
  <c r="L16" i="51"/>
  <c r="L14" i="51" s="1"/>
  <c r="J16" i="51"/>
  <c r="J14" i="51"/>
  <c r="I16" i="51"/>
  <c r="G16" i="51"/>
  <c r="G14" i="51"/>
  <c r="F16" i="51"/>
  <c r="F14" i="51" s="1"/>
  <c r="F10" i="51" s="1"/>
  <c r="E16" i="51"/>
  <c r="E14" i="51" s="1"/>
  <c r="E13" i="51" s="1"/>
  <c r="D16" i="51"/>
  <c r="D14" i="51"/>
  <c r="E12" i="51"/>
  <c r="E11" i="51"/>
  <c r="B10" i="51"/>
  <c r="B11" i="5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55" i="51" s="1"/>
  <c r="B56" i="51" s="1"/>
  <c r="L5" i="51"/>
  <c r="Q5" i="51" s="1"/>
  <c r="F49" i="35"/>
  <c r="D49" i="35"/>
  <c r="C10" i="34"/>
  <c r="C11" i="34"/>
  <c r="C12" i="34"/>
  <c r="C13" i="34" s="1"/>
  <c r="C14" i="34" s="1"/>
  <c r="C15" i="34" s="1"/>
  <c r="C16" i="34"/>
  <c r="C17" i="34" s="1"/>
  <c r="C18" i="34" s="1"/>
  <c r="C19" i="34" s="1"/>
  <c r="C20" i="34" s="1"/>
  <c r="C21" i="34" s="1"/>
  <c r="C22" i="34" s="1"/>
  <c r="C23" i="34"/>
  <c r="C24" i="34" s="1"/>
  <c r="C25" i="34" s="1"/>
  <c r="C26" i="34" s="1"/>
  <c r="C27" i="34" s="1"/>
  <c r="C28" i="34" s="1"/>
  <c r="C29" i="34" s="1"/>
  <c r="C30" i="34" s="1"/>
  <c r="C31" i="34" s="1"/>
  <c r="C32" i="34" s="1"/>
  <c r="C33" i="34" s="1"/>
  <c r="C34" i="34" s="1"/>
  <c r="E14" i="34"/>
  <c r="F14" i="34"/>
  <c r="G14" i="34"/>
  <c r="H14" i="34"/>
  <c r="E20" i="34"/>
  <c r="E21" i="34" s="1"/>
  <c r="F20" i="34"/>
  <c r="G20" i="34"/>
  <c r="H20" i="34"/>
  <c r="F21" i="34"/>
  <c r="H21" i="34"/>
  <c r="E27" i="34"/>
  <c r="F27" i="34"/>
  <c r="G27" i="34"/>
  <c r="H27" i="34"/>
  <c r="E33" i="34"/>
  <c r="F33" i="34"/>
  <c r="G33" i="34"/>
  <c r="H33" i="34"/>
  <c r="E34" i="34"/>
  <c r="F34" i="34"/>
  <c r="G34" i="34"/>
  <c r="H34" i="34"/>
  <c r="B9" i="33"/>
  <c r="B10" i="33" s="1"/>
  <c r="B11" i="33" s="1"/>
  <c r="B12" i="33" s="1"/>
  <c r="B13" i="33"/>
  <c r="B14" i="33"/>
  <c r="B15" i="33" s="1"/>
  <c r="B16" i="33" s="1"/>
  <c r="B17" i="33" s="1"/>
  <c r="B18" i="33" s="1"/>
  <c r="B19" i="33" s="1"/>
  <c r="B20" i="33" s="1"/>
  <c r="B21" i="33" s="1"/>
  <c r="B22" i="33" s="1"/>
  <c r="B23" i="33" s="1"/>
  <c r="B24" i="33"/>
  <c r="B25" i="33" s="1"/>
  <c r="B26" i="33" s="1"/>
  <c r="B27" i="33" s="1"/>
  <c r="B28" i="33" s="1"/>
  <c r="B29" i="33" s="1"/>
  <c r="B30" i="33" s="1"/>
  <c r="B31" i="33" s="1"/>
  <c r="B32" i="33" s="1"/>
  <c r="E19" i="33"/>
  <c r="F19" i="33"/>
  <c r="F32" i="33" s="1"/>
  <c r="G19" i="33"/>
  <c r="E31" i="33"/>
  <c r="F31" i="33"/>
  <c r="G31" i="33"/>
  <c r="E32" i="33"/>
  <c r="C9" i="32"/>
  <c r="C10" i="32"/>
  <c r="C11" i="32" s="1"/>
  <c r="C12" i="32"/>
  <c r="C13" i="32" s="1"/>
  <c r="C14" i="32" s="1"/>
  <c r="C15" i="32" s="1"/>
  <c r="C16" i="32" s="1"/>
  <c r="C17" i="32" s="1"/>
  <c r="C18" i="32"/>
  <c r="C19" i="32" s="1"/>
  <c r="C20" i="32" s="1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E14" i="32"/>
  <c r="F14" i="32"/>
  <c r="G14" i="32"/>
  <c r="H14" i="32"/>
  <c r="E21" i="32"/>
  <c r="F21" i="32"/>
  <c r="G21" i="32"/>
  <c r="H21" i="32"/>
  <c r="H22" i="32"/>
  <c r="E22" i="32"/>
  <c r="E29" i="32"/>
  <c r="F29" i="32"/>
  <c r="G29" i="32"/>
  <c r="G37" i="32" s="1"/>
  <c r="H29" i="32"/>
  <c r="H37" i="32" s="1"/>
  <c r="E36" i="32"/>
  <c r="E37" i="32"/>
  <c r="F36" i="32"/>
  <c r="G36" i="32"/>
  <c r="H36" i="32"/>
  <c r="F37" i="32"/>
  <c r="D27" i="13"/>
  <c r="F27" i="13"/>
  <c r="F28" i="13" s="1"/>
  <c r="G27" i="13"/>
  <c r="I27" i="13"/>
  <c r="I28" i="13" s="1"/>
  <c r="D28" i="13"/>
  <c r="G28" i="13"/>
  <c r="H8" i="11"/>
  <c r="H9" i="11"/>
  <c r="H11" i="11"/>
  <c r="H12" i="11"/>
  <c r="H13" i="11"/>
  <c r="H14" i="11"/>
  <c r="H15" i="11"/>
  <c r="H16" i="11"/>
  <c r="H17" i="11"/>
  <c r="H19" i="11"/>
  <c r="H20" i="11"/>
  <c r="H21" i="11"/>
  <c r="H22" i="11"/>
  <c r="H23" i="11"/>
  <c r="H24" i="11"/>
  <c r="H25" i="11"/>
  <c r="D26" i="11"/>
  <c r="D27" i="11" s="1"/>
  <c r="E26" i="11"/>
  <c r="E27" i="11" s="1"/>
  <c r="F26" i="11"/>
  <c r="G26" i="11"/>
  <c r="I26" i="11"/>
  <c r="I27" i="11" s="1"/>
  <c r="F27" i="11"/>
  <c r="G27" i="11"/>
  <c r="H32" i="11"/>
  <c r="H33" i="11"/>
  <c r="G11" i="10"/>
  <c r="G13" i="10" s="1"/>
  <c r="F12" i="9"/>
  <c r="D10" i="8"/>
  <c r="D34" i="8" s="1"/>
  <c r="F10" i="8"/>
  <c r="D33" i="8"/>
  <c r="D30" i="8"/>
  <c r="E30" i="8"/>
  <c r="F30" i="8"/>
  <c r="G30" i="8"/>
  <c r="D31" i="8"/>
  <c r="E31" i="8"/>
  <c r="F31" i="8"/>
  <c r="G31" i="8"/>
  <c r="E33" i="8"/>
  <c r="G33" i="8"/>
  <c r="E9" i="7"/>
  <c r="E33" i="7"/>
  <c r="B1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E29" i="7"/>
  <c r="F29" i="7"/>
  <c r="E30" i="7"/>
  <c r="F30" i="7"/>
  <c r="E32" i="7"/>
  <c r="F32" i="7"/>
  <c r="B4" i="49"/>
  <c r="D4" i="49"/>
  <c r="B5" i="49"/>
  <c r="B8" i="49" s="1"/>
  <c r="B9" i="49" s="1"/>
  <c r="B10" i="49" s="1"/>
  <c r="B12" i="49" s="1"/>
  <c r="B15" i="49" s="1"/>
  <c r="B16" i="49" s="1"/>
  <c r="B17" i="49" s="1"/>
  <c r="B18" i="49" s="1"/>
  <c r="B19" i="49" s="1"/>
  <c r="B20" i="49" s="1"/>
  <c r="B21" i="49" s="1"/>
  <c r="B24" i="49" s="1"/>
  <c r="B25" i="49" s="1"/>
  <c r="B26" i="49" s="1"/>
  <c r="B27" i="49" s="1"/>
  <c r="B28" i="49" s="1"/>
  <c r="B29" i="49" s="1"/>
  <c r="B30" i="49" s="1"/>
  <c r="B31" i="49" s="1"/>
  <c r="B32" i="49" s="1"/>
  <c r="H8" i="47"/>
  <c r="B9" i="47"/>
  <c r="B10" i="47"/>
  <c r="B11" i="47" s="1"/>
  <c r="B12" i="47"/>
  <c r="B13" i="47" s="1"/>
  <c r="B14" i="47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H9" i="47"/>
  <c r="H10" i="47"/>
  <c r="H11" i="47"/>
  <c r="H12" i="47"/>
  <c r="H14" i="47"/>
  <c r="H15" i="47"/>
  <c r="H16" i="47"/>
  <c r="B9" i="44"/>
  <c r="B10" i="44" s="1"/>
  <c r="B11" i="44" s="1"/>
  <c r="B12" i="44"/>
  <c r="B13" i="44"/>
  <c r="B14" i="44" s="1"/>
  <c r="B15" i="44" s="1"/>
  <c r="B16" i="44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4" i="44" s="1"/>
  <c r="B75" i="44" s="1"/>
  <c r="B77" i="44" s="1"/>
  <c r="B78" i="44" s="1"/>
  <c r="B79" i="44" s="1"/>
  <c r="B80" i="44" s="1"/>
  <c r="H12" i="44"/>
  <c r="H18" i="44"/>
  <c r="I18" i="44"/>
  <c r="H21" i="44"/>
  <c r="I21" i="44" s="1"/>
  <c r="G26" i="44"/>
  <c r="H26" i="44"/>
  <c r="G29" i="44"/>
  <c r="I29" i="44"/>
  <c r="H29" i="44"/>
  <c r="G32" i="44"/>
  <c r="H32" i="44"/>
  <c r="G36" i="44"/>
  <c r="I36" i="44" s="1"/>
  <c r="H36" i="44"/>
  <c r="G40" i="44"/>
  <c r="I40" i="44"/>
  <c r="D19" i="49"/>
  <c r="H40" i="44"/>
  <c r="H44" i="44"/>
  <c r="G51" i="44"/>
  <c r="I51" i="44" s="1"/>
  <c r="G49" i="44"/>
  <c r="I49" i="44" s="1"/>
  <c r="H51" i="44"/>
  <c r="H49" i="44" s="1"/>
  <c r="D24" i="51"/>
  <c r="G24" i="51"/>
  <c r="G10" i="51" s="1"/>
  <c r="E23" i="51"/>
  <c r="I14" i="51"/>
  <c r="I10" i="51" s="1"/>
  <c r="J16" i="47"/>
  <c r="K16" i="47"/>
  <c r="J15" i="47"/>
  <c r="K15" i="47"/>
  <c r="K9" i="47"/>
  <c r="J14" i="47"/>
  <c r="K14" i="47"/>
  <c r="J13" i="47"/>
  <c r="K13" i="47"/>
  <c r="J12" i="47"/>
  <c r="K12" i="47"/>
  <c r="K11" i="47"/>
  <c r="J11" i="47"/>
  <c r="J10" i="47"/>
  <c r="K10" i="47"/>
  <c r="J9" i="47"/>
  <c r="K8" i="47"/>
  <c r="J8" i="47"/>
  <c r="J9" i="41"/>
  <c r="J8" i="41"/>
  <c r="J32" i="41" s="1"/>
  <c r="I12" i="44"/>
  <c r="M10" i="51"/>
  <c r="G32" i="33"/>
  <c r="P43" i="51"/>
  <c r="D10" i="51"/>
  <c r="D31" i="51"/>
  <c r="D32" i="51" s="1"/>
  <c r="D21" i="51"/>
  <c r="H24" i="47"/>
  <c r="I12" i="47"/>
  <c r="L12" i="47" s="1"/>
  <c r="L10" i="51"/>
  <c r="F33" i="8"/>
  <c r="I21" i="47"/>
  <c r="L21" i="47" s="1"/>
  <c r="E27" i="13"/>
  <c r="E28" i="13" s="1"/>
  <c r="V43" i="51"/>
  <c r="E49" i="44"/>
  <c r="I32" i="44"/>
  <c r="E32" i="44"/>
  <c r="I69" i="44"/>
  <c r="G45" i="41"/>
  <c r="K35" i="41"/>
  <c r="G35" i="41"/>
  <c r="K25" i="41"/>
  <c r="G25" i="41"/>
  <c r="H9" i="41"/>
  <c r="H8" i="41" s="1"/>
  <c r="H32" i="41"/>
  <c r="G10" i="41"/>
  <c r="D25" i="49"/>
  <c r="D10" i="49"/>
  <c r="F17" i="44"/>
  <c r="F10" i="44" s="1"/>
  <c r="F9" i="44" s="1"/>
  <c r="F8" i="44" s="1"/>
  <c r="F74" i="44" s="1"/>
  <c r="E44" i="44"/>
  <c r="E40" i="44"/>
  <c r="H17" i="44"/>
  <c r="H10" i="44" s="1"/>
  <c r="H9" i="44" s="1"/>
  <c r="H8" i="44" s="1"/>
  <c r="H74" i="44" s="1"/>
  <c r="I55" i="44"/>
  <c r="E10" i="51" l="1"/>
  <c r="D23" i="51"/>
  <c r="D41" i="51"/>
  <c r="D39" i="51" s="1"/>
  <c r="D11" i="51"/>
  <c r="V17" i="51"/>
  <c r="P16" i="51"/>
  <c r="P14" i="51" s="1"/>
  <c r="P42" i="51"/>
  <c r="K26" i="51"/>
  <c r="K24" i="51" s="1"/>
  <c r="K33" i="51"/>
  <c r="K42" i="51"/>
  <c r="V42" i="51"/>
  <c r="K16" i="51"/>
  <c r="G21" i="51" s="1"/>
  <c r="E9" i="51"/>
  <c r="E61" i="51" s="1"/>
  <c r="I26" i="44"/>
  <c r="G17" i="44"/>
  <c r="L11" i="47"/>
  <c r="J21" i="51"/>
  <c r="F21" i="51"/>
  <c r="F31" i="51"/>
  <c r="H31" i="51"/>
  <c r="I31" i="51"/>
  <c r="I17" i="47"/>
  <c r="L17" i="47" s="1"/>
  <c r="I18" i="47"/>
  <c r="L18" i="47" s="1"/>
  <c r="I13" i="47"/>
  <c r="L13" i="47" s="1"/>
  <c r="H27" i="11"/>
  <c r="S10" i="51"/>
  <c r="E64" i="44"/>
  <c r="E60" i="44" s="1"/>
  <c r="I10" i="47"/>
  <c r="L10" i="47" s="1"/>
  <c r="I15" i="47"/>
  <c r="L15" i="47" s="1"/>
  <c r="I11" i="47"/>
  <c r="I16" i="47"/>
  <c r="L16" i="47" s="1"/>
  <c r="I20" i="47"/>
  <c r="L20" i="47" s="1"/>
  <c r="I8" i="47"/>
  <c r="L8" i="47" s="1"/>
  <c r="D3" i="49" s="1"/>
  <c r="D5" i="49" s="1"/>
  <c r="D12" i="49" s="1"/>
  <c r="D24" i="49" s="1"/>
  <c r="D26" i="49" s="1"/>
  <c r="I19" i="47"/>
  <c r="L19" i="47" s="1"/>
  <c r="K9" i="41"/>
  <c r="K8" i="41" s="1"/>
  <c r="K32" i="41" s="1"/>
  <c r="E17" i="44"/>
  <c r="E10" i="44" s="1"/>
  <c r="I9" i="47"/>
  <c r="L9" i="47" s="1"/>
  <c r="I64" i="44"/>
  <c r="G9" i="41"/>
  <c r="G8" i="41" s="1"/>
  <c r="G32" i="41" s="1"/>
  <c r="D22" i="51"/>
  <c r="D12" i="51" s="1"/>
  <c r="D9" i="51" s="1"/>
  <c r="D61" i="51" s="1"/>
  <c r="I14" i="47"/>
  <c r="L14" i="47" s="1"/>
  <c r="Q10" i="51"/>
  <c r="U10" i="51"/>
  <c r="H10" i="51"/>
  <c r="V26" i="51"/>
  <c r="P26" i="51"/>
  <c r="P24" i="51" s="1"/>
  <c r="H26" i="11"/>
  <c r="G22" i="32"/>
  <c r="G21" i="34"/>
  <c r="H27" i="13"/>
  <c r="H28" i="13" s="1"/>
  <c r="F22" i="32"/>
  <c r="V16" i="51"/>
  <c r="V14" i="51" s="1"/>
  <c r="P34" i="51"/>
  <c r="D21" i="49"/>
  <c r="E55" i="44"/>
  <c r="E54" i="44" s="1"/>
  <c r="G31" i="51" l="1"/>
  <c r="G11" i="51" s="1"/>
  <c r="H21" i="51"/>
  <c r="D13" i="51"/>
  <c r="J31" i="51"/>
  <c r="K31" i="51" s="1"/>
  <c r="I21" i="51"/>
  <c r="H11" i="51"/>
  <c r="D30" i="49"/>
  <c r="T21" i="51"/>
  <c r="S31" i="51"/>
  <c r="U21" i="51"/>
  <c r="S21" i="51"/>
  <c r="U31" i="51"/>
  <c r="T31" i="51"/>
  <c r="Q31" i="51"/>
  <c r="Q11" i="51" s="1"/>
  <c r="N21" i="51"/>
  <c r="I11" i="51"/>
  <c r="O31" i="51"/>
  <c r="I17" i="44"/>
  <c r="G10" i="44"/>
  <c r="O21" i="51"/>
  <c r="K21" i="51"/>
  <c r="F11" i="51"/>
  <c r="L31" i="51"/>
  <c r="M21" i="51"/>
  <c r="L21" i="51"/>
  <c r="M31" i="51"/>
  <c r="N31" i="51"/>
  <c r="V34" i="51"/>
  <c r="V33" i="51" s="1"/>
  <c r="P33" i="51"/>
  <c r="E9" i="44"/>
  <c r="E8" i="44" s="1"/>
  <c r="E74" i="44" s="1"/>
  <c r="J11" i="51"/>
  <c r="P10" i="51"/>
  <c r="N11" i="51" l="1"/>
  <c r="S11" i="51"/>
  <c r="U11" i="51"/>
  <c r="M11" i="51"/>
  <c r="O11" i="51"/>
  <c r="G9" i="44"/>
  <c r="I10" i="44"/>
  <c r="L11" i="51"/>
  <c r="P21" i="51"/>
  <c r="K11" i="51"/>
  <c r="I41" i="51"/>
  <c r="I39" i="51" s="1"/>
  <c r="J22" i="51"/>
  <c r="H41" i="51"/>
  <c r="H39" i="51" s="1"/>
  <c r="F22" i="51"/>
  <c r="H22" i="51"/>
  <c r="I32" i="51"/>
  <c r="I23" i="51" s="1"/>
  <c r="F32" i="51"/>
  <c r="G22" i="51"/>
  <c r="I22" i="51"/>
  <c r="J41" i="51"/>
  <c r="J39" i="51" s="1"/>
  <c r="J32" i="51"/>
  <c r="J23" i="51" s="1"/>
  <c r="G32" i="51"/>
  <c r="G23" i="51" s="1"/>
  <c r="F41" i="51"/>
  <c r="H32" i="51"/>
  <c r="H23" i="51" s="1"/>
  <c r="G41" i="51"/>
  <c r="G39" i="51" s="1"/>
  <c r="P31" i="51"/>
  <c r="T11" i="51"/>
  <c r="V31" i="51" l="1"/>
  <c r="I12" i="51"/>
  <c r="I9" i="51" s="1"/>
  <c r="I61" i="51" s="1"/>
  <c r="I13" i="51"/>
  <c r="J12" i="51"/>
  <c r="J9" i="51" s="1"/>
  <c r="J61" i="51" s="1"/>
  <c r="J13" i="51"/>
  <c r="K22" i="51"/>
  <c r="F12" i="51"/>
  <c r="F9" i="51" s="1"/>
  <c r="F13" i="51"/>
  <c r="G8" i="44"/>
  <c r="I9" i="44"/>
  <c r="F39" i="51"/>
  <c r="K41" i="51"/>
  <c r="G12" i="51"/>
  <c r="G9" i="51" s="1"/>
  <c r="G61" i="51" s="1"/>
  <c r="G13" i="51"/>
  <c r="H12" i="51"/>
  <c r="H9" i="51" s="1"/>
  <c r="H61" i="51" s="1"/>
  <c r="H13" i="51"/>
  <c r="K32" i="51"/>
  <c r="F23" i="51"/>
  <c r="P11" i="51"/>
  <c r="V21" i="51"/>
  <c r="O32" i="51"/>
  <c r="O23" i="51" s="1"/>
  <c r="M32" i="51"/>
  <c r="M23" i="51" s="1"/>
  <c r="O22" i="51"/>
  <c r="N32" i="51"/>
  <c r="N23" i="51" s="1"/>
  <c r="L32" i="51"/>
  <c r="L23" i="51" s="1"/>
  <c r="L41" i="51"/>
  <c r="L39" i="51" s="1"/>
  <c r="O41" i="51"/>
  <c r="O39" i="51" s="1"/>
  <c r="M41" i="51"/>
  <c r="M39" i="51" s="1"/>
  <c r="N41" i="51"/>
  <c r="N39" i="51" s="1"/>
  <c r="M22" i="51"/>
  <c r="N22" i="51"/>
  <c r="L22" i="51"/>
  <c r="P32" i="51" l="1"/>
  <c r="K23" i="51"/>
  <c r="F61" i="51"/>
  <c r="M12" i="51"/>
  <c r="M9" i="51" s="1"/>
  <c r="M13" i="51"/>
  <c r="K39" i="51"/>
  <c r="P41" i="51"/>
  <c r="L12" i="51"/>
  <c r="L9" i="51" s="1"/>
  <c r="L13" i="51"/>
  <c r="N12" i="51"/>
  <c r="N9" i="51" s="1"/>
  <c r="N13" i="51"/>
  <c r="O12" i="51"/>
  <c r="O9" i="51" s="1"/>
  <c r="O13" i="51"/>
  <c r="V11" i="51"/>
  <c r="T32" i="51"/>
  <c r="T23" i="51" s="1"/>
  <c r="U32" i="51"/>
  <c r="U23" i="51" s="1"/>
  <c r="U22" i="51"/>
  <c r="Q32" i="51"/>
  <c r="Q23" i="51" s="1"/>
  <c r="U41" i="51"/>
  <c r="U39" i="51" s="1"/>
  <c r="S32" i="51"/>
  <c r="S23" i="51" s="1"/>
  <c r="T22" i="51"/>
  <c r="S22" i="51"/>
  <c r="T41" i="51"/>
  <c r="T39" i="51" s="1"/>
  <c r="S41" i="51"/>
  <c r="S39" i="51" s="1"/>
  <c r="Q41" i="51"/>
  <c r="Q39" i="51" s="1"/>
  <c r="Q22" i="51"/>
  <c r="G74" i="44"/>
  <c r="I8" i="44"/>
  <c r="P22" i="51"/>
  <c r="K12" i="51"/>
  <c r="K9" i="51" s="1"/>
  <c r="K13" i="51"/>
  <c r="V22" i="51" l="1"/>
  <c r="P12" i="51"/>
  <c r="P13" i="51"/>
  <c r="D31" i="49"/>
  <c r="D32" i="49" s="1"/>
  <c r="I74" i="44"/>
  <c r="D27" i="49"/>
  <c r="D28" i="49" s="1"/>
  <c r="T12" i="51"/>
  <c r="T9" i="51" s="1"/>
  <c r="T13" i="51"/>
  <c r="U12" i="51"/>
  <c r="U9" i="51" s="1"/>
  <c r="U13" i="51"/>
  <c r="V32" i="51"/>
  <c r="P23" i="51"/>
  <c r="K61" i="51"/>
  <c r="Q12" i="51"/>
  <c r="Q9" i="51" s="1"/>
  <c r="Q13" i="51"/>
  <c r="S12" i="51"/>
  <c r="S9" i="51" s="1"/>
  <c r="S13" i="51"/>
  <c r="P39" i="51"/>
  <c r="V41" i="51"/>
  <c r="V39" i="51" s="1"/>
  <c r="V12" i="51" l="1"/>
</calcChain>
</file>

<file path=xl/sharedStrings.xml><?xml version="1.0" encoding="utf-8"?>
<sst xmlns="http://schemas.openxmlformats.org/spreadsheetml/2006/main" count="1619" uniqueCount="510">
  <si>
    <t>Držitel licence:</t>
  </si>
  <si>
    <t>Období:</t>
  </si>
  <si>
    <t>Výkaz 22-A: Výkaz aktiv a změn aktiv</t>
  </si>
  <si>
    <t>v tis. Kč</t>
  </si>
  <si>
    <t>22-A</t>
  </si>
  <si>
    <t>i</t>
  </si>
  <si>
    <t>Skutečnost</t>
  </si>
  <si>
    <t>Plán</t>
  </si>
  <si>
    <t>Odpisy</t>
  </si>
  <si>
    <t>Vyřazený majetek</t>
  </si>
  <si>
    <t>Aktivovaný majetek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</si>
  <si>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</si>
  <si>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</si>
  <si>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</si>
  <si>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</si>
  <si>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</si>
  <si>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</si>
  <si>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</si>
  <si>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</si>
  <si>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</si>
  <si>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</si>
  <si>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</si>
  <si>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</si>
  <si>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</si>
  <si>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</si>
  <si>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Distribuce celkem</t>
  </si>
  <si>
    <t>Přímo přiřaditelný majetek</t>
  </si>
  <si>
    <t>Podpůrný majetek</t>
  </si>
  <si>
    <t>Společný majetek - podíl</t>
  </si>
  <si>
    <t>Dálkovody</t>
  </si>
  <si>
    <t>Plynovody</t>
  </si>
  <si>
    <t>Regulační stanice - celkem</t>
  </si>
  <si>
    <t>Regulační stanice - technologická část</t>
  </si>
  <si>
    <t>Regulační stanice - stavební část</t>
  </si>
  <si>
    <t>Měření</t>
  </si>
  <si>
    <t>Ostatní</t>
  </si>
  <si>
    <t>Podpůrný majetek - podíl</t>
  </si>
  <si>
    <t>Místní sítě</t>
  </si>
  <si>
    <t>Dispečerské a řídící systémy</t>
  </si>
  <si>
    <t>Telekomunikační zařízení</t>
  </si>
  <si>
    <t>Zabezpečovací systémy</t>
  </si>
  <si>
    <t>Studie a poradenství</t>
  </si>
  <si>
    <t>Ostatní podpůrný majetek</t>
  </si>
  <si>
    <t xml:space="preserve">Ostatní činnosti </t>
  </si>
  <si>
    <t>Software, hardware</t>
  </si>
  <si>
    <t>Pozemky, budovy a stavby</t>
  </si>
  <si>
    <t>Zařízení a inventář</t>
  </si>
  <si>
    <t>Ostatní společný majetek</t>
  </si>
  <si>
    <t>Majetek odkoupený od třetích stran</t>
  </si>
  <si>
    <t>x</t>
  </si>
  <si>
    <t>Nezahrnovaná aktiva</t>
  </si>
  <si>
    <t>Ocenění v IFRS</t>
  </si>
  <si>
    <t>Ocenění v CAS</t>
  </si>
  <si>
    <t>Společnost celkem - výkazy</t>
  </si>
  <si>
    <t>Společnost celkem - účetnictví</t>
  </si>
  <si>
    <t>Technické jednotky</t>
  </si>
  <si>
    <t>Plynovody provozované celkem</t>
  </si>
  <si>
    <t>km</t>
  </si>
  <si>
    <t xml:space="preserve">   z toho plynovody, které nejsou v majetku společnosti</t>
  </si>
  <si>
    <t>Regulační stanice</t>
  </si>
  <si>
    <t>počet</t>
  </si>
  <si>
    <t>Odběrná místa</t>
  </si>
  <si>
    <t>Schválil:</t>
  </si>
  <si>
    <t>Vypracoval:</t>
  </si>
  <si>
    <t>JMÉNO A PŘÍJMENÍ/TELEFON</t>
  </si>
  <si>
    <t>PODPIS</t>
  </si>
  <si>
    <t>Datum:</t>
  </si>
  <si>
    <t xml:space="preserve">Číslo investice </t>
  </si>
  <si>
    <t>Název investice</t>
  </si>
  <si>
    <t>Typ majetku</t>
  </si>
  <si>
    <t>Typ sítě</t>
  </si>
  <si>
    <t>Typ zařízení</t>
  </si>
  <si>
    <t>Způsob realizace</t>
  </si>
  <si>
    <t>Výkaz 22-HV - V: Výkaz hospodářského výsledku - výnosy</t>
  </si>
  <si>
    <t>22-HV - V</t>
  </si>
  <si>
    <t>Celkem</t>
  </si>
  <si>
    <t>Tržby za pevnou distribuční kapacitu na dobu neurčitou</t>
  </si>
  <si>
    <t>Tržby za přerušitelnou distribuční kapacitu na dobu neurčitou</t>
  </si>
  <si>
    <t>Tržby za pevnou měsíční distribuční kapacitu</t>
  </si>
  <si>
    <t>Tržby za přerušitelnou měsíční distribuční kapacitu</t>
  </si>
  <si>
    <t>Tržby za pevnou klouzavou distribuční kapacitu</t>
  </si>
  <si>
    <t>Tržby za vstup do distribuční soustavy z výroben plynu</t>
  </si>
  <si>
    <t>Tržby z distribuce - přetoky</t>
  </si>
  <si>
    <t>Tržby za překročení distribuční kapacity</t>
  </si>
  <si>
    <t>Tržby za služby operátora trhu</t>
  </si>
  <si>
    <t>Tržby - ostatní - snižující provozní náklady</t>
  </si>
  <si>
    <t>Změna stavu zásob vlastní činnosti</t>
  </si>
  <si>
    <t>Aktivace</t>
  </si>
  <si>
    <t>Ostatní provozní výnosy</t>
  </si>
  <si>
    <t>Tržby za prodej zboží</t>
  </si>
  <si>
    <t>Tržby ostatní snižující provozní náklady</t>
  </si>
  <si>
    <t>Výkaz 22-HV - N: Výkaz hospodářského výsledku - náklady</t>
  </si>
  <si>
    <t>22-HV - N</t>
  </si>
  <si>
    <t>Výkonová spotřeba</t>
  </si>
  <si>
    <t>Spotřeba materiálu a energie</t>
  </si>
  <si>
    <t>Zemní plyn - vlastní technologická spotřeba</t>
  </si>
  <si>
    <t>Zemní plyn - ztráty</t>
  </si>
  <si>
    <t>Spotřeba energie - ostatní</t>
  </si>
  <si>
    <t>Spotřeba materiálu</t>
  </si>
  <si>
    <t>Služby</t>
  </si>
  <si>
    <t>Opravy a udržování</t>
  </si>
  <si>
    <t>IT služby</t>
  </si>
  <si>
    <t>Konzultantské a poradenské služby</t>
  </si>
  <si>
    <t>Ostatní služby</t>
  </si>
  <si>
    <t>Osobní náklady</t>
  </si>
  <si>
    <t xml:space="preserve">    Mzdové náklady</t>
  </si>
  <si>
    <t>Daně a poplatky</t>
  </si>
  <si>
    <t>Ostatní provozní náklady</t>
  </si>
  <si>
    <t>Nákladové úroky</t>
  </si>
  <si>
    <t>Ostatní finanční náklady</t>
  </si>
  <si>
    <t>Náklady vynaložené na prodané zboží</t>
  </si>
  <si>
    <t xml:space="preserve">Zůstatková cena prodaného dlouhodobého majetku a materiálu </t>
  </si>
  <si>
    <t>Daň z příjmu za společnost</t>
  </si>
  <si>
    <t>splatná</t>
  </si>
  <si>
    <t>odložená</t>
  </si>
  <si>
    <t xml:space="preserve">Držitel licence: </t>
  </si>
  <si>
    <t>Období :</t>
  </si>
  <si>
    <t>Výkaz 22-N: Výkaz nákladů</t>
  </si>
  <si>
    <t>Oblast</t>
  </si>
  <si>
    <t>Proces</t>
  </si>
  <si>
    <t>Celkové náklady</t>
  </si>
  <si>
    <t xml:space="preserve">Provozování a řízení soustavy </t>
  </si>
  <si>
    <t>Provoz a obsluha</t>
  </si>
  <si>
    <t>Dispečerské řízení</t>
  </si>
  <si>
    <t>Opravy a údržba</t>
  </si>
  <si>
    <t>Údržba</t>
  </si>
  <si>
    <t>Pohotovostní služba</t>
  </si>
  <si>
    <t>Odstraňování závad plynárenských zařízení</t>
  </si>
  <si>
    <t>Odstraňování závad plynárenských zařízení způsobených třetí stranou</t>
  </si>
  <si>
    <t>Odečty</t>
  </si>
  <si>
    <t>Měřicí technika</t>
  </si>
  <si>
    <t>Řízení neoprávněných odběrů</t>
  </si>
  <si>
    <r>
      <t xml:space="preserve">Prodej a zákaznické služby                            </t>
    </r>
    <r>
      <rPr>
        <b/>
        <sz val="10"/>
        <color indexed="10"/>
        <rFont val="Arial"/>
        <family val="2"/>
        <charset val="238"/>
      </rPr>
      <t/>
    </r>
  </si>
  <si>
    <t>Obsluha účastníků trhu</t>
  </si>
  <si>
    <t>Fakturace</t>
  </si>
  <si>
    <t>Řízení pohledávek</t>
  </si>
  <si>
    <t>Strategie a plánování rozvoje a obnovy soustavy</t>
  </si>
  <si>
    <t>Správa technické a provozní dokumentace</t>
  </si>
  <si>
    <t>Obnova</t>
  </si>
  <si>
    <t>Rozvoj</t>
  </si>
  <si>
    <t>Technické jednotky - změna</t>
  </si>
  <si>
    <t xml:space="preserve"> Výkaz 22-Bs: Výkaz distribuce zemního plynu - skutečnost</t>
  </si>
  <si>
    <t>22-Bs</t>
  </si>
  <si>
    <t>Množství  plynu</t>
  </si>
  <si>
    <t>MWh</t>
  </si>
  <si>
    <t>Vstup do soustavy</t>
  </si>
  <si>
    <t>Vstup z přepravní soustavy</t>
  </si>
  <si>
    <t>Vstup z jiných distribučních sítí</t>
  </si>
  <si>
    <t>Vstup od výrobců plynu</t>
  </si>
  <si>
    <t>Akumulace</t>
  </si>
  <si>
    <t>Výstup ze soustavy</t>
  </si>
  <si>
    <t>Distribuce zákazníci a LDS bez individuální ceny</t>
  </si>
  <si>
    <t>Distribuce výstup do jiných RDS</t>
  </si>
  <si>
    <t>Distribuce výstup do LDS s individuální cenou</t>
  </si>
  <si>
    <t>Neoprávněné odběry</t>
  </si>
  <si>
    <t>Distribuce výstup do přeshraničního plynovodu</t>
  </si>
  <si>
    <t>CNG</t>
  </si>
  <si>
    <t>Místní síť</t>
  </si>
  <si>
    <t>Distribuce zákazníci celkem</t>
  </si>
  <si>
    <t>CNG celkem</t>
  </si>
  <si>
    <t>Vlastní spotřeba technologická celkem</t>
  </si>
  <si>
    <t>Bilanční ztráty</t>
  </si>
  <si>
    <t xml:space="preserve"> Výkaz 22-Bp: Výkaz distribuce zemního plynu - plán</t>
  </si>
  <si>
    <t>22-Bp</t>
  </si>
  <si>
    <t>22-BR: Výkaz bilančního rozdílu</t>
  </si>
  <si>
    <t>v MWh</t>
  </si>
  <si>
    <t>Množství plynu</t>
  </si>
  <si>
    <t>1</t>
  </si>
  <si>
    <t>2</t>
  </si>
  <si>
    <t>Změna akumulace</t>
  </si>
  <si>
    <t>Vlastní technologická spotřeba</t>
  </si>
  <si>
    <t>Vyfakturované množství plynu</t>
  </si>
  <si>
    <t>Bilanční rozdíl</t>
  </si>
  <si>
    <t>Výkaz 22-DK: Výkaz soudobých kapacit</t>
  </si>
  <si>
    <t>22-DK</t>
  </si>
  <si>
    <t>Datum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</si>
  <si>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</si>
  <si>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>Maximální den</t>
  </si>
  <si>
    <t>Zbytkový denní odečet  místní sítě</t>
  </si>
  <si>
    <t>Výkaz 22-T1: Výkaz tarifní statistiky - skutečnost</t>
  </si>
  <si>
    <t>22-T1</t>
  </si>
  <si>
    <t>Distribuované množství</t>
  </si>
  <si>
    <t xml:space="preserve">Tržby za distribuovaný plyn </t>
  </si>
  <si>
    <t>Tržby za denní přidělenou kapacitu / stálý plat</t>
  </si>
  <si>
    <t>Tržby za distribuci celkem</t>
  </si>
  <si>
    <t xml:space="preserve">Tržby za služby operátora trhu </t>
  </si>
  <si>
    <t>tis. Kč</t>
  </si>
  <si>
    <t>Velkoodběr a střední odběr z dálkovodu</t>
  </si>
  <si>
    <t>Velkoodběr a střední odběr z místní sítě</t>
  </si>
  <si>
    <t>Maloodběr</t>
  </si>
  <si>
    <t>63 - 630</t>
  </si>
  <si>
    <t>7,56 - 15</t>
  </si>
  <si>
    <t>1,89 - 7,56</t>
  </si>
  <si>
    <t>Celkem MODOM</t>
  </si>
  <si>
    <t>CELKEM</t>
  </si>
  <si>
    <t>Tržby za plyn
a služby obchodníka</t>
  </si>
  <si>
    <t>Tržby za související služby</t>
  </si>
  <si>
    <t>Četnost výskytu</t>
  </si>
  <si>
    <t>Tržby celkem</t>
  </si>
  <si>
    <t>Úniky při narušení sítě fakturované třetím osobám</t>
  </si>
  <si>
    <t>Tržby za znovupřipojení</t>
  </si>
  <si>
    <t xml:space="preserve">Držitel licence:  </t>
  </si>
  <si>
    <t>Výkaz 22-T1d: Výkaz tarifní statistiky - zákazníci s kalkulací ceny podle logaritmického modelu</t>
  </si>
  <si>
    <t>Leden</t>
  </si>
  <si>
    <t>Tržby za rezervovanou distribuční kapacitu</t>
  </si>
  <si>
    <t>Překročení technické jednotky</t>
  </si>
  <si>
    <t>Tržby za překročení</t>
  </si>
  <si>
    <t>Četnost překročení</t>
  </si>
  <si>
    <r>
      <t>m</t>
    </r>
    <r>
      <rPr>
        <vertAlign val="superscript"/>
        <sz val="10"/>
        <rFont val="Arial"/>
        <family val="2"/>
        <charset val="238"/>
      </rPr>
      <t>3</t>
    </r>
  </si>
  <si>
    <t>Na dobu neurčitou</t>
  </si>
  <si>
    <t>Dálkovod</t>
  </si>
  <si>
    <t>Přerušitelná kapacita</t>
  </si>
  <si>
    <t>Měsíční</t>
  </si>
  <si>
    <t>Klouzavá</t>
  </si>
  <si>
    <t>Prosinec</t>
  </si>
  <si>
    <t>Komodita VOSO</t>
  </si>
  <si>
    <t>Tržby za distribuovaný plyn</t>
  </si>
  <si>
    <t>Počet dnů omezení nebo přerušení</t>
  </si>
  <si>
    <t>Platba za omezení nebo přerušení</t>
  </si>
  <si>
    <t>Výkaz 22-T2: Výkaz tarifní statistiky - plán</t>
  </si>
  <si>
    <t>22-T2</t>
  </si>
  <si>
    <t>Distribuční kapacita</t>
  </si>
  <si>
    <t>Výkaz 22-T3: Výkaz nákupu a prodeje distribučních služeb</t>
  </si>
  <si>
    <t>Provozovatel regionální distribuční soustavy</t>
  </si>
  <si>
    <t>Náklady / Tržby</t>
  </si>
  <si>
    <t xml:space="preserve">Rezervovaná distribuční kapacita       </t>
  </si>
  <si>
    <t>NÁKUP</t>
  </si>
  <si>
    <t>Dálkovody celkem</t>
  </si>
  <si>
    <t>Místní sítě celkem</t>
  </si>
  <si>
    <t>Nákup celkem</t>
  </si>
  <si>
    <t>PRODEJ</t>
  </si>
  <si>
    <t>Prodej celkem</t>
  </si>
  <si>
    <t>Výkaz 22-T4: Výkaz vstupu do distribuční soustavy - výrobny</t>
  </si>
  <si>
    <t>Držitel licence na výrobu plynu
(vstupní bod)</t>
  </si>
  <si>
    <t>Množství plynu vstupujícího do distribuční soustavy</t>
  </si>
  <si>
    <t>Vstupní bod celkem</t>
  </si>
  <si>
    <t>Výkaz 22-T5: Výkaz vstupu do distribuční soustavy a výstupu z distribuční soustavy - přeshraniční plynovody</t>
  </si>
  <si>
    <t>Předávací místo</t>
  </si>
  <si>
    <t>VSTUPNÍ BOD</t>
  </si>
  <si>
    <t>VÝSTUPNÍ BOD</t>
  </si>
  <si>
    <t>Výstupní bod celkem</t>
  </si>
  <si>
    <t>Denní rezervovaná kapacita</t>
  </si>
  <si>
    <t>Celkové tržby
za distribuci</t>
  </si>
  <si>
    <t>Název provozovatele lokální distribuční soustavy</t>
  </si>
  <si>
    <t>Výkaz 22-TLp: Výkaz tarifní statistiky - distribuce do předávacích a odběrných míst typu lokální distribuční soustavy s individuální cenou - plán</t>
  </si>
  <si>
    <t xml:space="preserve">Dálkovody </t>
  </si>
  <si>
    <t xml:space="preserve">Místní sítě </t>
  </si>
  <si>
    <t>Náklady včetně režie</t>
  </si>
  <si>
    <t>Domácnost</t>
  </si>
  <si>
    <t>Kontrola</t>
  </si>
  <si>
    <t>Výnosy za společnost celkem - výkazy</t>
  </si>
  <si>
    <t>Výnosy za společnost celkem - účetnictví</t>
  </si>
  <si>
    <t>Náklady za společnost celkem bez daně z příjmu - výkazy</t>
  </si>
  <si>
    <t>Náklady za společnost celkem bez daně z příjmu - účetnictví</t>
  </si>
  <si>
    <t>Náklady na procesy celkem</t>
  </si>
  <si>
    <t>Společnost celkem</t>
  </si>
  <si>
    <t>Dispečerské a řídicí systémy</t>
  </si>
  <si>
    <t>Kolektory</t>
  </si>
  <si>
    <t>Odečty, kalibrace a ověření</t>
  </si>
  <si>
    <t>Přetoky</t>
  </si>
  <si>
    <t>Zajištění přepravy zákazníkům</t>
  </si>
  <si>
    <t>Rezervovaná pevná kapacita hrazená provozovateli přepravní soustavy</t>
  </si>
  <si>
    <t>Variabilní složka ceny hrazená provozovateli přepravní soustavy</t>
  </si>
  <si>
    <t>Služby operátora trhu</t>
  </si>
  <si>
    <t>Správa, obnova a výstavba soustavy</t>
  </si>
  <si>
    <t>Maximální denní vstupy do distribuční soustavy (včetně vstupujících přetoků)</t>
  </si>
  <si>
    <t>Soudobý denní odečet odběrných míst s průběhovým měřením připojených k dálkovodu</t>
  </si>
  <si>
    <t>Soudobý denní odečet odběrných míst s průběhovým měřením připojených k místní síti</t>
  </si>
  <si>
    <t>Zbytkový odečet odběrných míst s neprůběhovým měřením připojených k místní síti</t>
  </si>
  <si>
    <t>Výkaz 22-TLs: Výkaz tarifní statistiky - distribuce do předávacích
a odběrných míst typu lokální distribuční soustavy s individuální cenou - skutečnost</t>
  </si>
  <si>
    <t>z toho goodwill</t>
  </si>
  <si>
    <t xml:space="preserve">z toho opravné položky k majetku </t>
  </si>
  <si>
    <t>z toho majetek neuznatelný jako regulovaná hodnota</t>
  </si>
  <si>
    <t>EIC kód</t>
  </si>
  <si>
    <t>Rezervovaná kapacita</t>
  </si>
  <si>
    <t>Platnost rezervované kapacity od</t>
  </si>
  <si>
    <t>Dosažený maximální denní odběr</t>
  </si>
  <si>
    <t>Roční odběr</t>
  </si>
  <si>
    <t xml:space="preserve">Tržby za distribuci </t>
  </si>
  <si>
    <t>Historické maximum</t>
  </si>
  <si>
    <t>Maximální překročení  v měsících</t>
  </si>
  <si>
    <t xml:space="preserve">Datum překročení </t>
  </si>
  <si>
    <t>Výkaz 22-Tmax: Výkaz odběrných míst s cenou ve výši historicky dosaženého maxima - skutečnost</t>
  </si>
  <si>
    <t>Výkaz 22-Tjc: Výkaz odběrných míst s jednosložkovou cenou - skutečnost</t>
  </si>
  <si>
    <t>Výkaz 22-T2a: Výkaz odběrných míst kategorie velkoodběratel a střední odběratel - plán</t>
  </si>
  <si>
    <t xml:space="preserve">Roční odběr </t>
  </si>
  <si>
    <t>Poznámka</t>
  </si>
  <si>
    <t xml:space="preserve"> * CNG, jednosložka</t>
  </si>
  <si>
    <t>45 - 63</t>
  </si>
  <si>
    <t>25 - 45</t>
  </si>
  <si>
    <t>15 - 25</t>
  </si>
  <si>
    <t>0 - 1,89</t>
  </si>
  <si>
    <t>22-I a)</t>
  </si>
  <si>
    <t xml:space="preserve">Výkaz  22-I a): Výkaz  investičních výdajů </t>
  </si>
  <si>
    <t>Plánované investiční výdaje</t>
  </si>
  <si>
    <t>Skutečné investiční výdaje</t>
  </si>
  <si>
    <t>Aktivace
majetku</t>
  </si>
  <si>
    <t>Aktivace
 majetku</t>
  </si>
  <si>
    <t>Pořizovací hodnota aktiv
k 31. 12.</t>
  </si>
  <si>
    <t>Zůstatková hodnota aktiv
k 1. 1.</t>
  </si>
  <si>
    <t>Zůstatková hodnota aktiv
k 31. 12.</t>
  </si>
  <si>
    <t>Stav k 1. 1.</t>
  </si>
  <si>
    <t>Stav k 31. 12.</t>
  </si>
  <si>
    <t>Výkaz 22-IA: Výkaz souhrnu aktivovaných investičních akcí</t>
  </si>
  <si>
    <t>Tržby / náklady za množství</t>
  </si>
  <si>
    <t>Tržby / náklady za rezervovanou kapacitu</t>
  </si>
  <si>
    <r>
      <t>tis. m</t>
    </r>
    <r>
      <rPr>
        <vertAlign val="superscript"/>
        <sz val="10"/>
        <color indexed="8"/>
        <rFont val="Arial"/>
        <family val="2"/>
        <charset val="238"/>
      </rPr>
      <t>3</t>
    </r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</si>
  <si>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</si>
  <si>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t>Množství plynu vstupující do distribuční soustavy</t>
  </si>
  <si>
    <t>Vysvětlivky:</t>
  </si>
  <si>
    <r>
      <t>Podpůrný majetek</t>
    </r>
    <r>
      <rPr>
        <b/>
        <vertAlign val="superscript"/>
        <sz val="10"/>
        <rFont val="Arial"/>
        <family val="2"/>
        <charset val="238"/>
      </rPr>
      <t>1)</t>
    </r>
  </si>
  <si>
    <r>
      <t>Společný majetek</t>
    </r>
    <r>
      <rPr>
        <b/>
        <vertAlign val="superscript"/>
        <sz val="10"/>
        <rFont val="Arial"/>
        <family val="2"/>
        <charset val="238"/>
      </rPr>
      <t>2)</t>
    </r>
  </si>
  <si>
    <t>místních sítí objem 1 mil. Kč,</t>
  </si>
  <si>
    <t>podpůrného majetku objem 1 mil. Kč,</t>
  </si>
  <si>
    <t>společného majetku objem 1 mil. Kč.</t>
  </si>
  <si>
    <t>Aktivovaný majetek, který je pod hranicí uvedených limitů, bude uveden souhrnně jednou hodnotou pro dálkovody, místní sítě, podpůrný majetek a společný majetek.</t>
  </si>
  <si>
    <t>U odkupovaného majetku jsou uvedeny všechny realizované investiční akce s výjimkou samostatně odkupovaných přípojek, které jsou uvedeny souhrnně jednou hodnotou.</t>
  </si>
  <si>
    <t>1) Aktivovaný objem - hodnoty aktivovaného majetku ve vykazovaném roce „i-2“ v případě, že jmenovitá hodnota investice přesahuje u:</t>
  </si>
  <si>
    <t>dálkovodů objem 5 mil. Kč,</t>
  </si>
  <si>
    <t xml:space="preserve"> </t>
  </si>
  <si>
    <t>Zůstatková hodnota aktiv k 31. 12.</t>
  </si>
  <si>
    <r>
      <t>tis. m</t>
    </r>
    <r>
      <rPr>
        <vertAlign val="superscript"/>
        <sz val="10"/>
        <color indexed="8"/>
        <rFont val="Arial"/>
        <family val="2"/>
        <charset val="238"/>
      </rPr>
      <t>3</t>
    </r>
  </si>
  <si>
    <r>
      <t>Maximální denní kapacita</t>
    </r>
    <r>
      <rPr>
        <b/>
        <vertAlign val="superscript"/>
        <sz val="10"/>
        <rFont val="Arial"/>
        <family val="2"/>
        <charset val="238"/>
      </rPr>
      <t>1)</t>
    </r>
  </si>
  <si>
    <r>
      <t>Aktivovaný objem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
[v tis. Kč]</t>
    </r>
  </si>
  <si>
    <r>
      <t>Tržby za distribuci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do předávacích míst přeshraničních plynovodů </t>
    </r>
  </si>
  <si>
    <t>1) Výdaje související s pořízením podpůrného majetku jsou rozděleny na distribuci plynu dálkovody a distribuci plynu místními sítěmi podle výdajů souvisejících s pořízením přímo přiřaditelného majetku.</t>
  </si>
  <si>
    <t>2) Výdaje související s pořízením společného majetku jsou rozděleny na distribuci plynu dálkovody, distribuci plynu místními sítěmi a ostatní činnosti podle výdajů souvisejících pořízením přímo přiřaditelného majetku.</t>
  </si>
  <si>
    <t>1) Provozovatel regionální distribuční soustavy vykazuje hodnoty kapacit v maximálním dnu za zimní období říjen roku i-2 až březen roku i-1.</t>
  </si>
  <si>
    <t>přímo přiřaditelný</t>
  </si>
  <si>
    <t>dálkovody</t>
  </si>
  <si>
    <t>plynovody</t>
  </si>
  <si>
    <t>vlastními silami</t>
  </si>
  <si>
    <t>podpůrný majetek</t>
  </si>
  <si>
    <t>místní sítě</t>
  </si>
  <si>
    <t>regulační stanice technologická část</t>
  </si>
  <si>
    <t>zprostředkovaně přes SLA smlouvy</t>
  </si>
  <si>
    <t>společný majetek</t>
  </si>
  <si>
    <t>regulační stanice stavební část</t>
  </si>
  <si>
    <t>jinými subjekty</t>
  </si>
  <si>
    <t>měření</t>
  </si>
  <si>
    <t>odkupem již existujícího majetku</t>
  </si>
  <si>
    <t>ostatní</t>
  </si>
  <si>
    <t>dispečerské a řídící systémy</t>
  </si>
  <si>
    <t>telekomunikační zařízení</t>
  </si>
  <si>
    <t>zabezpečovací systémy</t>
  </si>
  <si>
    <t>studie, projekty, poradenství</t>
  </si>
  <si>
    <t>ostatní podpůrný majetek</t>
  </si>
  <si>
    <t>zařízení, inventář</t>
  </si>
  <si>
    <t>ostatní společný majetek</t>
  </si>
  <si>
    <t>Výkaz 22-I b): Výkaz nedokončených investic</t>
  </si>
  <si>
    <t>Náklady regulace - procesy</t>
  </si>
  <si>
    <t>Náklady na procesy</t>
  </si>
  <si>
    <t>Ostatní náklady regulace - PV</t>
  </si>
  <si>
    <t xml:space="preserve">Náklady na kolektory </t>
  </si>
  <si>
    <t>Nájemné za pozemky pod regulačními stanicemi</t>
  </si>
  <si>
    <t>Náklady na zemní plyn - vlastní technologická spotřeba</t>
  </si>
  <si>
    <t>Náklady regulace - PV</t>
  </si>
  <si>
    <t>Ostatní náklady regulace - UPV</t>
  </si>
  <si>
    <t>Nájemné za plynárenská zařízení</t>
  </si>
  <si>
    <t>Náklady zemní plyn - na ztráty</t>
  </si>
  <si>
    <t>Náklady na přetoky</t>
  </si>
  <si>
    <t>Náklady na zajištění přepravy zákazníkům</t>
  </si>
  <si>
    <t>Náklady na zajištění služeb operátora trhu</t>
  </si>
  <si>
    <t>Náklady regulace bez odpisů snížené o započtené výnosy</t>
  </si>
  <si>
    <t>Provozní výnosy snižující provozní náklady</t>
  </si>
  <si>
    <t>Náklady regulace bez odpisů (N-procesy)</t>
  </si>
  <si>
    <t xml:space="preserve">Náklady regulace bez odpisů (N-účty) </t>
  </si>
  <si>
    <t>Rozdíl</t>
  </si>
  <si>
    <t>Odpisy - účetní hodnota</t>
  </si>
  <si>
    <t>Náklady regulace (N-procesy)</t>
  </si>
  <si>
    <t xml:space="preserve">Náklady regulace (N-účty) 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</si>
  <si>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</si>
  <si>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</si>
  <si>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</si>
  <si>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</si>
  <si>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</si>
  <si>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</si>
  <si>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</si>
  <si>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</si>
  <si>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</si>
  <si>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</si>
  <si>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JMÉNO A PŘÍJMENÍ / TELEFON</t>
  </si>
  <si>
    <t>Datum vyplnění:</t>
  </si>
  <si>
    <t xml:space="preserve">  </t>
  </si>
  <si>
    <t>Tento výkaz vyplňuje společnost:</t>
  </si>
  <si>
    <t>MS UTILITIES &amp; SERVICES a.s.</t>
  </si>
  <si>
    <t>QUANTUM,  a.s.</t>
  </si>
  <si>
    <t>Petr Hurta</t>
  </si>
  <si>
    <t>VLČEK Josef - elektro s.r.o.</t>
  </si>
  <si>
    <t>Společnost</t>
  </si>
  <si>
    <t>E.ON Distribuce, a.s.</t>
  </si>
  <si>
    <t>Pražská plynárenská Distribuce, a.s., člen koncernu Pražská plynárenská, a.s.</t>
  </si>
  <si>
    <t>RWE GasNet, s.r.o.</t>
  </si>
  <si>
    <t>PPD, a.s.</t>
  </si>
  <si>
    <t>Náklady na sociální zabezpečení a zdravotní pojištění</t>
  </si>
  <si>
    <t>Ostatní náklady</t>
  </si>
  <si>
    <t>Úpravy hodnot v provozní oblasti</t>
  </si>
  <si>
    <t>Jiné provozní náklady</t>
  </si>
  <si>
    <t>Společnosti v podnikatelském seskupení</t>
  </si>
  <si>
    <t>Ostatní subjekty</t>
  </si>
  <si>
    <t>Nájemné a pachtovné - pozemky pod regulačními stanicemi</t>
  </si>
  <si>
    <t>Nájemné a pachtovné - plynárenská zařízení</t>
  </si>
  <si>
    <t>Nájemné a pachtovné - ostatní</t>
  </si>
  <si>
    <t>Bankovní poplatky</t>
  </si>
  <si>
    <t>Alokace režie a fin. nák. ek. opr.</t>
  </si>
  <si>
    <t>Rezervy v provozní oblasti a komplexní náklady příštích období</t>
  </si>
  <si>
    <t>Jiné provozní výnosy snižující provozní náklady</t>
  </si>
  <si>
    <t>Úpravy hodnot pohledávek a zásob</t>
  </si>
  <si>
    <t>Daň z příjmů</t>
  </si>
  <si>
    <t xml:space="preserve">    Náklady na sociální zabezpečení, zdravotní pojištění a ostatní náklady</t>
  </si>
  <si>
    <t>Úpravy hodnot dlouhodobého nehmotného a hmotného majetku</t>
  </si>
  <si>
    <t>Úpravy hodnot dlouhodobého nehmotného a hmotného majetku - trvalé (odpisy)</t>
  </si>
  <si>
    <t>Tržby z prodaného dlouhodobého majetku a materiálu</t>
  </si>
  <si>
    <t>Úpravy hodnot dlouhodobého nehmotného a hmotného majetku - dočasné - mimo impairment</t>
  </si>
  <si>
    <t>Úpravy hodnot dlouhodobého nehmotného a hmotného majetku - dočasné - impairment</t>
  </si>
  <si>
    <t>Jiné provozní výnosy - goodwill</t>
  </si>
  <si>
    <t>Výnosy</t>
  </si>
  <si>
    <t>Finanční výnosy</t>
  </si>
  <si>
    <t>Tržby z prodeje výrobků a služeb</t>
  </si>
  <si>
    <t>1) Podpůrný majetek je ve sloupci "b" rozdělen na distribuci plynu dálkovody a distribuci plynu místními sítěmi podle pořizovací hodnoty přímo přiřaditelného majetku.</t>
  </si>
  <si>
    <t>PQS energo, s.r.o.</t>
  </si>
  <si>
    <t>ENERGY Ústí nad Labem, a.s.</t>
  </si>
  <si>
    <t>ENERGIE CZ s.r.o.</t>
  </si>
  <si>
    <t>GasNet, s.r.o.</t>
  </si>
  <si>
    <t>pozemky, budovy a stavby</t>
  </si>
  <si>
    <t>software, hardware</t>
  </si>
  <si>
    <t>GasNet, s.r.o. pro lokální distribuční soustavy:</t>
  </si>
  <si>
    <t>GasNet, s.r.o. - vymezené území Suchdolsko</t>
  </si>
  <si>
    <t>Plán na rok</t>
  </si>
  <si>
    <t>22-T1d)</t>
  </si>
  <si>
    <t>p</t>
  </si>
  <si>
    <t>q</t>
  </si>
  <si>
    <t>Rezervovaná distribuční kapacita celkem</t>
  </si>
  <si>
    <r>
      <t>m</t>
    </r>
    <r>
      <rPr>
        <vertAlign val="superscript"/>
        <sz val="9"/>
        <rFont val="Arial"/>
        <family val="2"/>
        <charset val="238"/>
      </rPr>
      <t>3</t>
    </r>
  </si>
  <si>
    <t>z toho Pevná kapacita</t>
  </si>
  <si>
    <t>z toho Přerušitelná kapacita</t>
  </si>
  <si>
    <t>Dálkovod + místní síť</t>
  </si>
  <si>
    <t>Skutečný termín předání staveniště mezi stavebníkem a zhotoviteli</t>
  </si>
  <si>
    <t xml:space="preserve">Skutečný termín převzetí staveniště stavebníkem </t>
  </si>
  <si>
    <t>Přímo přiřaditelný a podpůrný majetek</t>
  </si>
  <si>
    <t>Finanční leasing - §5 odst. 2</t>
  </si>
  <si>
    <r>
      <t>Podpůrný majetek</t>
    </r>
    <r>
      <rPr>
        <b/>
        <vertAlign val="superscript"/>
        <sz val="10"/>
        <rFont val="Arial"/>
        <family val="2"/>
        <charset val="238"/>
      </rPr>
      <t>1) a 2)</t>
    </r>
  </si>
  <si>
    <r>
      <t>Společný majetek</t>
    </r>
    <r>
      <rPr>
        <b/>
        <vertAlign val="superscript"/>
        <sz val="10"/>
        <rFont val="Arial"/>
        <family val="2"/>
        <charset val="238"/>
      </rPr>
      <t>3) a 4)</t>
    </r>
  </si>
  <si>
    <t>3) Společný majetek je ve sloupci "b" rozdělen na distribuci plynu dálkovody, distribuci plynu místními sítěmi a ostatní činnosti podle součtu pořizovací hodnoty přímo přiřaditelného majetku a podpůrného majetku.</t>
  </si>
  <si>
    <t>Změny klasifikace majetku a organizační změny</t>
  </si>
  <si>
    <t>Přeměny společnosti</t>
  </si>
  <si>
    <t>r</t>
  </si>
  <si>
    <t>s</t>
  </si>
  <si>
    <t>Ostatní činnosti</t>
  </si>
  <si>
    <t>Licence</t>
  </si>
  <si>
    <t>Úprava</t>
  </si>
  <si>
    <t>Distribuce</t>
  </si>
  <si>
    <t>Provozní výnosy</t>
  </si>
  <si>
    <r>
      <t>Správní režie a bankovní poplatky</t>
    </r>
    <r>
      <rPr>
        <vertAlign val="superscript"/>
        <sz val="10"/>
        <rFont val="Arial"/>
        <family val="2"/>
        <charset val="238"/>
      </rPr>
      <t>1)</t>
    </r>
  </si>
  <si>
    <t>Úprava nákladů zahrnutá v procesech</t>
  </si>
  <si>
    <t>1) Správní režie a bankovní poplatky jsou alokovány na jednotlivé procesy. Základnou pro alokaci správní režie a bankovních poplatků je hodnota nákladů jednotlivých procesů. Alokace je provedena i v členění na dálkovody a místní sítě.</t>
  </si>
  <si>
    <r>
      <t>m</t>
    </r>
    <r>
      <rPr>
        <i/>
        <vertAlign val="superscript"/>
        <sz val="9"/>
        <rFont val="Arial"/>
        <family val="2"/>
        <charset val="238"/>
      </rPr>
      <t>3</t>
    </r>
  </si>
  <si>
    <t>Náklady bez daně z příjmu</t>
  </si>
  <si>
    <t>Provozní náklady</t>
  </si>
  <si>
    <t>Finanční leasing - § 5 odst. 2</t>
  </si>
  <si>
    <t>Členské příspěvky</t>
  </si>
  <si>
    <t>Dary</t>
  </si>
  <si>
    <t>Pokuty a penále</t>
  </si>
  <si>
    <t>Jiné náklady</t>
  </si>
  <si>
    <t>Finanční náklady</t>
  </si>
  <si>
    <t>Ostatní provozní výnosy snižující provozní náklady</t>
  </si>
  <si>
    <t>EG.D, a.s. pro distribuční soustavu</t>
  </si>
  <si>
    <t>Regulační výkazy pro držitele licence na distribuci plynu</t>
  </si>
  <si>
    <t>Vykazující firma:</t>
  </si>
  <si>
    <t>(uvede se plný název společnosti zapsaný v obchodním rejstříku, resp.jméno fyzické osoby a adresa)</t>
  </si>
  <si>
    <t>Identifikační číslo organizace:</t>
  </si>
  <si>
    <t>(IČO,resp.rodné číslo fyzické osoby)</t>
  </si>
  <si>
    <t>Daňové identifikační číslo organizace:</t>
  </si>
  <si>
    <t>Zkratka firmy:</t>
  </si>
  <si>
    <t xml:space="preserve">   (uvede se obchodní zkratka)</t>
  </si>
  <si>
    <t>Vykazované období:</t>
  </si>
  <si>
    <t xml:space="preserve">   (rok)</t>
  </si>
  <si>
    <t>Datum zpracování:</t>
  </si>
  <si>
    <t>číslo licence</t>
  </si>
  <si>
    <t>osoba odpovědná za licenci</t>
  </si>
  <si>
    <t>podpis odpovědné osoby (výkazy schválil)</t>
  </si>
  <si>
    <t>(Úprava nákladů zahrnutá v procesech)</t>
  </si>
  <si>
    <t>Dotace</t>
  </si>
  <si>
    <t>Společný majetek</t>
  </si>
  <si>
    <t xml:space="preserve">Jiné ostatní provozní výnosy </t>
  </si>
  <si>
    <t xml:space="preserve">Tržby - ostatní </t>
  </si>
  <si>
    <t>Pražská plynárenská Distribuce, a.s. pro lokální distribuční soustavu:</t>
  </si>
  <si>
    <t>Gas Distribution s.r.o. pro distribuční soustavu:</t>
  </si>
  <si>
    <t>t</t>
  </si>
  <si>
    <t>Výkaz odepsaného majetku</t>
  </si>
  <si>
    <t>2) Společný majetek je ve sloupci "b", "c" a "d" rozdělen na distribuci plynu dálkovody, distribuci plynu místními sítěmi a ostatní činnosti podle součtu pořizovací hodnoty přímo přiřaditelného majetku a podpůrného majetku.</t>
  </si>
  <si>
    <t>1) Podpůrný majetek je ve sloupci "b", "c" a "d" rozdělen na distribuci plynu dálkovody a distribuci plynu místními sítěmi podle pořizovací hodnoty přímo přiřaditelného majetku.</t>
  </si>
  <si>
    <t>Výkaz plánovaných dotací</t>
  </si>
  <si>
    <t>plán</t>
  </si>
  <si>
    <t>Plánovaná hodnota čerpaných dotací</t>
  </si>
  <si>
    <t>pro pořízení majetku s životností 20 a více let</t>
  </si>
  <si>
    <t>apod.</t>
  </si>
  <si>
    <t>např. pořízení majetku s životností 15 let</t>
  </si>
  <si>
    <t>např. pořízení majetku s životností 10 let</t>
  </si>
  <si>
    <t>např. pořízení majetku s životností 5 let</t>
  </si>
  <si>
    <t>např. pořízení majetku s životností 3 let</t>
  </si>
  <si>
    <r>
      <t>pro pořízení majetku s životností méně než 20 let</t>
    </r>
    <r>
      <rPr>
        <vertAlign val="superscript"/>
        <sz val="10"/>
        <rFont val="Arial"/>
        <family val="2"/>
        <charset val="238"/>
      </rPr>
      <t>1)</t>
    </r>
  </si>
  <si>
    <t>Aktivovaný majetek
celkem</t>
  </si>
  <si>
    <t xml:space="preserve">5) Ve sloupci "p" je uveden aktivovaný majetek související s distribucí nízkoemisních plynů a s přechodem teplárenství na zemní plyn podle bodu 8.4.2 Metodiky cenové regulace pro VI. regulační období. </t>
  </si>
  <si>
    <t>2) Podpůrný majetek je ve sloupcích "d", "e", "f", "g", "h", "j", "k", "l", "m", "o", "p", "q", "r" a "s" rozdělen na distribuci plynu dálkovody a distribuci plynu místními sítěmi podle zůstatkové hodnoty přímo přiřaditelného majetku k 31. 12 příslušného roku.</t>
  </si>
  <si>
    <t>4) Společný majetek je ve sloupcích "d", "e", "f", "g", "h", "j", "k", "l", "m", "o", "p", "q", "r" a "s" rozdělen na distribuci plynu dálkovody, distribuci plynu místními sítěmi a ostatní činnosti podle součtu zůstatkové hodnoty přímo přiřaditelného majetku a podpůrného majetku k 31. 12. příslušného roku.</t>
  </si>
  <si>
    <t>Pořizovací hodnota plně odepsaných aktiv k 31.12.</t>
  </si>
  <si>
    <t>1) Doplňte od ř. 4 a níže řádky pro plánované dotace pro pořízení majetku, jehož životnost je nižší než 20 let.</t>
  </si>
  <si>
    <t>ČEZ ESL, s. r. o.</t>
  </si>
  <si>
    <r>
      <t xml:space="preserve">z toho
Aktivovaný majetek </t>
    </r>
    <r>
      <rPr>
        <b/>
        <vertAlign val="superscript"/>
        <sz val="10"/>
        <rFont val="Arial"/>
        <family val="2"/>
        <charset val="238"/>
      </rPr>
      <t>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</si>
</sst>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00"/>
    <numFmt numFmtId="165" formatCode="#,###,##0;[Red]\-#,###,##0"/>
    <numFmt numFmtId="166" formatCode="0.00%;[Red]\-0.00%"/>
    <numFmt numFmtId="167" formatCode="#,###,##0.00;[Red]\-#,###,##0.00"/>
    <numFmt numFmtId="168" formatCode="#,##0.0_);[Red]\(#,##0.0\)"/>
    <numFmt numFmtId="169" formatCode="&quot;$&quot;#,##0.00"/>
    <numFmt numFmtId="170" formatCode="_-* #,##0_-;\-* #,##0_-;_-* &quot;-&quot;_-;_-@_-"/>
    <numFmt numFmtId="171" formatCode="_-* #,##0.00_-;\-* #,##0.00_-;_-* &quot;-&quot;??_-;_-@_-"/>
    <numFmt numFmtId="172" formatCode="_-* #,##0\ _C_Z_K_-;\-* #,##0\ _C_Z_K_-;_-* &quot;-&quot;\ _C_Z_K_-;_-@_-"/>
    <numFmt numFmtId="173" formatCode="_-* #,##0\ _F_-;\-* #,##0\ _F_-;_-* &quot;-&quot;\ _F_-;_-@_-"/>
    <numFmt numFmtId="174" formatCode="_-* #,##0.00\ _F_-;\-* #,##0.00\ _F_-;_-* &quot;-&quot;??\ _F_-;_-@_-"/>
    <numFmt numFmtId="175" formatCode="_-* #,##0\ &quot;F&quot;_-;\-* #,##0\ &quot;F&quot;_-;_-* &quot;-&quot;\ &quot;F&quot;_-;_-@_-"/>
    <numFmt numFmtId="176" formatCode="_-* #,##0.00\ &quot;F&quot;_-;\-* #,##0.00\ &quot;F&quot;_-;_-* &quot;-&quot;??\ &quot;F&quot;_-;_-@_-"/>
    <numFmt numFmtId="177" formatCode="#,##0\ &quot;Kc&quot;;\-#,##0\ &quot;Kc&quot;"/>
    <numFmt numFmtId="178" formatCode="0.00_);[Red]\-0.00"/>
    <numFmt numFmtId="179" formatCode="#,##0_ ;\-#,##0\ "/>
  </numFmts>
  <fonts count="9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Arial CE"/>
      <family val="2"/>
      <charset val="238"/>
    </font>
    <font>
      <sz val="10"/>
      <color indexed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9"/>
      <name val="Arial"/>
      <family val="2"/>
      <charset val="238"/>
    </font>
    <font>
      <i/>
      <u/>
      <sz val="10"/>
      <name val="Arial CE"/>
      <family val="2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MS Sans Serif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b/>
      <sz val="8"/>
      <color indexed="8"/>
      <name val="Helv"/>
    </font>
    <font>
      <b/>
      <sz val="20"/>
      <name val="Arial CE"/>
      <charset val="238"/>
    </font>
    <font>
      <strike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6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4"/>
      <name val="Arial CE"/>
      <charset val="238"/>
    </font>
    <font>
      <b/>
      <sz val="24"/>
      <name val="Arial"/>
      <family val="2"/>
      <charset val="238"/>
    </font>
    <font>
      <sz val="8"/>
      <name val="Arial CE"/>
      <family val="2"/>
      <charset val="238"/>
    </font>
    <font>
      <sz val="10"/>
      <color theme="0" tint="-0.3499862666707357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7">
    <xf numFmtId="0" fontId="0" fillId="0" borderId="0"/>
    <xf numFmtId="166" fontId="28" fillId="0" borderId="1">
      <alignment horizontal="right"/>
      <protection hidden="1"/>
    </xf>
    <xf numFmtId="167" fontId="28" fillId="0" borderId="1">
      <alignment horizontal="right"/>
      <protection hidden="1"/>
    </xf>
    <xf numFmtId="165" fontId="28" fillId="0" borderId="1">
      <alignment horizontal="right"/>
      <protection hidden="1"/>
    </xf>
    <xf numFmtId="1" fontId="28" fillId="0" borderId="0">
      <alignment horizontal="left"/>
      <protection hidden="1"/>
    </xf>
    <xf numFmtId="1" fontId="53" fillId="0" borderId="0">
      <protection hidden="1"/>
    </xf>
    <xf numFmtId="166" fontId="29" fillId="0" borderId="1">
      <alignment horizontal="right"/>
      <protection hidden="1"/>
    </xf>
    <xf numFmtId="165" fontId="29" fillId="0" borderId="1">
      <alignment horizontal="right"/>
      <protection hidden="1"/>
    </xf>
    <xf numFmtId="1" fontId="29" fillId="0" borderId="0">
      <protection hidden="1"/>
    </xf>
    <xf numFmtId="49" fontId="54" fillId="0" borderId="0">
      <protection hidden="1"/>
    </xf>
    <xf numFmtId="1" fontId="55" fillId="0" borderId="0">
      <protection hidden="1"/>
    </xf>
    <xf numFmtId="166" fontId="29" fillId="0" borderId="1">
      <alignment horizontal="right"/>
      <protection hidden="1"/>
    </xf>
    <xf numFmtId="165" fontId="29" fillId="0" borderId="1">
      <alignment horizontal="right"/>
      <protection hidden="1"/>
    </xf>
    <xf numFmtId="1" fontId="29" fillId="0" borderId="2">
      <alignment horizontal="left"/>
      <protection hidden="1"/>
    </xf>
    <xf numFmtId="1" fontId="56" fillId="0" borderId="3">
      <alignment horizontal="left"/>
      <protection hidden="1"/>
    </xf>
    <xf numFmtId="166" fontId="28" fillId="2" borderId="1">
      <alignment horizontal="right"/>
      <protection locked="0"/>
    </xf>
    <xf numFmtId="165" fontId="28" fillId="3" borderId="1" applyBorder="0">
      <alignment horizontal="right"/>
      <protection locked="0"/>
    </xf>
    <xf numFmtId="0" fontId="18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7" fillId="0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58" fillId="22" borderId="4" applyNumberFormat="0" applyFont="0" applyFill="0" applyBorder="0" applyAlignment="0">
      <alignment vertical="center"/>
    </xf>
    <xf numFmtId="0" fontId="59" fillId="0" borderId="0">
      <alignment horizontal="center" wrapText="1"/>
      <protection locked="0"/>
    </xf>
    <xf numFmtId="0" fontId="38" fillId="5" borderId="0" applyNumberFormat="0" applyBorder="0" applyAlignment="0" applyProtection="0"/>
    <xf numFmtId="168" fontId="4" fillId="0" borderId="0" applyFill="0" applyBorder="0" applyAlignment="0"/>
    <xf numFmtId="0" fontId="49" fillId="23" borderId="5" applyNumberFormat="0" applyAlignment="0" applyProtection="0"/>
    <xf numFmtId="1" fontId="2" fillId="0" borderId="6" applyAlignment="0">
      <alignment horizontal="left" vertical="center"/>
    </xf>
    <xf numFmtId="169" fontId="60" fillId="24" borderId="7" applyNumberFormat="0" applyFont="0" applyFill="0" applyBorder="0" applyAlignment="0">
      <alignment horizontal="center"/>
    </xf>
    <xf numFmtId="0" fontId="61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62" fillId="0" borderId="0" applyNumberFormat="0" applyAlignment="0">
      <alignment horizontal="left"/>
    </xf>
    <xf numFmtId="0" fontId="63" fillId="0" borderId="0" applyNumberFormat="0" applyAlignment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5" fontId="57" fillId="0" borderId="0"/>
    <xf numFmtId="0" fontId="64" fillId="0" borderId="0" applyNumberFormat="0" applyAlignment="0">
      <alignment horizontal="left"/>
    </xf>
    <xf numFmtId="0" fontId="51" fillId="0" borderId="0" applyNumberFormat="0" applyFill="0" applyBorder="0" applyAlignment="0" applyProtection="0"/>
    <xf numFmtId="0" fontId="46" fillId="6" borderId="0" applyNumberFormat="0" applyBorder="0" applyAlignment="0" applyProtection="0"/>
    <xf numFmtId="38" fontId="65" fillId="25" borderId="0" applyNumberFormat="0" applyBorder="0" applyAlignment="0" applyProtection="0"/>
    <xf numFmtId="0" fontId="66" fillId="0" borderId="9" applyNumberFormat="0" applyAlignment="0" applyProtection="0">
      <alignment horizontal="left" vertical="center"/>
    </xf>
    <xf numFmtId="0" fontId="66" fillId="0" borderId="2">
      <alignment horizontal="left" vertic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39" fillId="26" borderId="13" applyNumberFormat="0" applyAlignment="0" applyProtection="0"/>
    <xf numFmtId="0" fontId="48" fillId="9" borderId="5" applyNumberFormat="0" applyAlignment="0" applyProtection="0"/>
    <xf numFmtId="10" fontId="65" fillId="27" borderId="1" applyNumberFormat="0" applyBorder="0" applyAlignment="0" applyProtection="0"/>
    <xf numFmtId="172" fontId="4" fillId="28" borderId="0"/>
    <xf numFmtId="0" fontId="45" fillId="0" borderId="14" applyNumberFormat="0" applyFill="0" applyAlignment="0" applyProtection="0"/>
    <xf numFmtId="172" fontId="4" fillId="29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4" fillId="30" borderId="0" applyNumberFormat="0" applyBorder="0" applyAlignment="0" applyProtection="0"/>
    <xf numFmtId="0" fontId="15" fillId="0" borderId="0"/>
    <xf numFmtId="177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5" applyNumberFormat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50" fillId="23" borderId="16" applyNumberFormat="0" applyAlignment="0" applyProtection="0"/>
    <xf numFmtId="14" fontId="59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0" fontId="3" fillId="0" borderId="0"/>
    <xf numFmtId="0" fontId="57" fillId="0" borderId="0" applyNumberFormat="0" applyFont="0" applyFill="0" applyBorder="0" applyAlignment="0" applyProtection="0">
      <alignment horizontal="left"/>
    </xf>
    <xf numFmtId="178" fontId="4" fillId="0" borderId="0" applyNumberFormat="0" applyFill="0" applyBorder="0" applyAlignment="0" applyProtection="0">
      <alignment horizontal="left"/>
    </xf>
    <xf numFmtId="0" fontId="61" fillId="0" borderId="0" applyNumberFormat="0" applyFill="0" applyBorder="0" applyAlignment="0" applyProtection="0"/>
    <xf numFmtId="0" fontId="14" fillId="0" borderId="0"/>
    <xf numFmtId="0" fontId="67" fillId="0" borderId="0"/>
    <xf numFmtId="40" fontId="68" fillId="0" borderId="0" applyBorder="0">
      <alignment horizontal="right"/>
    </xf>
    <xf numFmtId="0" fontId="43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77">
    <xf numFmtId="0" fontId="0" fillId="0" borderId="0" xfId="0"/>
    <xf numFmtId="0" fontId="6" fillId="0" borderId="0" xfId="130" applyFont="1" applyFill="1" applyAlignment="1" applyProtection="1">
      <alignment horizontal="right" vertical="center"/>
    </xf>
    <xf numFmtId="0" fontId="10" fillId="0" borderId="17" xfId="102" applyFont="1" applyFill="1" applyBorder="1" applyAlignment="1" applyProtection="1">
      <alignment horizontal="center" vertical="center" wrapText="1"/>
    </xf>
    <xf numFmtId="0" fontId="10" fillId="0" borderId="18" xfId="102" applyFont="1" applyFill="1" applyBorder="1" applyAlignment="1" applyProtection="1">
      <alignment horizontal="center" vertical="center" wrapText="1"/>
    </xf>
    <xf numFmtId="0" fontId="10" fillId="0" borderId="18" xfId="102" applyFont="1" applyFill="1" applyBorder="1" applyAlignment="1" applyProtection="1">
      <alignment horizontal="center" vertical="center"/>
    </xf>
    <xf numFmtId="0" fontId="10" fillId="0" borderId="19" xfId="102" applyFont="1" applyFill="1" applyBorder="1" applyAlignment="1" applyProtection="1">
      <alignment horizontal="center" vertical="center" wrapText="1"/>
    </xf>
    <xf numFmtId="0" fontId="10" fillId="0" borderId="17" xfId="102" applyFont="1" applyFill="1" applyBorder="1" applyAlignment="1" applyProtection="1">
      <alignment horizontal="center" vertical="center"/>
    </xf>
    <xf numFmtId="0" fontId="10" fillId="0" borderId="20" xfId="102" applyFont="1" applyFill="1" applyBorder="1" applyAlignment="1" applyProtection="1">
      <alignment horizontal="center" vertical="center" wrapText="1"/>
    </xf>
    <xf numFmtId="0" fontId="4" fillId="0" borderId="21" xfId="102" applyFont="1" applyFill="1" applyBorder="1" applyAlignment="1" applyProtection="1">
      <alignment horizontal="center"/>
    </xf>
    <xf numFmtId="0" fontId="4" fillId="0" borderId="22" xfId="102" applyFont="1" applyFill="1" applyBorder="1" applyAlignment="1" applyProtection="1">
      <alignment horizontal="center"/>
    </xf>
    <xf numFmtId="0" fontId="4" fillId="0" borderId="23" xfId="102" applyFont="1" applyFill="1" applyBorder="1" applyAlignment="1" applyProtection="1">
      <alignment horizontal="center"/>
    </xf>
    <xf numFmtId="0" fontId="4" fillId="0" borderId="24" xfId="102" applyFont="1" applyFill="1" applyBorder="1" applyAlignment="1" applyProtection="1">
      <alignment horizontal="center"/>
    </xf>
    <xf numFmtId="0" fontId="4" fillId="0" borderId="25" xfId="102" applyFont="1" applyFill="1" applyBorder="1" applyAlignment="1" applyProtection="1">
      <alignment horizontal="center"/>
    </xf>
    <xf numFmtId="0" fontId="4" fillId="0" borderId="26" xfId="102" applyFont="1" applyFill="1" applyBorder="1" applyAlignment="1" applyProtection="1">
      <alignment horizontal="center"/>
    </xf>
    <xf numFmtId="0" fontId="4" fillId="0" borderId="27" xfId="102" applyFont="1" applyFill="1" applyBorder="1" applyAlignment="1" applyProtection="1">
      <alignment horizontal="center"/>
    </xf>
    <xf numFmtId="0" fontId="4" fillId="0" borderId="0" xfId="102" applyFont="1" applyFill="1" applyBorder="1" applyAlignment="1" applyProtection="1">
      <alignment horizontal="center"/>
    </xf>
    <xf numFmtId="0" fontId="4" fillId="0" borderId="28" xfId="102" applyFont="1" applyFill="1" applyBorder="1" applyAlignment="1" applyProtection="1">
      <alignment horizontal="center"/>
    </xf>
    <xf numFmtId="0" fontId="4" fillId="0" borderId="31" xfId="127" applyFont="1" applyFill="1" applyBorder="1" applyAlignment="1" applyProtection="1">
      <alignment horizontal="center" vertical="center" wrapText="1"/>
    </xf>
    <xf numFmtId="0" fontId="4" fillId="0" borderId="33" xfId="127" applyFont="1" applyFill="1" applyBorder="1" applyAlignment="1" applyProtection="1">
      <alignment horizontal="center" vertical="center" wrapText="1"/>
    </xf>
    <xf numFmtId="0" fontId="4" fillId="0" borderId="34" xfId="127" applyFont="1" applyFill="1" applyBorder="1" applyAlignment="1" applyProtection="1">
      <alignment horizontal="center" vertical="center" wrapText="1"/>
    </xf>
    <xf numFmtId="0" fontId="4" fillId="0" borderId="35" xfId="127" applyFont="1" applyFill="1" applyBorder="1" applyAlignment="1" applyProtection="1">
      <alignment horizontal="center" vertical="center" wrapText="1"/>
    </xf>
    <xf numFmtId="0" fontId="4" fillId="0" borderId="36" xfId="127" applyFont="1" applyFill="1" applyBorder="1" applyAlignment="1" applyProtection="1">
      <alignment horizontal="center" vertical="center" wrapText="1"/>
    </xf>
    <xf numFmtId="0" fontId="4" fillId="0" borderId="37" xfId="127" applyFont="1" applyFill="1" applyBorder="1" applyAlignment="1" applyProtection="1">
      <alignment horizontal="center" vertical="center" wrapText="1"/>
    </xf>
    <xf numFmtId="0" fontId="4" fillId="0" borderId="38" xfId="127" applyFont="1" applyFill="1" applyBorder="1" applyAlignment="1" applyProtection="1">
      <alignment horizontal="center" vertical="center" wrapText="1"/>
    </xf>
    <xf numFmtId="0" fontId="4" fillId="0" borderId="39" xfId="127" applyFont="1" applyFill="1" applyBorder="1" applyAlignment="1" applyProtection="1">
      <alignment horizontal="center" vertical="center" wrapText="1"/>
    </xf>
    <xf numFmtId="0" fontId="4" fillId="0" borderId="40" xfId="127" applyFont="1" applyFill="1" applyBorder="1" applyAlignment="1" applyProtection="1">
      <alignment horizontal="center" vertical="center" wrapText="1"/>
    </xf>
    <xf numFmtId="0" fontId="4" fillId="0" borderId="42" xfId="127" applyFont="1" applyFill="1" applyBorder="1" applyAlignment="1" applyProtection="1">
      <alignment horizontal="center" vertical="center" wrapText="1"/>
    </xf>
    <xf numFmtId="0" fontId="4" fillId="0" borderId="44" xfId="127" applyFont="1" applyFill="1" applyBorder="1" applyAlignment="1" applyProtection="1">
      <alignment horizontal="center" vertical="center" wrapText="1"/>
    </xf>
    <xf numFmtId="0" fontId="11" fillId="0" borderId="46" xfId="102" applyFont="1" applyFill="1" applyBorder="1" applyAlignment="1" applyProtection="1"/>
    <xf numFmtId="164" fontId="4" fillId="0" borderId="0" xfId="102" applyNumberFormat="1" applyFont="1" applyFill="1" applyBorder="1" applyAlignment="1" applyProtection="1">
      <alignment horizontal="right" vertical="center"/>
      <protection locked="0"/>
    </xf>
    <xf numFmtId="164" fontId="4" fillId="0" borderId="46" xfId="102" applyNumberFormat="1" applyFont="1" applyFill="1" applyBorder="1" applyAlignment="1" applyProtection="1">
      <alignment vertical="center"/>
      <protection locked="0"/>
    </xf>
    <xf numFmtId="164" fontId="4" fillId="0" borderId="47" xfId="102" applyNumberFormat="1" applyFont="1" applyFill="1" applyBorder="1" applyAlignment="1" applyProtection="1">
      <protection locked="0"/>
    </xf>
    <xf numFmtId="0" fontId="10" fillId="0" borderId="45" xfId="102" applyFont="1" applyFill="1" applyBorder="1" applyAlignment="1" applyProtection="1"/>
    <xf numFmtId="164" fontId="10" fillId="0" borderId="29" xfId="102" applyNumberFormat="1" applyFont="1" applyFill="1" applyBorder="1" applyAlignment="1" applyProtection="1">
      <alignment horizontal="center" vertical="center"/>
      <protection locked="0"/>
    </xf>
    <xf numFmtId="164" fontId="4" fillId="0" borderId="0" xfId="102" applyNumberFormat="1" applyFont="1" applyFill="1" applyBorder="1" applyAlignment="1" applyProtection="1">
      <alignment horizontal="center"/>
      <protection locked="0"/>
    </xf>
    <xf numFmtId="2" fontId="4" fillId="0" borderId="0" xfId="102" applyNumberFormat="1" applyFont="1" applyFill="1" applyBorder="1" applyAlignment="1" applyProtection="1">
      <alignment horizontal="right"/>
      <protection locked="0"/>
    </xf>
    <xf numFmtId="2" fontId="4" fillId="0" borderId="0" xfId="102" applyNumberFormat="1" applyFont="1" applyFill="1" applyBorder="1" applyAlignment="1" applyProtection="1">
      <alignment horizontal="center"/>
      <protection locked="0"/>
    </xf>
    <xf numFmtId="1" fontId="4" fillId="0" borderId="0" xfId="102" applyNumberFormat="1" applyFont="1" applyFill="1" applyBorder="1" applyAlignment="1" applyProtection="1">
      <alignment horizontal="right"/>
      <protection locked="0"/>
    </xf>
    <xf numFmtId="1" fontId="4" fillId="0" borderId="0" xfId="102" applyNumberFormat="1" applyFont="1" applyFill="1" applyBorder="1" applyAlignment="1" applyProtection="1">
      <alignment horizontal="center"/>
      <protection locked="0"/>
    </xf>
    <xf numFmtId="0" fontId="4" fillId="0" borderId="48" xfId="130" applyFont="1" applyFill="1" applyBorder="1" applyAlignment="1" applyProtection="1">
      <alignment horizontal="left"/>
    </xf>
    <xf numFmtId="0" fontId="4" fillId="0" borderId="25" xfId="130" applyFont="1" applyFill="1" applyBorder="1" applyAlignment="1" applyProtection="1">
      <alignment horizontal="left"/>
    </xf>
    <xf numFmtId="0" fontId="4" fillId="0" borderId="36" xfId="130" applyFont="1" applyFill="1" applyBorder="1" applyProtection="1"/>
    <xf numFmtId="0" fontId="4" fillId="0" borderId="2" xfId="130" applyFont="1" applyFill="1" applyBorder="1" applyProtection="1"/>
    <xf numFmtId="0" fontId="4" fillId="0" borderId="49" xfId="130" applyFont="1" applyFill="1" applyBorder="1" applyAlignment="1" applyProtection="1">
      <alignment horizontal="left"/>
    </xf>
    <xf numFmtId="0" fontId="4" fillId="0" borderId="45" xfId="130" applyFont="1" applyFill="1" applyBorder="1" applyAlignment="1" applyProtection="1">
      <alignment horizontal="left"/>
    </xf>
    <xf numFmtId="0" fontId="4" fillId="0" borderId="0" xfId="130" applyFont="1" applyFill="1" applyBorder="1" applyAlignment="1" applyProtection="1">
      <alignment horizontal="left"/>
    </xf>
    <xf numFmtId="0" fontId="4" fillId="0" borderId="0" xfId="0" applyFont="1" applyFill="1"/>
    <xf numFmtId="0" fontId="10" fillId="0" borderId="0" xfId="130" applyFont="1" applyFill="1" applyAlignment="1" applyProtection="1">
      <alignment horizontal="right" vertical="center"/>
    </xf>
    <xf numFmtId="0" fontId="4" fillId="0" borderId="0" xfId="0" applyFont="1" applyFill="1" applyBorder="1"/>
    <xf numFmtId="0" fontId="14" fillId="0" borderId="48" xfId="130" applyFont="1" applyFill="1" applyBorder="1" applyAlignment="1" applyProtection="1">
      <alignment horizontal="left"/>
    </xf>
    <xf numFmtId="0" fontId="14" fillId="0" borderId="25" xfId="130" applyFont="1" applyFill="1" applyBorder="1" applyAlignment="1" applyProtection="1">
      <alignment horizontal="left"/>
    </xf>
    <xf numFmtId="0" fontId="14" fillId="0" borderId="36" xfId="130" applyFont="1" applyFill="1" applyBorder="1" applyProtection="1"/>
    <xf numFmtId="0" fontId="14" fillId="0" borderId="2" xfId="130" applyFont="1" applyFill="1" applyBorder="1" applyProtection="1"/>
    <xf numFmtId="0" fontId="14" fillId="0" borderId="54" xfId="0" applyFont="1" applyFill="1" applyBorder="1" applyAlignment="1" applyProtection="1">
      <protection locked="0"/>
    </xf>
    <xf numFmtId="0" fontId="1" fillId="0" borderId="27" xfId="140" applyFont="1" applyFill="1" applyBorder="1" applyProtection="1">
      <protection locked="0"/>
    </xf>
    <xf numFmtId="0" fontId="1" fillId="0" borderId="0" xfId="140" applyFont="1" applyFill="1" applyBorder="1" applyProtection="1">
      <protection locked="0"/>
    </xf>
    <xf numFmtId="0" fontId="1" fillId="0" borderId="55" xfId="140" applyFont="1" applyFill="1" applyBorder="1" applyProtection="1">
      <protection locked="0"/>
    </xf>
    <xf numFmtId="3" fontId="14" fillId="0" borderId="54" xfId="0" applyNumberFormat="1" applyFont="1" applyFill="1" applyBorder="1" applyAlignment="1" applyProtection="1">
      <alignment horizontal="left"/>
      <protection locked="0"/>
    </xf>
    <xf numFmtId="3" fontId="14" fillId="0" borderId="0" xfId="0" applyNumberFormat="1" applyFont="1" applyFill="1" applyBorder="1" applyAlignment="1" applyProtection="1">
      <protection locked="0"/>
    </xf>
    <xf numFmtId="0" fontId="14" fillId="0" borderId="49" xfId="130" applyFont="1" applyFill="1" applyBorder="1" applyAlignment="1" applyProtection="1">
      <alignment horizontal="left"/>
    </xf>
    <xf numFmtId="0" fontId="1" fillId="0" borderId="46" xfId="140" applyFont="1" applyFill="1" applyBorder="1" applyProtection="1"/>
    <xf numFmtId="0" fontId="1" fillId="0" borderId="56" xfId="140" applyFont="1" applyFill="1" applyBorder="1" applyProtection="1"/>
    <xf numFmtId="0" fontId="3" fillId="0" borderId="45" xfId="130" applyFont="1" applyFill="1" applyBorder="1" applyAlignment="1" applyProtection="1">
      <alignment horizontal="left"/>
    </xf>
    <xf numFmtId="0" fontId="3" fillId="0" borderId="0" xfId="130" applyFont="1" applyFill="1" applyBorder="1" applyAlignment="1" applyProtection="1">
      <alignment horizontal="left"/>
    </xf>
    <xf numFmtId="0" fontId="1" fillId="0" borderId="0" xfId="140" applyFont="1" applyFill="1" applyBorder="1" applyProtection="1"/>
    <xf numFmtId="0" fontId="16" fillId="0" borderId="0" xfId="93" applyFont="1" applyFill="1"/>
    <xf numFmtId="49" fontId="10" fillId="0" borderId="0" xfId="130" applyNumberFormat="1" applyFont="1" applyFill="1" applyBorder="1" applyAlignment="1" applyProtection="1">
      <alignment horizontal="center" vertical="center"/>
    </xf>
    <xf numFmtId="0" fontId="4" fillId="0" borderId="0" xfId="138" applyFont="1" applyFill="1" applyBorder="1" applyAlignment="1" applyProtection="1">
      <alignment horizontal="right"/>
    </xf>
    <xf numFmtId="0" fontId="10" fillId="0" borderId="44" xfId="0" applyFont="1" applyFill="1" applyBorder="1" applyAlignment="1">
      <alignment horizontal="center" vertical="center"/>
    </xf>
    <xf numFmtId="164" fontId="4" fillId="0" borderId="33" xfId="110" applyNumberFormat="1" applyFont="1" applyFill="1" applyBorder="1" applyAlignment="1">
      <alignment horizontal="right"/>
    </xf>
    <xf numFmtId="0" fontId="4" fillId="0" borderId="31" xfId="103" applyFont="1" applyFill="1" applyBorder="1" applyAlignment="1" applyProtection="1">
      <alignment horizontal="center"/>
    </xf>
    <xf numFmtId="0" fontId="10" fillId="0" borderId="32" xfId="103" applyFont="1" applyFill="1" applyBorder="1" applyProtection="1"/>
    <xf numFmtId="164" fontId="10" fillId="0" borderId="31" xfId="103" applyNumberFormat="1" applyFont="1" applyFill="1" applyBorder="1" applyAlignment="1" applyProtection="1">
      <alignment horizontal="right"/>
      <protection locked="0"/>
    </xf>
    <xf numFmtId="0" fontId="4" fillId="0" borderId="44" xfId="103" applyFont="1" applyFill="1" applyBorder="1" applyAlignment="1" applyProtection="1">
      <alignment horizontal="center"/>
    </xf>
    <xf numFmtId="0" fontId="10" fillId="0" borderId="9" xfId="103" applyFont="1" applyFill="1" applyBorder="1" applyProtection="1"/>
    <xf numFmtId="164" fontId="10" fillId="0" borderId="44" xfId="103" applyNumberFormat="1" applyFont="1" applyFill="1" applyBorder="1" applyAlignment="1" applyProtection="1">
      <alignment horizontal="right"/>
      <protection locked="0"/>
    </xf>
    <xf numFmtId="0" fontId="4" fillId="0" borderId="9" xfId="103" applyFont="1" applyFill="1" applyBorder="1" applyAlignment="1" applyProtection="1">
      <alignment horizontal="center"/>
    </xf>
    <xf numFmtId="164" fontId="10" fillId="0" borderId="9" xfId="103" applyNumberFormat="1" applyFont="1" applyFill="1" applyBorder="1" applyAlignment="1" applyProtection="1">
      <alignment horizontal="right"/>
      <protection locked="0"/>
    </xf>
    <xf numFmtId="164" fontId="4" fillId="0" borderId="42" xfId="110" applyNumberFormat="1" applyFont="1" applyFill="1" applyBorder="1" applyAlignment="1">
      <alignment horizontal="right"/>
    </xf>
    <xf numFmtId="0" fontId="4" fillId="0" borderId="0" xfId="93" applyFont="1" applyFill="1" applyAlignment="1">
      <alignment horizontal="center"/>
    </xf>
    <xf numFmtId="1" fontId="4" fillId="0" borderId="0" xfId="130" applyNumberFormat="1" applyFont="1" applyFill="1" applyBorder="1" applyAlignment="1" applyProtection="1">
      <alignment horizontal="right" vertical="center"/>
    </xf>
    <xf numFmtId="0" fontId="10" fillId="0" borderId="45" xfId="103" applyFont="1" applyFill="1" applyBorder="1" applyProtection="1"/>
    <xf numFmtId="0" fontId="4" fillId="0" borderId="33" xfId="103" applyFont="1" applyFill="1" applyBorder="1" applyAlignment="1" applyProtection="1">
      <alignment horizontal="center"/>
    </xf>
    <xf numFmtId="0" fontId="4" fillId="0" borderId="2" xfId="103" applyFont="1" applyFill="1" applyBorder="1" applyAlignment="1" applyProtection="1">
      <alignment horizontal="left" indent="1"/>
    </xf>
    <xf numFmtId="0" fontId="4" fillId="0" borderId="2" xfId="103" applyFont="1" applyFill="1" applyBorder="1" applyProtection="1"/>
    <xf numFmtId="0" fontId="4" fillId="0" borderId="42" xfId="103" applyFont="1" applyFill="1" applyBorder="1" applyAlignment="1" applyProtection="1">
      <alignment horizontal="center"/>
    </xf>
    <xf numFmtId="0" fontId="4" fillId="0" borderId="43" xfId="103" applyFont="1" applyFill="1" applyBorder="1" applyAlignment="1" applyProtection="1">
      <alignment horizontal="left" indent="1"/>
    </xf>
    <xf numFmtId="1" fontId="7" fillId="0" borderId="44" xfId="130" applyNumberFormat="1" applyFont="1" applyFill="1" applyBorder="1" applyAlignment="1" applyProtection="1">
      <alignment horizontal="center" vertical="center"/>
    </xf>
    <xf numFmtId="1" fontId="7" fillId="0" borderId="0" xfId="130" applyNumberFormat="1" applyFont="1" applyFill="1" applyBorder="1" applyAlignment="1" applyProtection="1">
      <alignment horizontal="center" vertical="center"/>
    </xf>
    <xf numFmtId="0" fontId="14" fillId="0" borderId="0" xfId="133" applyFont="1" applyFill="1" applyProtection="1"/>
    <xf numFmtId="49" fontId="7" fillId="0" borderId="44" xfId="130" applyNumberFormat="1" applyFont="1" applyFill="1" applyBorder="1" applyAlignment="1" applyProtection="1">
      <alignment horizontal="center" vertical="center"/>
      <protection locked="0"/>
    </xf>
    <xf numFmtId="0" fontId="17" fillId="0" borderId="0" xfId="130" applyFont="1" applyFill="1" applyAlignment="1" applyProtection="1">
      <alignment vertical="center"/>
    </xf>
    <xf numFmtId="0" fontId="3" fillId="0" borderId="0" xfId="133" applyFont="1" applyFill="1" applyProtection="1"/>
    <xf numFmtId="0" fontId="23" fillId="0" borderId="0" xfId="130" applyFont="1" applyFill="1" applyAlignment="1" applyProtection="1">
      <alignment vertical="center"/>
    </xf>
    <xf numFmtId="0" fontId="24" fillId="0" borderId="0" xfId="133" applyFont="1" applyFill="1" applyProtection="1"/>
    <xf numFmtId="0" fontId="14" fillId="0" borderId="0" xfId="133" applyFont="1" applyFill="1" applyBorder="1" applyProtection="1"/>
    <xf numFmtId="0" fontId="6" fillId="0" borderId="62" xfId="133" applyFont="1" applyFill="1" applyBorder="1" applyAlignment="1" applyProtection="1">
      <alignment horizontal="center" vertical="center" wrapText="1"/>
    </xf>
    <xf numFmtId="0" fontId="6" fillId="0" borderId="63" xfId="133" applyFont="1" applyFill="1" applyBorder="1" applyAlignment="1" applyProtection="1">
      <alignment horizontal="center" vertical="center" wrapText="1"/>
    </xf>
    <xf numFmtId="0" fontId="3" fillId="0" borderId="0" xfId="133" applyFont="1" applyFill="1" applyBorder="1" applyAlignment="1" applyProtection="1">
      <alignment horizontal="center" vertical="center" wrapText="1"/>
    </xf>
    <xf numFmtId="1" fontId="3" fillId="0" borderId="45" xfId="133" applyNumberFormat="1" applyFont="1" applyFill="1" applyBorder="1" applyAlignment="1" applyProtection="1">
      <alignment horizontal="center" vertical="center" wrapText="1"/>
    </xf>
    <xf numFmtId="1" fontId="3" fillId="0" borderId="28" xfId="133" applyNumberFormat="1" applyFont="1" applyFill="1" applyBorder="1" applyAlignment="1" applyProtection="1">
      <alignment horizontal="center" vertical="center" wrapText="1"/>
    </xf>
    <xf numFmtId="1" fontId="14" fillId="0" borderId="0" xfId="133" applyNumberFormat="1" applyFont="1" applyFill="1" applyBorder="1" applyAlignment="1" applyProtection="1">
      <alignment horizontal="center" vertical="center" wrapText="1"/>
    </xf>
    <xf numFmtId="0" fontId="14" fillId="0" borderId="48" xfId="133" applyFont="1" applyFill="1" applyBorder="1" applyAlignment="1" applyProtection="1">
      <alignment horizontal="center"/>
    </xf>
    <xf numFmtId="0" fontId="3" fillId="0" borderId="9" xfId="133" applyFont="1" applyFill="1" applyBorder="1" applyAlignment="1" applyProtection="1">
      <alignment horizontal="center" vertical="center"/>
    </xf>
    <xf numFmtId="0" fontId="3" fillId="0" borderId="45" xfId="133" applyFont="1" applyFill="1" applyBorder="1" applyAlignment="1" applyProtection="1">
      <alignment horizontal="center" vertical="center"/>
    </xf>
    <xf numFmtId="0" fontId="3" fillId="0" borderId="28" xfId="133" applyFont="1" applyFill="1" applyBorder="1" applyAlignment="1" applyProtection="1">
      <alignment horizontal="center" vertical="center"/>
    </xf>
    <xf numFmtId="0" fontId="3" fillId="0" borderId="0" xfId="133" applyFont="1" applyFill="1" applyBorder="1" applyAlignment="1" applyProtection="1">
      <alignment horizontal="center" vertical="center"/>
    </xf>
    <xf numFmtId="0" fontId="3" fillId="0" borderId="64" xfId="133" applyFont="1" applyFill="1" applyBorder="1" applyAlignment="1" applyProtection="1">
      <alignment horizontal="center" vertical="center"/>
    </xf>
    <xf numFmtId="164" fontId="3" fillId="0" borderId="65" xfId="133" applyNumberFormat="1" applyFont="1" applyFill="1" applyBorder="1" applyAlignment="1" applyProtection="1">
      <alignment horizontal="right"/>
      <protection locked="0"/>
    </xf>
    <xf numFmtId="0" fontId="3" fillId="0" borderId="59" xfId="133" applyFont="1" applyFill="1" applyBorder="1" applyAlignment="1" applyProtection="1">
      <alignment horizontal="center" vertical="center"/>
    </xf>
    <xf numFmtId="0" fontId="3" fillId="0" borderId="4" xfId="133" applyFont="1" applyFill="1" applyBorder="1" applyAlignment="1" applyProtection="1">
      <alignment horizontal="left" wrapText="1" indent="1"/>
    </xf>
    <xf numFmtId="0" fontId="3" fillId="0" borderId="4" xfId="133" applyFont="1" applyFill="1" applyBorder="1" applyAlignment="1" applyProtection="1">
      <alignment horizontal="left" indent="1"/>
    </xf>
    <xf numFmtId="0" fontId="3" fillId="0" borderId="53" xfId="133" applyFont="1" applyFill="1" applyBorder="1" applyAlignment="1" applyProtection="1">
      <alignment horizontal="left" indent="1"/>
    </xf>
    <xf numFmtId="0" fontId="3" fillId="0" borderId="19" xfId="133" applyFont="1" applyFill="1" applyBorder="1" applyAlignment="1" applyProtection="1">
      <alignment horizontal="center" vertical="center"/>
    </xf>
    <xf numFmtId="0" fontId="3" fillId="0" borderId="64" xfId="133" applyFont="1" applyFill="1" applyBorder="1" applyAlignment="1" applyProtection="1">
      <alignment horizontal="center"/>
    </xf>
    <xf numFmtId="164" fontId="3" fillId="0" borderId="59" xfId="133" applyNumberFormat="1" applyFont="1" applyFill="1" applyBorder="1" applyAlignment="1" applyProtection="1">
      <alignment horizontal="right"/>
      <protection locked="0"/>
    </xf>
    <xf numFmtId="3" fontId="7" fillId="0" borderId="0" xfId="133" applyNumberFormat="1" applyFont="1" applyFill="1" applyBorder="1" applyProtection="1"/>
    <xf numFmtId="3" fontId="14" fillId="0" borderId="0" xfId="133" applyNumberFormat="1" applyFont="1" applyFill="1" applyBorder="1" applyAlignment="1" applyProtection="1">
      <alignment horizontal="right"/>
    </xf>
    <xf numFmtId="0" fontId="3" fillId="0" borderId="58" xfId="133" applyFont="1" applyFill="1" applyBorder="1" applyAlignment="1" applyProtection="1">
      <alignment horizontal="left" indent="1"/>
    </xf>
    <xf numFmtId="3" fontId="14" fillId="0" borderId="0" xfId="133" applyNumberFormat="1" applyFont="1" applyFill="1" applyBorder="1" applyAlignment="1" applyProtection="1">
      <alignment horizontal="center"/>
    </xf>
    <xf numFmtId="164" fontId="3" fillId="0" borderId="66" xfId="133" applyNumberFormat="1" applyFont="1" applyFill="1" applyBorder="1" applyAlignment="1" applyProtection="1">
      <alignment horizontal="right"/>
      <protection locked="0"/>
    </xf>
    <xf numFmtId="3" fontId="14" fillId="0" borderId="0" xfId="133" applyNumberFormat="1" applyFont="1" applyFill="1" applyBorder="1" applyProtection="1"/>
    <xf numFmtId="0" fontId="6" fillId="0" borderId="67" xfId="133" applyFont="1" applyFill="1" applyBorder="1" applyAlignment="1" applyProtection="1">
      <alignment horizontal="left"/>
    </xf>
    <xf numFmtId="0" fontId="6" fillId="0" borderId="56" xfId="133" applyFont="1" applyFill="1" applyBorder="1" applyAlignment="1" applyProtection="1">
      <alignment horizontal="left"/>
    </xf>
    <xf numFmtId="0" fontId="3" fillId="0" borderId="29" xfId="133" applyFont="1" applyFill="1" applyBorder="1" applyAlignment="1" applyProtection="1">
      <alignment horizontal="center" vertical="center"/>
    </xf>
    <xf numFmtId="0" fontId="3" fillId="0" borderId="0" xfId="133" applyFont="1" applyFill="1" applyBorder="1" applyAlignment="1" applyProtection="1">
      <alignment horizontal="center"/>
    </xf>
    <xf numFmtId="0" fontId="6" fillId="0" borderId="0" xfId="133" applyFont="1" applyFill="1" applyBorder="1" applyAlignment="1" applyProtection="1">
      <alignment horizontal="left"/>
    </xf>
    <xf numFmtId="164" fontId="6" fillId="0" borderId="0" xfId="133" applyNumberFormat="1" applyFont="1" applyFill="1" applyBorder="1" applyAlignment="1" applyProtection="1">
      <alignment horizontal="right"/>
      <protection locked="0"/>
    </xf>
    <xf numFmtId="0" fontId="4" fillId="0" borderId="50" xfId="147" applyFont="1" applyFill="1" applyBorder="1" applyProtection="1"/>
    <xf numFmtId="0" fontId="4" fillId="0" borderId="51" xfId="147" applyFont="1" applyFill="1" applyBorder="1" applyProtection="1"/>
    <xf numFmtId="0" fontId="24" fillId="0" borderId="0" xfId="133" applyFont="1" applyFill="1" applyBorder="1" applyAlignment="1" applyProtection="1">
      <alignment horizontal="center"/>
    </xf>
    <xf numFmtId="0" fontId="4" fillId="0" borderId="52" xfId="147" applyFont="1" applyFill="1" applyBorder="1" applyProtection="1"/>
    <xf numFmtId="0" fontId="4" fillId="0" borderId="53" xfId="147" applyFont="1" applyFill="1" applyBorder="1" applyProtection="1"/>
    <xf numFmtId="0" fontId="14" fillId="0" borderId="54" xfId="104" applyFont="1" applyFill="1" applyBorder="1" applyAlignment="1" applyProtection="1">
      <protection locked="0"/>
    </xf>
    <xf numFmtId="0" fontId="4" fillId="0" borderId="27" xfId="147" applyFont="1" applyFill="1" applyBorder="1" applyProtection="1">
      <protection locked="0"/>
    </xf>
    <xf numFmtId="0" fontId="4" fillId="0" borderId="0" xfId="147" applyFont="1" applyFill="1" applyBorder="1" applyProtection="1">
      <protection locked="0"/>
    </xf>
    <xf numFmtId="0" fontId="4" fillId="0" borderId="55" xfId="147" applyFont="1" applyFill="1" applyBorder="1" applyProtection="1">
      <protection locked="0"/>
    </xf>
    <xf numFmtId="3" fontId="14" fillId="0" borderId="54" xfId="123" applyNumberFormat="1" applyFont="1" applyFill="1" applyBorder="1" applyAlignment="1" applyProtection="1">
      <alignment horizontal="left"/>
      <protection locked="0"/>
    </xf>
    <xf numFmtId="3" fontId="14" fillId="0" borderId="0" xfId="123" applyNumberFormat="1" applyFont="1" applyFill="1" applyBorder="1" applyAlignment="1" applyProtection="1">
      <protection locked="0"/>
    </xf>
    <xf numFmtId="0" fontId="4" fillId="0" borderId="21" xfId="147" applyFont="1" applyFill="1" applyBorder="1" applyProtection="1">
      <protection locked="0"/>
    </xf>
    <xf numFmtId="0" fontId="4" fillId="0" borderId="46" xfId="147" applyFont="1" applyFill="1" applyBorder="1" applyProtection="1"/>
    <xf numFmtId="0" fontId="4" fillId="0" borderId="56" xfId="147" applyFont="1" applyFill="1" applyBorder="1" applyProtection="1">
      <protection locked="0"/>
    </xf>
    <xf numFmtId="14" fontId="15" fillId="0" borderId="57" xfId="123" applyNumberFormat="1" applyFont="1" applyFill="1" applyBorder="1" applyAlignment="1" applyProtection="1">
      <alignment horizontal="left" vertical="center"/>
      <protection locked="0"/>
    </xf>
    <xf numFmtId="0" fontId="4" fillId="0" borderId="0" xfId="147" applyFont="1" applyFill="1" applyBorder="1" applyProtection="1"/>
    <xf numFmtId="0" fontId="17" fillId="0" borderId="0" xfId="130" applyFont="1" applyFill="1" applyAlignment="1" applyProtection="1"/>
    <xf numFmtId="0" fontId="1" fillId="0" borderId="0" xfId="108" applyFont="1" applyFill="1" applyProtection="1"/>
    <xf numFmtId="0" fontId="14" fillId="0" borderId="0" xfId="130" applyFont="1" applyFill="1" applyProtection="1"/>
    <xf numFmtId="0" fontId="6" fillId="0" borderId="0" xfId="130" applyFont="1" applyFill="1" applyAlignment="1" applyProtection="1">
      <alignment vertical="center"/>
    </xf>
    <xf numFmtId="0" fontId="6" fillId="0" borderId="29" xfId="133" applyFont="1" applyFill="1" applyBorder="1" applyAlignment="1" applyProtection="1">
      <alignment horizontal="center" vertical="center" wrapText="1"/>
    </xf>
    <xf numFmtId="0" fontId="6" fillId="0" borderId="28" xfId="133" applyFont="1" applyFill="1" applyBorder="1" applyAlignment="1" applyProtection="1">
      <alignment horizontal="center" vertical="center" wrapText="1"/>
    </xf>
    <xf numFmtId="1" fontId="14" fillId="0" borderId="45" xfId="133" applyNumberFormat="1" applyFont="1" applyFill="1" applyBorder="1" applyAlignment="1" applyProtection="1">
      <alignment horizontal="center" vertical="center" wrapText="1"/>
    </xf>
    <xf numFmtId="1" fontId="14" fillId="0" borderId="28" xfId="133" applyNumberFormat="1" applyFont="1" applyFill="1" applyBorder="1" applyAlignment="1" applyProtection="1">
      <alignment horizontal="center" vertical="center" wrapText="1"/>
    </xf>
    <xf numFmtId="0" fontId="6" fillId="0" borderId="68" xfId="133" applyFont="1" applyFill="1" applyBorder="1" applyAlignment="1" applyProtection="1"/>
    <xf numFmtId="0" fontId="3" fillId="0" borderId="69" xfId="133" applyFont="1" applyFill="1" applyBorder="1" applyAlignment="1" applyProtection="1">
      <alignment horizontal="left" indent="1"/>
    </xf>
    <xf numFmtId="164" fontId="14" fillId="0" borderId="65" xfId="133" applyNumberFormat="1" applyFont="1" applyFill="1" applyBorder="1" applyAlignment="1" applyProtection="1">
      <alignment horizontal="right"/>
      <protection locked="0"/>
    </xf>
    <xf numFmtId="3" fontId="14" fillId="0" borderId="70" xfId="133" applyNumberFormat="1" applyFont="1" applyFill="1" applyBorder="1" applyAlignment="1" applyProtection="1">
      <alignment horizontal="center"/>
    </xf>
    <xf numFmtId="0" fontId="3" fillId="0" borderId="71" xfId="133" applyFont="1" applyFill="1" applyBorder="1" applyAlignment="1" applyProtection="1">
      <alignment horizontal="center"/>
    </xf>
    <xf numFmtId="0" fontId="3" fillId="0" borderId="19" xfId="133" applyFont="1" applyFill="1" applyBorder="1" applyAlignment="1" applyProtection="1">
      <alignment horizontal="center"/>
    </xf>
    <xf numFmtId="0" fontId="3" fillId="0" borderId="26" xfId="133" applyFont="1" applyFill="1" applyBorder="1" applyAlignment="1" applyProtection="1">
      <alignment horizontal="center"/>
    </xf>
    <xf numFmtId="0" fontId="3" fillId="0" borderId="69" xfId="133" applyFont="1" applyFill="1" applyBorder="1" applyAlignment="1" applyProtection="1"/>
    <xf numFmtId="0" fontId="3" fillId="0" borderId="59" xfId="133" applyFont="1" applyFill="1" applyBorder="1" applyAlignment="1" applyProtection="1">
      <alignment horizontal="center"/>
    </xf>
    <xf numFmtId="164" fontId="14" fillId="0" borderId="59" xfId="133" applyNumberFormat="1" applyFont="1" applyFill="1" applyBorder="1" applyAlignment="1" applyProtection="1">
      <alignment horizontal="right"/>
      <protection locked="0"/>
    </xf>
    <xf numFmtId="0" fontId="3" fillId="0" borderId="65" xfId="133" applyFont="1" applyFill="1" applyBorder="1" applyAlignment="1" applyProtection="1">
      <alignment horizontal="center"/>
    </xf>
    <xf numFmtId="0" fontId="3" fillId="0" borderId="4" xfId="133" applyFont="1" applyFill="1" applyBorder="1" applyAlignment="1" applyProtection="1"/>
    <xf numFmtId="0" fontId="3" fillId="0" borderId="58" xfId="133" applyFont="1" applyFill="1" applyBorder="1" applyAlignment="1" applyProtection="1"/>
    <xf numFmtId="0" fontId="6" fillId="0" borderId="67" xfId="133" applyFont="1" applyFill="1" applyBorder="1" applyAlignment="1" applyProtection="1"/>
    <xf numFmtId="0" fontId="3" fillId="0" borderId="68" xfId="133" applyFont="1" applyFill="1" applyBorder="1" applyAlignment="1" applyProtection="1"/>
    <xf numFmtId="0" fontId="3" fillId="0" borderId="0" xfId="133" applyFont="1" applyFill="1" applyBorder="1" applyProtection="1"/>
    <xf numFmtId="164" fontId="14" fillId="0" borderId="0" xfId="133" applyNumberFormat="1" applyFont="1" applyFill="1" applyBorder="1" applyAlignment="1" applyProtection="1">
      <alignment horizontal="right"/>
    </xf>
    <xf numFmtId="0" fontId="4" fillId="0" borderId="50" xfId="145" applyFont="1" applyFill="1" applyBorder="1" applyProtection="1"/>
    <xf numFmtId="0" fontId="4" fillId="0" borderId="51" xfId="145" applyFont="1" applyFill="1" applyBorder="1" applyProtection="1"/>
    <xf numFmtId="0" fontId="4" fillId="0" borderId="52" xfId="145" applyFont="1" applyFill="1" applyBorder="1" applyProtection="1"/>
    <xf numFmtId="0" fontId="4" fillId="0" borderId="53" xfId="145" applyFont="1" applyFill="1" applyBorder="1" applyProtection="1"/>
    <xf numFmtId="0" fontId="4" fillId="0" borderId="27" xfId="145" applyFont="1" applyFill="1" applyBorder="1" applyProtection="1">
      <protection locked="0"/>
    </xf>
    <xf numFmtId="0" fontId="4" fillId="0" borderId="0" xfId="145" applyFont="1" applyFill="1" applyBorder="1" applyProtection="1">
      <protection locked="0"/>
    </xf>
    <xf numFmtId="0" fontId="4" fillId="0" borderId="55" xfId="145" applyFont="1" applyFill="1" applyBorder="1" applyProtection="1">
      <protection locked="0"/>
    </xf>
    <xf numFmtId="0" fontId="4" fillId="0" borderId="21" xfId="145" applyFont="1" applyFill="1" applyBorder="1" applyProtection="1">
      <protection locked="0"/>
    </xf>
    <xf numFmtId="0" fontId="4" fillId="0" borderId="46" xfId="145" applyFont="1" applyFill="1" applyBorder="1" applyProtection="1"/>
    <xf numFmtId="0" fontId="4" fillId="0" borderId="56" xfId="145" applyFont="1" applyFill="1" applyBorder="1" applyProtection="1">
      <protection locked="0"/>
    </xf>
    <xf numFmtId="0" fontId="4" fillId="0" borderId="0" xfId="145" applyFont="1" applyFill="1" applyBorder="1" applyProtection="1"/>
    <xf numFmtId="0" fontId="4" fillId="0" borderId="0" xfId="109" applyFont="1" applyFill="1" applyProtection="1"/>
    <xf numFmtId="49" fontId="10" fillId="0" borderId="0" xfId="130" applyNumberFormat="1" applyFont="1" applyFill="1" applyBorder="1" applyAlignment="1" applyProtection="1">
      <alignment horizontal="right" vertical="center"/>
    </xf>
    <xf numFmtId="0" fontId="10" fillId="0" borderId="0" xfId="109" applyFont="1" applyFill="1" applyAlignment="1" applyProtection="1">
      <alignment horizontal="left"/>
    </xf>
    <xf numFmtId="1" fontId="10" fillId="0" borderId="0" xfId="130" applyNumberFormat="1" applyFont="1" applyFill="1" applyBorder="1" applyAlignment="1" applyProtection="1">
      <alignment horizontal="center" vertical="center"/>
    </xf>
    <xf numFmtId="0" fontId="8" fillId="0" borderId="0" xfId="109" applyFont="1" applyFill="1" applyAlignment="1" applyProtection="1">
      <alignment horizontal="left"/>
    </xf>
    <xf numFmtId="49" fontId="10" fillId="0" borderId="44" xfId="130" applyNumberFormat="1" applyFont="1" applyFill="1" applyBorder="1" applyAlignment="1" applyProtection="1">
      <alignment horizontal="center" vertical="center" wrapText="1"/>
    </xf>
    <xf numFmtId="49" fontId="4" fillId="0" borderId="72" xfId="130" applyNumberFormat="1" applyFont="1" applyFill="1" applyBorder="1" applyAlignment="1" applyProtection="1">
      <alignment horizontal="center" vertical="center"/>
    </xf>
    <xf numFmtId="49" fontId="4" fillId="0" borderId="44" xfId="130" applyNumberFormat="1" applyFont="1" applyFill="1" applyBorder="1" applyAlignment="1" applyProtection="1">
      <alignment horizontal="center" vertical="center"/>
    </xf>
    <xf numFmtId="0" fontId="4" fillId="0" borderId="31" xfId="130" applyNumberFormat="1" applyFont="1" applyFill="1" applyBorder="1" applyAlignment="1" applyProtection="1">
      <alignment horizontal="center" vertical="center"/>
    </xf>
    <xf numFmtId="49" fontId="4" fillId="0" borderId="32" xfId="130" applyNumberFormat="1" applyFont="1" applyFill="1" applyBorder="1" applyAlignment="1" applyProtection="1">
      <alignment horizontal="left" vertical="center"/>
    </xf>
    <xf numFmtId="0" fontId="4" fillId="0" borderId="40" xfId="130" applyNumberFormat="1" applyFont="1" applyFill="1" applyBorder="1" applyAlignment="1" applyProtection="1">
      <alignment horizontal="center" vertical="center"/>
    </xf>
    <xf numFmtId="49" fontId="4" fillId="0" borderId="2" xfId="130" applyNumberFormat="1" applyFont="1" applyFill="1" applyBorder="1" applyAlignment="1" applyProtection="1">
      <alignment horizontal="left" vertical="center"/>
    </xf>
    <xf numFmtId="0" fontId="4" fillId="0" borderId="33" xfId="133" applyNumberFormat="1" applyFont="1" applyFill="1" applyBorder="1" applyAlignment="1" applyProtection="1">
      <alignment horizontal="center" vertical="center"/>
    </xf>
    <xf numFmtId="0" fontId="4" fillId="0" borderId="42" xfId="133" applyNumberFormat="1" applyFont="1" applyFill="1" applyBorder="1" applyAlignment="1" applyProtection="1">
      <alignment horizontal="center" vertical="center"/>
    </xf>
    <xf numFmtId="49" fontId="4" fillId="0" borderId="43" xfId="130" applyNumberFormat="1" applyFont="1" applyFill="1" applyBorder="1" applyAlignment="1" applyProtection="1">
      <alignment horizontal="left" vertical="center"/>
    </xf>
    <xf numFmtId="49" fontId="4" fillId="0" borderId="43" xfId="130" applyNumberFormat="1" applyFont="1" applyFill="1" applyBorder="1" applyAlignment="1" applyProtection="1">
      <alignment horizontal="left" vertical="center" wrapText="1"/>
    </xf>
    <xf numFmtId="0" fontId="4" fillId="0" borderId="44" xfId="133" applyNumberFormat="1" applyFont="1" applyFill="1" applyBorder="1" applyAlignment="1" applyProtection="1">
      <alignment horizontal="center" vertical="center"/>
    </xf>
    <xf numFmtId="49" fontId="10" fillId="0" borderId="9" xfId="130" applyNumberFormat="1" applyFont="1" applyFill="1" applyBorder="1" applyAlignment="1" applyProtection="1">
      <alignment horizontal="left" vertical="center"/>
    </xf>
    <xf numFmtId="0" fontId="4" fillId="0" borderId="0" xfId="133" applyNumberFormat="1" applyFont="1" applyFill="1" applyBorder="1" applyAlignment="1" applyProtection="1">
      <alignment horizontal="center" vertical="center"/>
    </xf>
    <xf numFmtId="49" fontId="10" fillId="0" borderId="0" xfId="130" applyNumberFormat="1" applyFont="1" applyFill="1" applyBorder="1" applyAlignment="1" applyProtection="1">
      <alignment horizontal="left" vertical="center"/>
    </xf>
    <xf numFmtId="0" fontId="10" fillId="0" borderId="0" xfId="109" applyFont="1" applyFill="1" applyBorder="1" applyAlignment="1" applyProtection="1"/>
    <xf numFmtId="0" fontId="10" fillId="0" borderId="0" xfId="109" applyFont="1" applyFill="1" applyBorder="1" applyProtection="1"/>
    <xf numFmtId="0" fontId="4" fillId="0" borderId="0" xfId="133" applyFont="1" applyFill="1" applyProtection="1"/>
    <xf numFmtId="0" fontId="4" fillId="0" borderId="50" xfId="146" applyFont="1" applyFill="1" applyBorder="1" applyProtection="1"/>
    <xf numFmtId="0" fontId="4" fillId="0" borderId="51" xfId="146" applyFont="1" applyFill="1" applyBorder="1" applyProtection="1"/>
    <xf numFmtId="0" fontId="26" fillId="0" borderId="0" xfId="133" applyFont="1" applyFill="1" applyProtection="1"/>
    <xf numFmtId="0" fontId="4" fillId="0" borderId="52" xfId="146" applyFont="1" applyFill="1" applyBorder="1" applyProtection="1"/>
    <xf numFmtId="0" fontId="4" fillId="0" borderId="53" xfId="146" applyFont="1" applyFill="1" applyBorder="1" applyProtection="1"/>
    <xf numFmtId="0" fontId="4" fillId="0" borderId="54" xfId="104" applyFont="1" applyFill="1" applyBorder="1" applyAlignment="1" applyProtection="1">
      <protection locked="0"/>
    </xf>
    <xf numFmtId="0" fontId="4" fillId="0" borderId="27" xfId="146" applyFont="1" applyFill="1" applyBorder="1" applyProtection="1">
      <protection locked="0"/>
    </xf>
    <xf numFmtId="0" fontId="4" fillId="0" borderId="0" xfId="146" applyFont="1" applyFill="1" applyBorder="1" applyProtection="1">
      <protection locked="0"/>
    </xf>
    <xf numFmtId="0" fontId="4" fillId="0" borderId="55" xfId="146" applyFont="1" applyFill="1" applyBorder="1" applyProtection="1">
      <protection locked="0"/>
    </xf>
    <xf numFmtId="3" fontId="4" fillId="0" borderId="54" xfId="123" applyNumberFormat="1" applyFont="1" applyFill="1" applyBorder="1" applyAlignment="1" applyProtection="1">
      <alignment horizontal="left"/>
      <protection locked="0"/>
    </xf>
    <xf numFmtId="3" fontId="4" fillId="0" borderId="0" xfId="123" applyNumberFormat="1" applyFont="1" applyFill="1" applyBorder="1" applyAlignment="1" applyProtection="1">
      <protection locked="0"/>
    </xf>
    <xf numFmtId="0" fontId="4" fillId="0" borderId="21" xfId="146" applyFont="1" applyFill="1" applyBorder="1" applyProtection="1">
      <protection locked="0"/>
    </xf>
    <xf numFmtId="0" fontId="4" fillId="0" borderId="46" xfId="146" applyFont="1" applyFill="1" applyBorder="1" applyProtection="1"/>
    <xf numFmtId="0" fontId="4" fillId="0" borderId="56" xfId="146" applyFont="1" applyFill="1" applyBorder="1" applyProtection="1">
      <protection locked="0"/>
    </xf>
    <xf numFmtId="14" fontId="4" fillId="0" borderId="57" xfId="123" applyNumberFormat="1" applyFont="1" applyFill="1" applyBorder="1" applyAlignment="1" applyProtection="1">
      <alignment horizontal="left" vertical="center"/>
      <protection locked="0"/>
    </xf>
    <xf numFmtId="0" fontId="4" fillId="0" borderId="0" xfId="146" applyFont="1" applyFill="1" applyBorder="1" applyProtection="1"/>
    <xf numFmtId="0" fontId="4" fillId="0" borderId="0" xfId="0" applyFont="1" applyFill="1" applyProtection="1"/>
    <xf numFmtId="0" fontId="10" fillId="0" borderId="0" xfId="130" applyFont="1" applyFill="1" applyBorder="1" applyAlignment="1" applyProtection="1">
      <alignment horizontal="right"/>
    </xf>
    <xf numFmtId="0" fontId="10" fillId="0" borderId="0" xfId="130" applyFont="1" applyFill="1" applyAlignment="1" applyProtection="1">
      <alignment horizontal="right"/>
    </xf>
    <xf numFmtId="0" fontId="8" fillId="0" borderId="0" xfId="130" applyFont="1" applyFill="1" applyAlignment="1" applyProtection="1">
      <alignment vertical="center"/>
    </xf>
    <xf numFmtId="0" fontId="4" fillId="0" borderId="0" xfId="134" applyFont="1" applyFill="1" applyProtection="1"/>
    <xf numFmtId="0" fontId="26" fillId="0" borderId="0" xfId="130" applyFont="1" applyFill="1" applyAlignment="1" applyProtection="1">
      <alignment vertical="center"/>
    </xf>
    <xf numFmtId="0" fontId="10" fillId="0" borderId="73" xfId="0" applyFont="1" applyFill="1" applyBorder="1" applyAlignment="1" applyProtection="1">
      <alignment horizontal="center" vertical="center" wrapText="1"/>
    </xf>
    <xf numFmtId="0" fontId="4" fillId="0" borderId="61" xfId="0" applyFont="1" applyFill="1" applyBorder="1" applyAlignment="1" applyProtection="1">
      <alignment horizontal="center" vertical="center" wrapText="1"/>
    </xf>
    <xf numFmtId="0" fontId="26" fillId="0" borderId="44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center"/>
    </xf>
    <xf numFmtId="0" fontId="4" fillId="0" borderId="57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 vertical="center"/>
    </xf>
    <xf numFmtId="1" fontId="4" fillId="0" borderId="31" xfId="4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</xf>
    <xf numFmtId="164" fontId="4" fillId="0" borderId="53" xfId="3" applyNumberFormat="1" applyFont="1" applyFill="1" applyBorder="1" applyAlignment="1" applyProtection="1">
      <alignment horizontal="right" vertical="center"/>
      <protection locked="0"/>
    </xf>
    <xf numFmtId="0" fontId="4" fillId="0" borderId="4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4" applyNumberFormat="1" applyFont="1" applyFill="1" applyBorder="1" applyAlignment="1" applyProtection="1">
      <alignment horizontal="left" vertical="center" wrapText="1"/>
    </xf>
    <xf numFmtId="49" fontId="4" fillId="0" borderId="0" xfId="4" applyNumberFormat="1" applyFont="1" applyFill="1" applyBorder="1" applyAlignment="1" applyProtection="1">
      <alignment horizontal="center" vertical="center" wrapText="1"/>
    </xf>
    <xf numFmtId="164" fontId="4" fillId="0" borderId="0" xfId="3" applyNumberFormat="1" applyFont="1" applyFill="1" applyBorder="1" applyAlignment="1" applyProtection="1">
      <alignment horizontal="right"/>
    </xf>
    <xf numFmtId="0" fontId="4" fillId="0" borderId="50" xfId="148" applyFont="1" applyFill="1" applyBorder="1" applyProtection="1"/>
    <xf numFmtId="0" fontId="4" fillId="0" borderId="51" xfId="148" applyFont="1" applyFill="1" applyBorder="1" applyProtection="1"/>
    <xf numFmtId="0" fontId="4" fillId="0" borderId="52" xfId="148" applyFont="1" applyFill="1" applyBorder="1" applyProtection="1"/>
    <xf numFmtId="0" fontId="4" fillId="0" borderId="53" xfId="148" applyFont="1" applyFill="1" applyBorder="1" applyProtection="1"/>
    <xf numFmtId="0" fontId="4" fillId="0" borderId="27" xfId="148" applyFont="1" applyFill="1" applyBorder="1" applyProtection="1">
      <protection locked="0"/>
    </xf>
    <xf numFmtId="0" fontId="4" fillId="0" borderId="0" xfId="148" applyFont="1" applyFill="1" applyBorder="1" applyProtection="1">
      <protection locked="0"/>
    </xf>
    <xf numFmtId="0" fontId="4" fillId="0" borderId="55" xfId="148" applyFont="1" applyFill="1" applyBorder="1" applyProtection="1">
      <protection locked="0"/>
    </xf>
    <xf numFmtId="0" fontId="4" fillId="0" borderId="21" xfId="148" applyFont="1" applyFill="1" applyBorder="1" applyProtection="1">
      <protection locked="0"/>
    </xf>
    <xf numFmtId="0" fontId="4" fillId="0" borderId="46" xfId="148" applyFont="1" applyFill="1" applyBorder="1" applyProtection="1"/>
    <xf numFmtId="0" fontId="4" fillId="0" borderId="56" xfId="148" applyFont="1" applyFill="1" applyBorder="1" applyProtection="1">
      <protection locked="0"/>
    </xf>
    <xf numFmtId="0" fontId="4" fillId="0" borderId="0" xfId="148" applyFont="1" applyFill="1" applyBorder="1" applyProtection="1"/>
    <xf numFmtId="0" fontId="10" fillId="0" borderId="55" xfId="130" applyFont="1" applyFill="1" applyBorder="1" applyAlignment="1" applyProtection="1">
      <alignment horizontal="right"/>
    </xf>
    <xf numFmtId="0" fontId="10" fillId="0" borderId="50" xfId="114" applyFont="1" applyFill="1" applyBorder="1" applyAlignment="1" applyProtection="1">
      <alignment horizontal="center" vertical="center" wrapText="1"/>
    </xf>
    <xf numFmtId="0" fontId="10" fillId="0" borderId="24" xfId="114" applyFont="1" applyFill="1" applyBorder="1" applyAlignment="1" applyProtection="1">
      <alignment horizontal="center" vertical="center" wrapText="1"/>
    </xf>
    <xf numFmtId="0" fontId="10" fillId="0" borderId="23" xfId="114" applyFont="1" applyFill="1" applyBorder="1" applyAlignment="1" applyProtection="1">
      <alignment horizontal="center" vertical="center" wrapText="1"/>
    </xf>
    <xf numFmtId="0" fontId="10" fillId="0" borderId="31" xfId="114" applyFont="1" applyFill="1" applyBorder="1" applyAlignment="1" applyProtection="1">
      <alignment horizontal="center" vertical="center" wrapText="1"/>
    </xf>
    <xf numFmtId="0" fontId="10" fillId="0" borderId="73" xfId="114" applyFont="1" applyFill="1" applyBorder="1" applyAlignment="1" applyProtection="1">
      <alignment horizontal="center" vertical="center" wrapText="1"/>
    </xf>
    <xf numFmtId="0" fontId="4" fillId="0" borderId="17" xfId="114" applyFont="1" applyFill="1" applyBorder="1" applyAlignment="1" applyProtection="1">
      <alignment horizontal="center" vertical="center" wrapText="1"/>
    </xf>
    <xf numFmtId="0" fontId="4" fillId="0" borderId="18" xfId="114" applyFont="1" applyFill="1" applyBorder="1" applyAlignment="1" applyProtection="1">
      <alignment horizontal="center" vertical="center" wrapText="1"/>
    </xf>
    <xf numFmtId="0" fontId="4" fillId="0" borderId="58" xfId="114" applyFont="1" applyFill="1" applyBorder="1" applyAlignment="1" applyProtection="1">
      <alignment horizontal="center" vertical="center" wrapText="1"/>
    </xf>
    <xf numFmtId="0" fontId="4" fillId="0" borderId="42" xfId="114" applyFont="1" applyFill="1" applyBorder="1" applyAlignment="1" applyProtection="1">
      <alignment horizontal="center" vertical="center" wrapText="1"/>
    </xf>
    <xf numFmtId="0" fontId="4" fillId="0" borderId="61" xfId="114" applyFont="1" applyFill="1" applyBorder="1" applyAlignment="1" applyProtection="1">
      <alignment horizontal="center" vertical="center" wrapText="1"/>
    </xf>
    <xf numFmtId="0" fontId="26" fillId="0" borderId="45" xfId="114" applyFont="1" applyFill="1" applyBorder="1" applyAlignment="1" applyProtection="1">
      <alignment horizontal="center" vertical="center"/>
    </xf>
    <xf numFmtId="0" fontId="4" fillId="0" borderId="44" xfId="114" applyFont="1" applyFill="1" applyBorder="1" applyAlignment="1" applyProtection="1">
      <alignment horizontal="center"/>
    </xf>
    <xf numFmtId="0" fontId="4" fillId="0" borderId="9" xfId="114" applyFont="1" applyFill="1" applyBorder="1" applyAlignment="1" applyProtection="1">
      <alignment horizontal="center"/>
    </xf>
    <xf numFmtId="0" fontId="4" fillId="0" borderId="68" xfId="114" applyFont="1" applyFill="1" applyBorder="1" applyAlignment="1" applyProtection="1">
      <alignment horizontal="center"/>
    </xf>
    <xf numFmtId="0" fontId="4" fillId="0" borderId="57" xfId="114" applyFont="1" applyFill="1" applyBorder="1" applyAlignment="1" applyProtection="1">
      <alignment horizontal="center"/>
    </xf>
    <xf numFmtId="2" fontId="4" fillId="0" borderId="44" xfId="114" applyNumberFormat="1" applyFont="1" applyFill="1" applyBorder="1" applyAlignment="1" applyProtection="1">
      <alignment horizontal="center" vertical="center"/>
    </xf>
    <xf numFmtId="164" fontId="4" fillId="0" borderId="29" xfId="3" applyNumberFormat="1" applyFont="1" applyFill="1" applyBorder="1" applyProtection="1">
      <alignment horizontal="right"/>
      <protection locked="0"/>
    </xf>
    <xf numFmtId="164" fontId="4" fillId="0" borderId="22" xfId="3" applyNumberFormat="1" applyFont="1" applyFill="1" applyBorder="1" applyProtection="1">
      <alignment horizontal="right"/>
      <protection locked="0"/>
    </xf>
    <xf numFmtId="164" fontId="4" fillId="0" borderId="68" xfId="3" applyNumberFormat="1" applyFont="1" applyFill="1" applyBorder="1" applyProtection="1">
      <alignment horizontal="right"/>
      <protection locked="0"/>
    </xf>
    <xf numFmtId="164" fontId="4" fillId="0" borderId="57" xfId="3" applyNumberFormat="1" applyFont="1" applyFill="1" applyBorder="1" applyProtection="1">
      <alignment horizontal="right"/>
      <protection locked="0"/>
    </xf>
    <xf numFmtId="0" fontId="4" fillId="0" borderId="31" xfId="117" applyFont="1" applyFill="1" applyBorder="1" applyAlignment="1" applyProtection="1">
      <alignment horizontal="center" vertical="center"/>
    </xf>
    <xf numFmtId="0" fontId="4" fillId="0" borderId="33" xfId="117" applyNumberFormat="1" applyFont="1" applyFill="1" applyBorder="1" applyAlignment="1" applyProtection="1">
      <alignment horizontal="center" vertical="center"/>
    </xf>
    <xf numFmtId="164" fontId="4" fillId="0" borderId="65" xfId="3" applyNumberFormat="1" applyFont="1" applyFill="1" applyBorder="1" applyProtection="1">
      <alignment horizontal="right"/>
      <protection locked="0"/>
    </xf>
    <xf numFmtId="164" fontId="4" fillId="0" borderId="74" xfId="3" applyNumberFormat="1" applyFont="1" applyFill="1" applyBorder="1" applyProtection="1">
      <alignment horizontal="right"/>
      <protection locked="0"/>
    </xf>
    <xf numFmtId="164" fontId="4" fillId="0" borderId="75" xfId="3" applyNumberFormat="1" applyFont="1" applyFill="1" applyBorder="1" applyProtection="1">
      <alignment horizontal="right"/>
      <protection locked="0"/>
    </xf>
    <xf numFmtId="164" fontId="4" fillId="0" borderId="76" xfId="3" applyNumberFormat="1" applyFont="1" applyFill="1" applyBorder="1" applyProtection="1">
      <alignment horizontal="right"/>
      <protection locked="0"/>
    </xf>
    <xf numFmtId="164" fontId="4" fillId="0" borderId="71" xfId="3" applyNumberFormat="1" applyFont="1" applyFill="1" applyBorder="1" applyProtection="1">
      <alignment horizontal="right"/>
      <protection locked="0"/>
    </xf>
    <xf numFmtId="164" fontId="4" fillId="0" borderId="77" xfId="3" applyNumberFormat="1" applyFont="1" applyFill="1" applyBorder="1" applyProtection="1">
      <alignment horizontal="right"/>
      <protection locked="0"/>
    </xf>
    <xf numFmtId="164" fontId="4" fillId="0" borderId="78" xfId="3" applyNumberFormat="1" applyFont="1" applyFill="1" applyBorder="1" applyProtection="1">
      <alignment horizontal="right"/>
      <protection locked="0"/>
    </xf>
    <xf numFmtId="0" fontId="4" fillId="0" borderId="42" xfId="117" applyNumberFormat="1" applyFont="1" applyFill="1" applyBorder="1" applyAlignment="1" applyProtection="1">
      <alignment horizontal="center" vertical="center"/>
    </xf>
    <xf numFmtId="164" fontId="4" fillId="0" borderId="19" xfId="3" applyNumberFormat="1" applyFont="1" applyFill="1" applyBorder="1" applyProtection="1">
      <alignment horizontal="right"/>
      <protection locked="0"/>
    </xf>
    <xf numFmtId="164" fontId="4" fillId="0" borderId="58" xfId="3" applyNumberFormat="1" applyFont="1" applyFill="1" applyBorder="1" applyProtection="1">
      <alignment horizontal="right"/>
      <protection locked="0"/>
    </xf>
    <xf numFmtId="164" fontId="4" fillId="0" borderId="61" xfId="3" applyNumberFormat="1" applyFont="1" applyFill="1" applyBorder="1" applyProtection="1">
      <alignment horizontal="right"/>
      <protection locked="0"/>
    </xf>
    <xf numFmtId="1" fontId="4" fillId="0" borderId="40" xfId="8" applyFont="1" applyFill="1" applyBorder="1" applyProtection="1"/>
    <xf numFmtId="1" fontId="4" fillId="0" borderId="9" xfId="8" applyFont="1" applyFill="1" applyBorder="1" applyAlignment="1" applyProtection="1">
      <alignment vertical="center" wrapText="1"/>
    </xf>
    <xf numFmtId="0" fontId="4" fillId="0" borderId="79" xfId="117" applyFont="1" applyFill="1" applyBorder="1" applyAlignment="1" applyProtection="1">
      <alignment vertical="center" wrapText="1"/>
    </xf>
    <xf numFmtId="0" fontId="10" fillId="0" borderId="26" xfId="114" applyFont="1" applyFill="1" applyBorder="1" applyAlignment="1" applyProtection="1">
      <alignment horizontal="center" vertical="center" wrapText="1"/>
    </xf>
    <xf numFmtId="0" fontId="4" fillId="0" borderId="71" xfId="114" applyFont="1" applyFill="1" applyBorder="1" applyAlignment="1" applyProtection="1">
      <alignment horizontal="center" vertical="center" wrapText="1"/>
    </xf>
    <xf numFmtId="0" fontId="4" fillId="0" borderId="80" xfId="114" applyFont="1" applyFill="1" applyBorder="1" applyAlignment="1" applyProtection="1">
      <alignment horizontal="center" vertical="center" wrapText="1"/>
    </xf>
    <xf numFmtId="0" fontId="4" fillId="0" borderId="77" xfId="114" applyFont="1" applyFill="1" applyBorder="1" applyAlignment="1" applyProtection="1">
      <alignment horizontal="center" vertical="center" wrapText="1"/>
    </xf>
    <xf numFmtId="0" fontId="4" fillId="0" borderId="34" xfId="114" applyFont="1" applyFill="1" applyBorder="1" applyAlignment="1" applyProtection="1">
      <alignment horizontal="center" vertical="center" wrapText="1"/>
    </xf>
    <xf numFmtId="0" fontId="4" fillId="0" borderId="78" xfId="114" applyFont="1" applyFill="1" applyBorder="1" applyAlignment="1" applyProtection="1">
      <alignment horizontal="center" vertical="center" wrapText="1"/>
    </xf>
    <xf numFmtId="0" fontId="4" fillId="0" borderId="31" xfId="114" applyFont="1" applyFill="1" applyBorder="1" applyAlignment="1" applyProtection="1">
      <alignment vertical="center" wrapText="1"/>
    </xf>
    <xf numFmtId="0" fontId="4" fillId="0" borderId="33" xfId="114" applyFont="1" applyFill="1" applyBorder="1" applyAlignment="1" applyProtection="1">
      <alignment vertical="center" wrapText="1"/>
    </xf>
    <xf numFmtId="0" fontId="4" fillId="0" borderId="42" xfId="114" applyFont="1" applyFill="1" applyBorder="1" applyAlignment="1" applyProtection="1">
      <alignment vertical="center" wrapText="1"/>
    </xf>
    <xf numFmtId="0" fontId="4" fillId="0" borderId="27" xfId="151" applyFont="1" applyFill="1" applyBorder="1" applyProtection="1">
      <protection locked="0"/>
    </xf>
    <xf numFmtId="0" fontId="4" fillId="0" borderId="0" xfId="151" applyFont="1" applyFill="1" applyBorder="1" applyProtection="1">
      <protection locked="0"/>
    </xf>
    <xf numFmtId="0" fontId="4" fillId="0" borderId="55" xfId="151" applyFont="1" applyFill="1" applyBorder="1" applyProtection="1">
      <protection locked="0"/>
    </xf>
    <xf numFmtId="0" fontId="4" fillId="0" borderId="21" xfId="151" applyFont="1" applyFill="1" applyBorder="1" applyProtection="1">
      <protection locked="0"/>
    </xf>
    <xf numFmtId="0" fontId="4" fillId="0" borderId="56" xfId="151" applyFont="1" applyFill="1" applyBorder="1" applyProtection="1">
      <protection locked="0"/>
    </xf>
    <xf numFmtId="0" fontId="4" fillId="0" borderId="0" xfId="135" applyFont="1" applyFill="1" applyProtection="1"/>
    <xf numFmtId="0" fontId="4" fillId="0" borderId="0" xfId="117" applyFont="1" applyFill="1" applyBorder="1" applyAlignment="1" applyProtection="1">
      <protection locked="0"/>
    </xf>
    <xf numFmtId="164" fontId="4" fillId="0" borderId="66" xfId="3" applyNumberFormat="1" applyFont="1" applyFill="1" applyBorder="1" applyProtection="1">
      <alignment horizontal="right"/>
      <protection locked="0"/>
    </xf>
    <xf numFmtId="164" fontId="4" fillId="0" borderId="81" xfId="3" applyNumberFormat="1" applyFont="1" applyFill="1" applyBorder="1" applyProtection="1">
      <alignment horizontal="right"/>
      <protection locked="0"/>
    </xf>
    <xf numFmtId="0" fontId="4" fillId="0" borderId="27" xfId="153" applyFont="1" applyFill="1" applyBorder="1" applyProtection="1">
      <protection locked="0"/>
    </xf>
    <xf numFmtId="0" fontId="4" fillId="0" borderId="0" xfId="153" applyFont="1" applyFill="1" applyBorder="1" applyProtection="1">
      <protection locked="0"/>
    </xf>
    <xf numFmtId="0" fontId="4" fillId="0" borderId="55" xfId="153" applyFont="1" applyFill="1" applyBorder="1" applyProtection="1">
      <protection locked="0"/>
    </xf>
    <xf numFmtId="0" fontId="4" fillId="0" borderId="49" xfId="130" applyFont="1" applyFill="1" applyBorder="1" applyAlignment="1" applyProtection="1">
      <alignment horizontal="left"/>
      <protection locked="0"/>
    </xf>
    <xf numFmtId="0" fontId="4" fillId="0" borderId="21" xfId="153" applyFont="1" applyFill="1" applyBorder="1" applyProtection="1">
      <protection locked="0"/>
    </xf>
    <xf numFmtId="0" fontId="4" fillId="0" borderId="46" xfId="153" applyFont="1" applyFill="1" applyBorder="1" applyProtection="1">
      <protection locked="0"/>
    </xf>
    <xf numFmtId="0" fontId="4" fillId="0" borderId="56" xfId="153" applyFont="1" applyFill="1" applyBorder="1" applyProtection="1">
      <protection locked="0"/>
    </xf>
    <xf numFmtId="0" fontId="4" fillId="0" borderId="0" xfId="130" applyFont="1" applyFill="1" applyAlignment="1" applyProtection="1">
      <alignment horizontal="right" vertical="center"/>
    </xf>
    <xf numFmtId="0" fontId="10" fillId="0" borderId="55" xfId="130" applyFont="1" applyFill="1" applyBorder="1" applyAlignment="1" applyProtection="1">
      <alignment horizontal="right" vertical="center"/>
    </xf>
    <xf numFmtId="0" fontId="8" fillId="0" borderId="0" xfId="130" applyFont="1" applyFill="1" applyAlignment="1" applyProtection="1"/>
    <xf numFmtId="0" fontId="4" fillId="0" borderId="0" xfId="135" applyFont="1" applyFill="1" applyBorder="1" applyProtection="1"/>
    <xf numFmtId="0" fontId="4" fillId="0" borderId="27" xfId="154" applyFont="1" applyFill="1" applyBorder="1" applyProtection="1">
      <protection locked="0"/>
    </xf>
    <xf numFmtId="0" fontId="4" fillId="0" borderId="0" xfId="154" applyFont="1" applyFill="1" applyBorder="1" applyProtection="1">
      <protection locked="0"/>
    </xf>
    <xf numFmtId="0" fontId="4" fillId="0" borderId="55" xfId="154" applyFont="1" applyFill="1" applyBorder="1" applyProtection="1">
      <protection locked="0"/>
    </xf>
    <xf numFmtId="0" fontId="4" fillId="0" borderId="0" xfId="154" applyFont="1" applyFill="1" applyBorder="1" applyProtection="1"/>
    <xf numFmtId="0" fontId="8" fillId="0" borderId="0" xfId="130" applyFont="1" applyFill="1" applyProtection="1"/>
    <xf numFmtId="0" fontId="4" fillId="0" borderId="0" xfId="135" applyFont="1" applyFill="1" applyAlignment="1" applyProtection="1">
      <alignment horizontal="center"/>
    </xf>
    <xf numFmtId="0" fontId="11" fillId="0" borderId="0" xfId="130" applyFont="1" applyFill="1" applyProtection="1"/>
    <xf numFmtId="0" fontId="10" fillId="0" borderId="82" xfId="130" applyFont="1" applyFill="1" applyBorder="1" applyAlignment="1" applyProtection="1">
      <alignment horizontal="right" vertical="center"/>
    </xf>
    <xf numFmtId="0" fontId="10" fillId="0" borderId="0" xfId="130" applyFont="1" applyFill="1" applyProtection="1"/>
    <xf numFmtId="164" fontId="4" fillId="0" borderId="20" xfId="0" applyNumberFormat="1" applyFont="1" applyFill="1" applyBorder="1" applyProtection="1">
      <protection locked="0"/>
    </xf>
    <xf numFmtId="164" fontId="4" fillId="0" borderId="52" xfId="112" applyNumberFormat="1" applyFont="1" applyFill="1" applyBorder="1" applyProtection="1">
      <protection locked="0"/>
    </xf>
    <xf numFmtId="164" fontId="4" fillId="0" borderId="83" xfId="112" applyNumberFormat="1" applyFont="1" applyFill="1" applyBorder="1" applyProtection="1">
      <protection locked="0"/>
    </xf>
    <xf numFmtId="164" fontId="4" fillId="0" borderId="81" xfId="112" applyNumberFormat="1" applyFont="1" applyFill="1" applyBorder="1" applyProtection="1">
      <protection locked="0"/>
    </xf>
    <xf numFmtId="164" fontId="4" fillId="0" borderId="84" xfId="112" applyNumberFormat="1" applyFont="1" applyFill="1" applyBorder="1" applyProtection="1">
      <protection locked="0"/>
    </xf>
    <xf numFmtId="0" fontId="4" fillId="0" borderId="27" xfId="150" applyFont="1" applyFill="1" applyBorder="1" applyProtection="1">
      <protection locked="0"/>
    </xf>
    <xf numFmtId="0" fontId="4" fillId="0" borderId="0" xfId="150" applyFont="1" applyFill="1" applyBorder="1" applyProtection="1">
      <protection locked="0"/>
    </xf>
    <xf numFmtId="0" fontId="4" fillId="0" borderId="55" xfId="150" applyFont="1" applyFill="1" applyBorder="1" applyProtection="1">
      <protection locked="0"/>
    </xf>
    <xf numFmtId="0" fontId="4" fillId="0" borderId="21" xfId="150" applyFont="1" applyFill="1" applyBorder="1" applyProtection="1">
      <protection locked="0"/>
    </xf>
    <xf numFmtId="0" fontId="4" fillId="0" borderId="56" xfId="150" applyFont="1" applyFill="1" applyBorder="1" applyProtection="1">
      <protection locked="0"/>
    </xf>
    <xf numFmtId="0" fontId="4" fillId="0" borderId="0" xfId="150" applyFont="1" applyFill="1" applyBorder="1" applyProtection="1"/>
    <xf numFmtId="0" fontId="4" fillId="0" borderId="0" xfId="111" applyFont="1" applyFill="1" applyProtection="1"/>
    <xf numFmtId="0" fontId="4" fillId="0" borderId="0" xfId="111" applyFont="1" applyFill="1" applyBorder="1" applyProtection="1"/>
    <xf numFmtId="0" fontId="10" fillId="0" borderId="0" xfId="130" applyFont="1" applyFill="1" applyAlignment="1" applyProtection="1">
      <alignment vertical="center"/>
    </xf>
    <xf numFmtId="0" fontId="10" fillId="0" borderId="26" xfId="111" applyFont="1" applyFill="1" applyBorder="1" applyAlignment="1" applyProtection="1">
      <alignment horizontal="center" vertical="center" wrapText="1"/>
    </xf>
    <xf numFmtId="0" fontId="10" fillId="0" borderId="30" xfId="111" applyFont="1" applyFill="1" applyBorder="1" applyAlignment="1" applyProtection="1">
      <alignment horizontal="center" vertical="center" wrapText="1"/>
    </xf>
    <xf numFmtId="0" fontId="4" fillId="0" borderId="19" xfId="111" applyFont="1" applyFill="1" applyBorder="1" applyAlignment="1" applyProtection="1">
      <alignment horizontal="center" vertical="center" wrapText="1"/>
    </xf>
    <xf numFmtId="0" fontId="4" fillId="0" borderId="20" xfId="111" applyFont="1" applyFill="1" applyBorder="1" applyAlignment="1" applyProtection="1">
      <alignment horizontal="center" vertical="center" wrapText="1"/>
    </xf>
    <xf numFmtId="0" fontId="4" fillId="0" borderId="79" xfId="111" applyFont="1" applyFill="1" applyBorder="1" applyAlignment="1" applyProtection="1">
      <alignment horizontal="center" vertical="center" wrapText="1"/>
    </xf>
    <xf numFmtId="0" fontId="4" fillId="0" borderId="49" xfId="111" applyFont="1" applyFill="1" applyBorder="1" applyAlignment="1" applyProtection="1">
      <alignment horizontal="center" vertical="center" wrapText="1"/>
    </xf>
    <xf numFmtId="0" fontId="4" fillId="0" borderId="62" xfId="111" applyFont="1" applyFill="1" applyBorder="1" applyAlignment="1" applyProtection="1">
      <alignment horizontal="center" vertical="center" wrapText="1"/>
    </xf>
    <xf numFmtId="0" fontId="4" fillId="0" borderId="63" xfId="111" applyFont="1" applyFill="1" applyBorder="1" applyAlignment="1" applyProtection="1">
      <alignment horizontal="center" vertical="center" wrapText="1"/>
    </xf>
    <xf numFmtId="0" fontId="10" fillId="0" borderId="44" xfId="111" applyFont="1" applyFill="1" applyBorder="1" applyProtection="1"/>
    <xf numFmtId="0" fontId="4" fillId="0" borderId="27" xfId="149" applyFont="1" applyFill="1" applyBorder="1" applyProtection="1">
      <protection locked="0"/>
    </xf>
    <xf numFmtId="0" fontId="4" fillId="0" borderId="0" xfId="149" applyFont="1" applyFill="1" applyBorder="1" applyProtection="1">
      <protection locked="0"/>
    </xf>
    <xf numFmtId="0" fontId="4" fillId="0" borderId="55" xfId="149" applyFont="1" applyFill="1" applyBorder="1" applyProtection="1">
      <protection locked="0"/>
    </xf>
    <xf numFmtId="0" fontId="4" fillId="0" borderId="21" xfId="149" applyFont="1" applyFill="1" applyBorder="1" applyProtection="1">
      <protection locked="0"/>
    </xf>
    <xf numFmtId="0" fontId="4" fillId="0" borderId="56" xfId="149" applyFont="1" applyFill="1" applyBorder="1" applyProtection="1">
      <protection locked="0"/>
    </xf>
    <xf numFmtId="0" fontId="4" fillId="0" borderId="0" xfId="149" applyFont="1" applyFill="1" applyBorder="1" applyProtection="1"/>
    <xf numFmtId="164" fontId="10" fillId="0" borderId="68" xfId="102" applyNumberFormat="1" applyFont="1" applyFill="1" applyBorder="1" applyAlignment="1" applyProtection="1">
      <alignment horizontal="center" vertical="center"/>
      <protection locked="0"/>
    </xf>
    <xf numFmtId="164" fontId="10" fillId="0" borderId="0" xfId="102" applyNumberFormat="1" applyFont="1" applyFill="1" applyBorder="1" applyAlignment="1" applyProtection="1">
      <alignment horizontal="center" vertical="center"/>
      <protection locked="0"/>
    </xf>
    <xf numFmtId="164" fontId="10" fillId="0" borderId="54" xfId="10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9" fillId="0" borderId="71" xfId="0" applyFont="1" applyBorder="1" applyAlignment="1">
      <alignment horizontal="center" vertical="center" wrapText="1"/>
    </xf>
    <xf numFmtId="0" fontId="79" fillId="0" borderId="80" xfId="0" applyFont="1" applyBorder="1" applyAlignment="1">
      <alignment horizontal="center" vertical="center" wrapText="1"/>
    </xf>
    <xf numFmtId="0" fontId="79" fillId="0" borderId="8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65" xfId="0" applyBorder="1"/>
    <xf numFmtId="0" fontId="0" fillId="0" borderId="74" xfId="0" applyBorder="1"/>
    <xf numFmtId="0" fontId="0" fillId="0" borderId="59" xfId="0" applyBorder="1"/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6" xfId="0" applyBorder="1" applyAlignment="1">
      <alignment vertical="center"/>
    </xf>
    <xf numFmtId="0" fontId="14" fillId="0" borderId="51" xfId="130" applyFont="1" applyFill="1" applyBorder="1" applyAlignment="1" applyProtection="1">
      <alignment horizontal="left"/>
    </xf>
    <xf numFmtId="3" fontId="14" fillId="0" borderId="55" xfId="0" applyNumberFormat="1" applyFont="1" applyFill="1" applyBorder="1" applyAlignment="1" applyProtection="1">
      <protection locked="0"/>
    </xf>
    <xf numFmtId="0" fontId="3" fillId="0" borderId="44" xfId="130" applyFont="1" applyFill="1" applyBorder="1" applyAlignment="1" applyProtection="1">
      <alignment horizontal="left"/>
    </xf>
    <xf numFmtId="0" fontId="30" fillId="0" borderId="36" xfId="130" applyFont="1" applyFill="1" applyBorder="1" applyProtection="1"/>
    <xf numFmtId="0" fontId="30" fillId="0" borderId="53" xfId="130" applyFont="1" applyFill="1" applyBorder="1" applyProtection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3" fontId="80" fillId="0" borderId="0" xfId="133" applyNumberFormat="1" applyFont="1" applyFill="1" applyBorder="1" applyProtection="1"/>
    <xf numFmtId="0" fontId="81" fillId="0" borderId="0" xfId="0" applyFont="1"/>
    <xf numFmtId="1" fontId="4" fillId="0" borderId="31" xfId="8" applyFont="1" applyFill="1" applyBorder="1" applyAlignment="1" applyProtection="1">
      <alignment vertical="center"/>
    </xf>
    <xf numFmtId="0" fontId="4" fillId="0" borderId="8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5" xfId="0" applyBorder="1"/>
    <xf numFmtId="0" fontId="0" fillId="0" borderId="51" xfId="0" applyBorder="1"/>
    <xf numFmtId="0" fontId="0" fillId="0" borderId="0" xfId="0" applyBorder="1"/>
    <xf numFmtId="0" fontId="0" fillId="0" borderId="55" xfId="0" applyBorder="1"/>
    <xf numFmtId="0" fontId="0" fillId="0" borderId="46" xfId="0" applyBorder="1"/>
    <xf numFmtId="0" fontId="0" fillId="0" borderId="56" xfId="0" applyBorder="1"/>
    <xf numFmtId="0" fontId="0" fillId="0" borderId="2" xfId="0" applyBorder="1"/>
    <xf numFmtId="0" fontId="0" fillId="0" borderId="53" xfId="0" applyBorder="1"/>
    <xf numFmtId="0" fontId="1" fillId="0" borderId="54" xfId="140" applyFont="1" applyFill="1" applyBorder="1" applyProtection="1">
      <protection locked="0"/>
    </xf>
    <xf numFmtId="3" fontId="14" fillId="0" borderId="54" xfId="0" applyNumberFormat="1" applyFont="1" applyFill="1" applyBorder="1" applyAlignment="1" applyProtection="1">
      <protection locked="0"/>
    </xf>
    <xf numFmtId="0" fontId="1" fillId="0" borderId="49" xfId="140" applyFont="1" applyFill="1" applyBorder="1" applyProtection="1"/>
    <xf numFmtId="0" fontId="30" fillId="0" borderId="2" xfId="130" applyFont="1" applyFill="1" applyBorder="1" applyProtection="1"/>
    <xf numFmtId="0" fontId="14" fillId="0" borderId="26" xfId="130" applyFont="1" applyFill="1" applyBorder="1" applyAlignment="1" applyProtection="1">
      <alignment horizontal="left"/>
    </xf>
    <xf numFmtId="0" fontId="30" fillId="0" borderId="59" xfId="130" applyFont="1" applyFill="1" applyBorder="1" applyProtection="1"/>
    <xf numFmtId="0" fontId="14" fillId="0" borderId="85" xfId="0" applyFont="1" applyFill="1" applyBorder="1" applyAlignment="1" applyProtection="1">
      <protection locked="0"/>
    </xf>
    <xf numFmtId="3" fontId="14" fillId="0" borderId="85" xfId="0" applyNumberFormat="1" applyFont="1" applyFill="1" applyBorder="1" applyAlignment="1" applyProtection="1">
      <alignment horizontal="left"/>
      <protection locked="0"/>
    </xf>
    <xf numFmtId="0" fontId="14" fillId="0" borderId="62" xfId="130" applyFont="1" applyFill="1" applyBorder="1" applyAlignment="1" applyProtection="1">
      <alignment horizontal="left"/>
    </xf>
    <xf numFmtId="0" fontId="0" fillId="0" borderId="57" xfId="0" applyBorder="1"/>
    <xf numFmtId="0" fontId="0" fillId="0" borderId="59" xfId="0" applyBorder="1" applyAlignment="1">
      <alignment vertical="center"/>
    </xf>
    <xf numFmtId="49" fontId="7" fillId="0" borderId="0" xfId="130" applyNumberFormat="1" applyFont="1" applyFill="1" applyBorder="1" applyAlignment="1" applyProtection="1">
      <alignment horizontal="center" vertical="center"/>
      <protection locked="0"/>
    </xf>
    <xf numFmtId="0" fontId="4" fillId="0" borderId="0" xfId="85" applyFont="1" applyFill="1"/>
    <xf numFmtId="0" fontId="4" fillId="0" borderId="0" xfId="85"/>
    <xf numFmtId="0" fontId="77" fillId="0" borderId="0" xfId="90"/>
    <xf numFmtId="0" fontId="10" fillId="0" borderId="0" xfId="105" applyFont="1" applyFill="1" applyAlignment="1">
      <alignment horizontal="right"/>
    </xf>
    <xf numFmtId="0" fontId="10" fillId="0" borderId="0" xfId="132" applyFont="1" applyFill="1" applyAlignment="1" applyProtection="1">
      <alignment horizontal="right" vertical="center"/>
    </xf>
    <xf numFmtId="1" fontId="10" fillId="0" borderId="44" xfId="129" applyNumberFormat="1" applyFont="1" applyFill="1" applyBorder="1" applyAlignment="1" applyProtection="1">
      <alignment horizontal="center" vertical="center"/>
    </xf>
    <xf numFmtId="49" fontId="8" fillId="0" borderId="0" xfId="85" applyNumberFormat="1" applyFont="1" applyFill="1" applyBorder="1" applyAlignment="1">
      <alignment vertical="center"/>
    </xf>
    <xf numFmtId="0" fontId="82" fillId="0" borderId="38" xfId="90" applyFont="1" applyBorder="1" applyAlignment="1">
      <alignment horizontal="center"/>
    </xf>
    <xf numFmtId="0" fontId="77" fillId="0" borderId="0" xfId="90" applyBorder="1"/>
    <xf numFmtId="0" fontId="82" fillId="0" borderId="36" xfId="90" applyFont="1" applyBorder="1" applyAlignment="1">
      <alignment horizontal="center"/>
    </xf>
    <xf numFmtId="0" fontId="4" fillId="0" borderId="48" xfId="132" applyFont="1" applyFill="1" applyBorder="1" applyAlignment="1" applyProtection="1">
      <alignment horizontal="left"/>
    </xf>
    <xf numFmtId="0" fontId="4" fillId="0" borderId="25" xfId="132" applyFont="1" applyFill="1" applyBorder="1" applyAlignment="1" applyProtection="1">
      <alignment horizontal="left"/>
    </xf>
    <xf numFmtId="0" fontId="4" fillId="0" borderId="36" xfId="132" applyFont="1" applyFill="1" applyBorder="1" applyProtection="1"/>
    <xf numFmtId="0" fontId="4" fillId="0" borderId="4" xfId="132" applyFont="1" applyFill="1" applyBorder="1" applyProtection="1"/>
    <xf numFmtId="0" fontId="4" fillId="0" borderId="54" xfId="107" applyFont="1" applyFill="1" applyBorder="1" applyAlignment="1" applyProtection="1">
      <protection locked="0"/>
    </xf>
    <xf numFmtId="3" fontId="4" fillId="0" borderId="54" xfId="107" applyNumberFormat="1" applyFont="1" applyFill="1" applyBorder="1" applyAlignment="1" applyProtection="1">
      <alignment horizontal="left"/>
      <protection locked="0"/>
    </xf>
    <xf numFmtId="3" fontId="4" fillId="0" borderId="0" xfId="107" applyNumberFormat="1" applyFont="1" applyFill="1" applyBorder="1" applyAlignment="1" applyProtection="1">
      <protection locked="0"/>
    </xf>
    <xf numFmtId="0" fontId="4" fillId="0" borderId="49" xfId="132" applyFont="1" applyFill="1" applyBorder="1" applyAlignment="1" applyProtection="1">
      <alignment horizontal="left"/>
    </xf>
    <xf numFmtId="0" fontId="4" fillId="0" borderId="45" xfId="132" applyFont="1" applyFill="1" applyBorder="1" applyAlignment="1" applyProtection="1">
      <alignment horizontal="left"/>
    </xf>
    <xf numFmtId="0" fontId="4" fillId="0" borderId="0" xfId="132" applyFont="1" applyFill="1" applyBorder="1" applyAlignment="1" applyProtection="1">
      <alignment horizontal="left"/>
    </xf>
    <xf numFmtId="0" fontId="4" fillId="0" borderId="40" xfId="103" applyFont="1" applyFill="1" applyBorder="1" applyAlignment="1" applyProtection="1">
      <alignment horizontal="center"/>
    </xf>
    <xf numFmtId="1" fontId="4" fillId="0" borderId="33" xfId="4" applyFont="1" applyFill="1" applyBorder="1" applyAlignment="1" applyProtection="1">
      <alignment horizontal="center"/>
    </xf>
    <xf numFmtId="1" fontId="4" fillId="0" borderId="34" xfId="4" applyFont="1" applyFill="1" applyBorder="1" applyAlignment="1" applyProtection="1">
      <alignment horizontal="center"/>
    </xf>
    <xf numFmtId="1" fontId="4" fillId="0" borderId="42" xfId="4" applyFont="1" applyFill="1" applyBorder="1" applyAlignment="1" applyProtection="1">
      <alignment horizontal="center"/>
    </xf>
    <xf numFmtId="1" fontId="4" fillId="0" borderId="40" xfId="4" applyFont="1" applyFill="1" applyBorder="1" applyAlignment="1" applyProtection="1">
      <alignment horizontal="center"/>
    </xf>
    <xf numFmtId="0" fontId="4" fillId="0" borderId="40" xfId="117" applyNumberFormat="1" applyFont="1" applyFill="1" applyBorder="1" applyAlignment="1" applyProtection="1">
      <alignment horizontal="center" vertical="center"/>
    </xf>
    <xf numFmtId="0" fontId="4" fillId="0" borderId="79" xfId="117" applyNumberFormat="1" applyFont="1" applyFill="1" applyBorder="1" applyAlignment="1" applyProtection="1">
      <alignment horizontal="center" vertical="center"/>
    </xf>
    <xf numFmtId="0" fontId="83" fillId="0" borderId="0" xfId="0" applyFont="1" applyAlignment="1">
      <alignment vertical="center"/>
    </xf>
    <xf numFmtId="0" fontId="84" fillId="0" borderId="24" xfId="0" applyFont="1" applyBorder="1" applyAlignment="1">
      <alignment horizontal="center" vertical="center" wrapText="1"/>
    </xf>
    <xf numFmtId="0" fontId="84" fillId="0" borderId="30" xfId="0" applyFont="1" applyBorder="1" applyAlignment="1">
      <alignment horizontal="center" vertical="center" wrapText="1"/>
    </xf>
    <xf numFmtId="0" fontId="82" fillId="0" borderId="18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3" fillId="0" borderId="0" xfId="0" applyFont="1"/>
    <xf numFmtId="0" fontId="84" fillId="0" borderId="64" xfId="0" applyFont="1" applyBorder="1" applyAlignment="1">
      <alignment horizontal="center" vertical="center" wrapText="1"/>
    </xf>
    <xf numFmtId="0" fontId="84" fillId="0" borderId="47" xfId="0" applyFont="1" applyBorder="1" applyAlignment="1">
      <alignment horizontal="center" vertical="center" wrapText="1"/>
    </xf>
    <xf numFmtId="0" fontId="84" fillId="0" borderId="90" xfId="0" applyFont="1" applyBorder="1" applyAlignment="1">
      <alignment horizontal="center" vertical="center" wrapText="1"/>
    </xf>
    <xf numFmtId="0" fontId="82" fillId="0" borderId="8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82" fillId="0" borderId="71" xfId="0" applyFont="1" applyBorder="1" applyAlignment="1">
      <alignment horizontal="center" vertical="center" wrapText="1"/>
    </xf>
    <xf numFmtId="0" fontId="82" fillId="0" borderId="84" xfId="0" applyFont="1" applyBorder="1" applyAlignment="1">
      <alignment horizontal="center" vertical="center" wrapText="1"/>
    </xf>
    <xf numFmtId="0" fontId="4" fillId="0" borderId="0" xfId="0" applyFont="1"/>
    <xf numFmtId="0" fontId="33" fillId="0" borderId="0" xfId="0" applyFont="1"/>
    <xf numFmtId="0" fontId="10" fillId="0" borderId="58" xfId="102" applyFont="1" applyFill="1" applyBorder="1" applyAlignment="1" applyProtection="1">
      <alignment horizontal="center" vertical="center" wrapText="1"/>
    </xf>
    <xf numFmtId="0" fontId="4" fillId="0" borderId="48" xfId="114" applyFont="1" applyFill="1" applyBorder="1" applyAlignment="1" applyProtection="1">
      <alignment horizontal="center" vertical="center"/>
    </xf>
    <xf numFmtId="0" fontId="4" fillId="0" borderId="33" xfId="114" applyFont="1" applyFill="1" applyBorder="1" applyAlignment="1" applyProtection="1">
      <alignment horizontal="center" vertical="center"/>
    </xf>
    <xf numFmtId="0" fontId="4" fillId="0" borderId="49" xfId="114" applyFont="1" applyFill="1" applyBorder="1" applyAlignment="1" applyProtection="1">
      <alignment horizontal="center" vertical="center"/>
    </xf>
    <xf numFmtId="0" fontId="85" fillId="0" borderId="0" xfId="0" applyFont="1" applyAlignment="1">
      <alignment vertical="center"/>
    </xf>
    <xf numFmtId="164" fontId="4" fillId="0" borderId="2" xfId="110" applyNumberFormat="1" applyFont="1" applyFill="1" applyBorder="1" applyAlignment="1">
      <alignment horizontal="right"/>
    </xf>
    <xf numFmtId="164" fontId="4" fillId="0" borderId="43" xfId="110" applyNumberFormat="1" applyFont="1" applyFill="1" applyBorder="1" applyAlignment="1">
      <alignment horizontal="right"/>
    </xf>
    <xf numFmtId="164" fontId="10" fillId="32" borderId="64" xfId="131" applyNumberFormat="1" applyFont="1" applyFill="1" applyBorder="1" applyAlignment="1" applyProtection="1">
      <alignment horizontal="right" vertical="center" wrapText="1"/>
    </xf>
    <xf numFmtId="164" fontId="10" fillId="32" borderId="91" xfId="131" applyNumberFormat="1" applyFont="1" applyFill="1" applyBorder="1" applyAlignment="1" applyProtection="1">
      <alignment horizontal="right" vertical="center" wrapText="1"/>
    </xf>
    <xf numFmtId="164" fontId="10" fillId="32" borderId="47" xfId="131" applyNumberFormat="1" applyFont="1" applyFill="1" applyBorder="1" applyAlignment="1" applyProtection="1">
      <alignment horizontal="right" vertical="center" wrapText="1"/>
    </xf>
    <xf numFmtId="164" fontId="10" fillId="32" borderId="69" xfId="131" applyNumberFormat="1" applyFont="1" applyFill="1" applyBorder="1" applyAlignment="1" applyProtection="1">
      <alignment horizontal="right" vertical="center" wrapText="1"/>
    </xf>
    <xf numFmtId="164" fontId="10" fillId="32" borderId="73" xfId="131" applyNumberFormat="1" applyFont="1" applyFill="1" applyBorder="1" applyAlignment="1" applyProtection="1">
      <alignment horizontal="right" vertical="center" wrapText="1"/>
    </xf>
    <xf numFmtId="164" fontId="4" fillId="33" borderId="59" xfId="131" applyNumberFormat="1" applyFont="1" applyFill="1" applyBorder="1" applyAlignment="1" applyProtection="1">
      <alignment horizontal="right" vertical="center" wrapText="1"/>
    </xf>
    <xf numFmtId="164" fontId="4" fillId="33" borderId="52" xfId="131" applyNumberFormat="1" applyFont="1" applyFill="1" applyBorder="1" applyAlignment="1" applyProtection="1">
      <alignment horizontal="right" vertical="center" wrapText="1"/>
    </xf>
    <xf numFmtId="164" fontId="4" fillId="33" borderId="1" xfId="131" applyNumberFormat="1" applyFont="1" applyFill="1" applyBorder="1" applyAlignment="1" applyProtection="1">
      <alignment horizontal="right" vertical="center" wrapText="1"/>
    </xf>
    <xf numFmtId="164" fontId="4" fillId="33" borderId="4" xfId="131" applyNumberFormat="1" applyFont="1" applyFill="1" applyBorder="1" applyAlignment="1" applyProtection="1">
      <alignment horizontal="right" vertical="center" wrapText="1"/>
    </xf>
    <xf numFmtId="164" fontId="4" fillId="33" borderId="53" xfId="131" applyNumberFormat="1" applyFont="1" applyFill="1" applyBorder="1" applyAlignment="1" applyProtection="1">
      <alignment horizontal="right" vertical="center" wrapText="1"/>
    </xf>
    <xf numFmtId="164" fontId="4" fillId="34" borderId="71" xfId="131" applyNumberFormat="1" applyFont="1" applyFill="1" applyBorder="1" applyAlignment="1" applyProtection="1">
      <alignment horizontal="right" vertical="center" wrapText="1"/>
    </xf>
    <xf numFmtId="164" fontId="4" fillId="34" borderId="81" xfId="131" applyNumberFormat="1" applyFont="1" applyFill="1" applyBorder="1" applyAlignment="1" applyProtection="1">
      <alignment horizontal="right" vertical="center" wrapText="1"/>
    </xf>
    <xf numFmtId="164" fontId="4" fillId="34" borderId="80" xfId="131" applyNumberFormat="1" applyFont="1" applyFill="1" applyBorder="1" applyAlignment="1" applyProtection="1">
      <alignment horizontal="right" vertical="center" wrapText="1"/>
    </xf>
    <xf numFmtId="164" fontId="4" fillId="34" borderId="77" xfId="131" applyNumberFormat="1" applyFont="1" applyFill="1" applyBorder="1" applyAlignment="1" applyProtection="1">
      <alignment horizontal="right" vertical="center" wrapText="1"/>
    </xf>
    <xf numFmtId="164" fontId="4" fillId="34" borderId="78" xfId="131" applyNumberFormat="1" applyFont="1" applyFill="1" applyBorder="1" applyAlignment="1" applyProtection="1">
      <alignment horizontal="right" vertical="center" wrapText="1"/>
    </xf>
    <xf numFmtId="164" fontId="10" fillId="32" borderId="64" xfId="127" applyNumberFormat="1" applyFont="1" applyFill="1" applyBorder="1" applyAlignment="1" applyProtection="1">
      <alignment horizontal="right"/>
    </xf>
    <xf numFmtId="164" fontId="10" fillId="32" borderId="91" xfId="127" applyNumberFormat="1" applyFont="1" applyFill="1" applyBorder="1" applyAlignment="1" applyProtection="1">
      <alignment horizontal="right"/>
    </xf>
    <xf numFmtId="164" fontId="10" fillId="32" borderId="47" xfId="127" applyNumberFormat="1" applyFont="1" applyFill="1" applyBorder="1" applyAlignment="1" applyProtection="1">
      <alignment horizontal="right"/>
    </xf>
    <xf numFmtId="164" fontId="10" fillId="32" borderId="90" xfId="127" applyNumberFormat="1" applyFont="1" applyFill="1" applyBorder="1" applyAlignment="1" applyProtection="1">
      <alignment horizontal="right"/>
    </xf>
    <xf numFmtId="164" fontId="4" fillId="33" borderId="59" xfId="127" applyNumberFormat="1" applyFont="1" applyFill="1" applyBorder="1" applyAlignment="1" applyProtection="1">
      <alignment horizontal="right"/>
    </xf>
    <xf numFmtId="164" fontId="4" fillId="33" borderId="52" xfId="127" applyNumberFormat="1" applyFont="1" applyFill="1" applyBorder="1" applyAlignment="1" applyProtection="1">
      <alignment horizontal="right"/>
    </xf>
    <xf numFmtId="164" fontId="4" fillId="33" borderId="1" xfId="127" applyNumberFormat="1" applyFont="1" applyFill="1" applyBorder="1" applyAlignment="1" applyProtection="1">
      <alignment horizontal="right"/>
    </xf>
    <xf numFmtId="164" fontId="4" fillId="33" borderId="83" xfId="127" applyNumberFormat="1" applyFont="1" applyFill="1" applyBorder="1" applyAlignment="1" applyProtection="1">
      <alignment horizontal="right"/>
    </xf>
    <xf numFmtId="164" fontId="4" fillId="0" borderId="59" xfId="127" applyNumberFormat="1" applyFont="1" applyFill="1" applyBorder="1" applyAlignment="1" applyProtection="1">
      <alignment horizontal="right"/>
      <protection locked="0"/>
    </xf>
    <xf numFmtId="164" fontId="4" fillId="0" borderId="52" xfId="127" applyNumberFormat="1" applyFont="1" applyFill="1" applyBorder="1" applyAlignment="1" applyProtection="1">
      <alignment horizontal="right"/>
      <protection locked="0"/>
    </xf>
    <xf numFmtId="164" fontId="4" fillId="0" borderId="1" xfId="127" applyNumberFormat="1" applyFont="1" applyFill="1" applyBorder="1" applyAlignment="1" applyProtection="1">
      <alignment horizontal="right"/>
      <protection locked="0"/>
    </xf>
    <xf numFmtId="164" fontId="10" fillId="32" borderId="65" xfId="127" applyNumberFormat="1" applyFont="1" applyFill="1" applyBorder="1" applyAlignment="1" applyProtection="1">
      <alignment horizontal="right"/>
    </xf>
    <xf numFmtId="164" fontId="10" fillId="32" borderId="66" xfId="127" applyNumberFormat="1" applyFont="1" applyFill="1" applyBorder="1" applyAlignment="1" applyProtection="1">
      <alignment horizontal="right"/>
    </xf>
    <xf numFmtId="164" fontId="10" fillId="32" borderId="74" xfId="127" applyNumberFormat="1" applyFont="1" applyFill="1" applyBorder="1" applyAlignment="1" applyProtection="1">
      <alignment horizontal="right"/>
    </xf>
    <xf numFmtId="164" fontId="10" fillId="32" borderId="70" xfId="127" applyNumberFormat="1" applyFont="1" applyFill="1" applyBorder="1" applyAlignment="1" applyProtection="1">
      <alignment horizontal="right"/>
    </xf>
    <xf numFmtId="164" fontId="10" fillId="33" borderId="64" xfId="127" applyNumberFormat="1" applyFont="1" applyFill="1" applyBorder="1" applyAlignment="1" applyProtection="1">
      <alignment horizontal="right"/>
    </xf>
    <xf numFmtId="164" fontId="10" fillId="33" borderId="91" xfId="127" applyNumberFormat="1" applyFont="1" applyFill="1" applyBorder="1" applyAlignment="1" applyProtection="1">
      <alignment horizontal="right"/>
    </xf>
    <xf numFmtId="164" fontId="10" fillId="33" borderId="47" xfId="127" applyNumberFormat="1" applyFont="1" applyFill="1" applyBorder="1" applyAlignment="1" applyProtection="1">
      <alignment horizontal="right"/>
    </xf>
    <xf numFmtId="164" fontId="10" fillId="33" borderId="90" xfId="127" applyNumberFormat="1" applyFont="1" applyFill="1" applyBorder="1" applyAlignment="1" applyProtection="1">
      <alignment horizontal="right"/>
    </xf>
    <xf numFmtId="164" fontId="4" fillId="0" borderId="19" xfId="127" applyNumberFormat="1" applyFont="1" applyFill="1" applyBorder="1" applyAlignment="1" applyProtection="1">
      <alignment horizontal="right"/>
      <protection locked="0"/>
    </xf>
    <xf numFmtId="164" fontId="4" fillId="0" borderId="18" xfId="127" applyNumberFormat="1" applyFont="1" applyFill="1" applyBorder="1" applyAlignment="1" applyProtection="1">
      <alignment horizontal="right"/>
      <protection locked="0"/>
    </xf>
    <xf numFmtId="164" fontId="4" fillId="33" borderId="20" xfId="127" applyNumberFormat="1" applyFont="1" applyFill="1" applyBorder="1" applyAlignment="1" applyProtection="1">
      <alignment horizontal="right"/>
    </xf>
    <xf numFmtId="164" fontId="10" fillId="32" borderId="76" xfId="127" applyNumberFormat="1" applyFont="1" applyFill="1" applyBorder="1" applyAlignment="1" applyProtection="1">
      <alignment horizontal="right"/>
    </xf>
    <xf numFmtId="164" fontId="10" fillId="33" borderId="83" xfId="127" applyNumberFormat="1" applyFont="1" applyFill="1" applyBorder="1" applyAlignment="1" applyProtection="1">
      <alignment horizontal="right"/>
    </xf>
    <xf numFmtId="164" fontId="4" fillId="33" borderId="53" xfId="127" applyNumberFormat="1" applyFont="1" applyFill="1" applyBorder="1" applyAlignment="1" applyProtection="1">
      <alignment horizontal="right"/>
    </xf>
    <xf numFmtId="164" fontId="10" fillId="33" borderId="73" xfId="127" applyNumberFormat="1" applyFont="1" applyFill="1" applyBorder="1" applyAlignment="1" applyProtection="1">
      <alignment horizontal="right"/>
    </xf>
    <xf numFmtId="164" fontId="4" fillId="0" borderId="43" xfId="127" applyNumberFormat="1" applyFont="1" applyFill="1" applyBorder="1" applyAlignment="1" applyProtection="1">
      <alignment horizontal="right"/>
      <protection locked="0"/>
    </xf>
    <xf numFmtId="164" fontId="4" fillId="33" borderId="64" xfId="127" applyNumberFormat="1" applyFont="1" applyFill="1" applyBorder="1" applyAlignment="1" applyProtection="1">
      <alignment horizontal="right"/>
    </xf>
    <xf numFmtId="164" fontId="4" fillId="33" borderId="47" xfId="127" applyNumberFormat="1" applyFont="1" applyFill="1" applyBorder="1" applyAlignment="1" applyProtection="1">
      <alignment horizontal="right"/>
    </xf>
    <xf numFmtId="164" fontId="4" fillId="33" borderId="32" xfId="127" applyNumberFormat="1" applyFont="1" applyFill="1" applyBorder="1" applyAlignment="1" applyProtection="1">
      <alignment horizontal="right"/>
    </xf>
    <xf numFmtId="164" fontId="4" fillId="0" borderId="85" xfId="127" applyNumberFormat="1" applyFont="1" applyFill="1" applyBorder="1" applyAlignment="1" applyProtection="1">
      <alignment horizontal="right"/>
      <protection locked="0"/>
    </xf>
    <xf numFmtId="164" fontId="4" fillId="0" borderId="0" xfId="127" applyNumberFormat="1" applyFont="1" applyFill="1" applyBorder="1" applyAlignment="1" applyProtection="1">
      <alignment horizontal="right"/>
      <protection locked="0"/>
    </xf>
    <xf numFmtId="164" fontId="4" fillId="0" borderId="88" xfId="127" applyNumberFormat="1" applyFont="1" applyFill="1" applyBorder="1" applyAlignment="1" applyProtection="1">
      <alignment horizontal="right"/>
      <protection locked="0"/>
    </xf>
    <xf numFmtId="164" fontId="4" fillId="0" borderId="87" xfId="127" applyNumberFormat="1" applyFont="1" applyFill="1" applyBorder="1" applyAlignment="1" applyProtection="1">
      <alignment horizontal="right"/>
      <protection locked="0"/>
    </xf>
    <xf numFmtId="164" fontId="4" fillId="0" borderId="58" xfId="127" applyNumberFormat="1" applyFont="1" applyFill="1" applyBorder="1" applyAlignment="1" applyProtection="1">
      <alignment horizontal="right"/>
      <protection locked="0"/>
    </xf>
    <xf numFmtId="164" fontId="10" fillId="33" borderId="29" xfId="102" applyNumberFormat="1" applyFont="1" applyFill="1" applyBorder="1" applyAlignment="1" applyProtection="1">
      <alignment horizontal="right"/>
    </xf>
    <xf numFmtId="164" fontId="10" fillId="33" borderId="50" xfId="102" applyNumberFormat="1" applyFont="1" applyFill="1" applyBorder="1" applyAlignment="1" applyProtection="1">
      <alignment horizontal="right"/>
    </xf>
    <xf numFmtId="164" fontId="10" fillId="33" borderId="24" xfId="102" applyNumberFormat="1" applyFont="1" applyFill="1" applyBorder="1" applyAlignment="1" applyProtection="1">
      <alignment horizontal="right"/>
    </xf>
    <xf numFmtId="164" fontId="10" fillId="33" borderId="68" xfId="102" applyNumberFormat="1" applyFont="1" applyFill="1" applyBorder="1" applyAlignment="1" applyProtection="1">
      <alignment horizontal="right"/>
    </xf>
    <xf numFmtId="164" fontId="4" fillId="33" borderId="73" xfId="127" applyNumberFormat="1" applyFont="1" applyFill="1" applyBorder="1" applyAlignment="1" applyProtection="1">
      <alignment horizontal="right"/>
    </xf>
    <xf numFmtId="164" fontId="10" fillId="33" borderId="28" xfId="102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6" fillId="0" borderId="0" xfId="130" applyFont="1" applyFill="1" applyAlignment="1" applyProtection="1">
      <alignment horizontal="center" vertical="center"/>
      <protection locked="0"/>
    </xf>
    <xf numFmtId="0" fontId="10" fillId="0" borderId="0" xfId="130" applyFont="1" applyFill="1" applyAlignment="1" applyProtection="1">
      <alignment horizontal="right" vertical="center"/>
      <protection locked="0"/>
    </xf>
    <xf numFmtId="1" fontId="10" fillId="0" borderId="44" xfId="130" applyNumberFormat="1" applyFont="1" applyFill="1" applyBorder="1" applyAlignment="1" applyProtection="1">
      <alignment horizontal="center" vertical="center"/>
      <protection locked="0"/>
    </xf>
    <xf numFmtId="49" fontId="10" fillId="0" borderId="0" xfId="130" applyNumberFormat="1" applyFont="1" applyFill="1" applyBorder="1" applyAlignment="1" applyProtection="1">
      <alignment horizontal="right" vertical="center"/>
      <protection locked="0"/>
    </xf>
    <xf numFmtId="1" fontId="10" fillId="0" borderId="0" xfId="130" applyNumberFormat="1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/>
      <protection locked="0"/>
    </xf>
    <xf numFmtId="0" fontId="4" fillId="0" borderId="66" xfId="0" applyFont="1" applyFill="1" applyBorder="1" applyProtection="1">
      <protection locked="0"/>
    </xf>
    <xf numFmtId="0" fontId="4" fillId="0" borderId="74" xfId="0" applyFont="1" applyFill="1" applyBorder="1" applyProtection="1">
      <protection locked="0"/>
    </xf>
    <xf numFmtId="0" fontId="4" fillId="0" borderId="74" xfId="0" applyFont="1" applyFill="1" applyBorder="1" applyAlignment="1" applyProtection="1">
      <alignment horizontal="center"/>
      <protection locked="0"/>
    </xf>
    <xf numFmtId="164" fontId="4" fillId="0" borderId="70" xfId="0" applyNumberFormat="1" applyFont="1" applyFill="1" applyBorder="1" applyProtection="1">
      <protection locked="0"/>
    </xf>
    <xf numFmtId="0" fontId="14" fillId="0" borderId="48" xfId="130" applyFont="1" applyFill="1" applyBorder="1" applyAlignment="1" applyProtection="1">
      <alignment horizontal="left"/>
      <protection locked="0"/>
    </xf>
    <xf numFmtId="0" fontId="1" fillId="0" borderId="50" xfId="140" applyFont="1" applyFill="1" applyBorder="1" applyProtection="1">
      <protection locked="0"/>
    </xf>
    <xf numFmtId="0" fontId="14" fillId="0" borderId="25" xfId="130" applyFont="1" applyFill="1" applyBorder="1" applyAlignment="1" applyProtection="1">
      <alignment horizontal="left"/>
      <protection locked="0"/>
    </xf>
    <xf numFmtId="0" fontId="1" fillId="0" borderId="51" xfId="140" applyFont="1" applyFill="1" applyBorder="1" applyProtection="1">
      <protection locked="0"/>
    </xf>
    <xf numFmtId="0" fontId="4" fillId="0" borderId="59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64" fontId="4" fillId="0" borderId="83" xfId="0" applyNumberFormat="1" applyFont="1" applyFill="1" applyBorder="1" applyProtection="1">
      <protection locked="0"/>
    </xf>
    <xf numFmtId="0" fontId="14" fillId="0" borderId="36" xfId="130" applyFont="1" applyFill="1" applyBorder="1" applyProtection="1">
      <protection locked="0"/>
    </xf>
    <xf numFmtId="0" fontId="1" fillId="0" borderId="52" xfId="140" applyFont="1" applyFill="1" applyBorder="1" applyProtection="1">
      <protection locked="0"/>
    </xf>
    <xf numFmtId="0" fontId="14" fillId="0" borderId="2" xfId="130" applyFont="1" applyFill="1" applyBorder="1" applyProtection="1">
      <protection locked="0"/>
    </xf>
    <xf numFmtId="0" fontId="1" fillId="0" borderId="53" xfId="140" applyFont="1" applyFill="1" applyBorder="1" applyProtection="1">
      <protection locked="0"/>
    </xf>
    <xf numFmtId="0" fontId="14" fillId="0" borderId="49" xfId="130" applyFont="1" applyFill="1" applyBorder="1" applyAlignment="1" applyProtection="1">
      <alignment horizontal="left"/>
      <protection locked="0"/>
    </xf>
    <xf numFmtId="0" fontId="1" fillId="0" borderId="21" xfId="140" applyFont="1" applyFill="1" applyBorder="1" applyProtection="1">
      <protection locked="0"/>
    </xf>
    <xf numFmtId="0" fontId="1" fillId="0" borderId="46" xfId="140" applyFont="1" applyFill="1" applyBorder="1" applyProtection="1">
      <protection locked="0"/>
    </xf>
    <xf numFmtId="0" fontId="1" fillId="0" borderId="56" xfId="140" applyFont="1" applyFill="1" applyBorder="1" applyProtection="1">
      <protection locked="0"/>
    </xf>
    <xf numFmtId="0" fontId="3" fillId="0" borderId="45" xfId="130" applyFont="1" applyFill="1" applyBorder="1" applyAlignment="1" applyProtection="1">
      <alignment horizontal="left"/>
      <protection locked="0"/>
    </xf>
    <xf numFmtId="14" fontId="15" fillId="0" borderId="57" xfId="0" applyNumberFormat="1" applyFont="1" applyFill="1" applyBorder="1" applyAlignment="1" applyProtection="1">
      <alignment horizontal="left" vertical="center"/>
      <protection locked="0"/>
    </xf>
    <xf numFmtId="0" fontId="3" fillId="0" borderId="0" xfId="13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44" xfId="93" applyFont="1" applyFill="1" applyBorder="1" applyAlignment="1" applyProtection="1">
      <alignment horizontal="center"/>
    </xf>
    <xf numFmtId="0" fontId="10" fillId="0" borderId="45" xfId="93" applyFont="1" applyFill="1" applyBorder="1" applyProtection="1"/>
    <xf numFmtId="0" fontId="4" fillId="0" borderId="33" xfId="93" applyFont="1" applyFill="1" applyBorder="1" applyAlignment="1" applyProtection="1">
      <alignment horizontal="center"/>
    </xf>
    <xf numFmtId="0" fontId="4" fillId="0" borderId="36" xfId="93" applyFont="1" applyFill="1" applyBorder="1" applyProtection="1"/>
    <xf numFmtId="0" fontId="4" fillId="0" borderId="2" xfId="93" applyFont="1" applyFill="1" applyBorder="1" applyProtection="1"/>
    <xf numFmtId="0" fontId="4" fillId="0" borderId="36" xfId="93" applyFont="1" applyFill="1" applyBorder="1" applyAlignment="1" applyProtection="1">
      <alignment horizontal="left" indent="1"/>
    </xf>
    <xf numFmtId="0" fontId="4" fillId="0" borderId="36" xfId="93" applyFont="1" applyFill="1" applyBorder="1" applyAlignment="1" applyProtection="1">
      <alignment horizontal="left" indent="2"/>
    </xf>
    <xf numFmtId="0" fontId="4" fillId="0" borderId="2" xfId="93" applyFont="1" applyFill="1" applyBorder="1" applyAlignment="1" applyProtection="1">
      <alignment horizontal="left" indent="2"/>
    </xf>
    <xf numFmtId="164" fontId="4" fillId="0" borderId="2" xfId="110" applyNumberFormat="1" applyFont="1" applyFill="1" applyBorder="1" applyAlignment="1" applyProtection="1">
      <alignment horizontal="right"/>
    </xf>
    <xf numFmtId="0" fontId="4" fillId="0" borderId="39" xfId="93" applyFont="1" applyFill="1" applyBorder="1" applyAlignment="1" applyProtection="1">
      <alignment horizontal="left" indent="1"/>
    </xf>
    <xf numFmtId="0" fontId="4" fillId="0" borderId="60" xfId="93" applyFont="1" applyFill="1" applyBorder="1" applyAlignment="1" applyProtection="1">
      <alignment horizontal="left" indent="1"/>
    </xf>
    <xf numFmtId="164" fontId="10" fillId="0" borderId="32" xfId="103" applyNumberFormat="1" applyFont="1" applyFill="1" applyBorder="1" applyAlignment="1" applyProtection="1">
      <alignment horizontal="right"/>
    </xf>
    <xf numFmtId="164" fontId="10" fillId="0" borderId="9" xfId="103" applyNumberFormat="1" applyFont="1" applyFill="1" applyBorder="1" applyAlignment="1" applyProtection="1">
      <alignment horizontal="right"/>
    </xf>
    <xf numFmtId="0" fontId="4" fillId="0" borderId="36" xfId="93" applyFont="1" applyFill="1" applyBorder="1" applyAlignment="1" applyProtection="1">
      <alignment horizontal="left"/>
    </xf>
    <xf numFmtId="49" fontId="10" fillId="0" borderId="44" xfId="130" applyNumberFormat="1" applyFont="1" applyFill="1" applyBorder="1" applyAlignment="1" applyProtection="1">
      <alignment horizontal="center" vertical="center"/>
      <protection locked="0"/>
    </xf>
    <xf numFmtId="0" fontId="10" fillId="0" borderId="9" xfId="93" applyFont="1" applyFill="1" applyBorder="1" applyProtection="1">
      <protection locked="0"/>
    </xf>
    <xf numFmtId="164" fontId="4" fillId="0" borderId="2" xfId="110" applyNumberFormat="1" applyFont="1" applyFill="1" applyBorder="1" applyAlignment="1" applyProtection="1">
      <alignment horizontal="right"/>
      <protection locked="0"/>
    </xf>
    <xf numFmtId="164" fontId="4" fillId="0" borderId="33" xfId="110" applyNumberFormat="1" applyFont="1" applyFill="1" applyBorder="1" applyAlignment="1" applyProtection="1">
      <alignment horizontal="right"/>
      <protection locked="0"/>
    </xf>
    <xf numFmtId="0" fontId="4" fillId="0" borderId="2" xfId="93" applyFont="1" applyFill="1" applyBorder="1" applyAlignment="1" applyProtection="1">
      <alignment horizontal="left" indent="2"/>
      <protection locked="0"/>
    </xf>
    <xf numFmtId="164" fontId="4" fillId="0" borderId="43" xfId="110" applyNumberFormat="1" applyFont="1" applyFill="1" applyBorder="1" applyAlignment="1" applyProtection="1">
      <alignment horizontal="right"/>
      <protection locked="0"/>
    </xf>
    <xf numFmtId="164" fontId="4" fillId="0" borderId="42" xfId="110" applyNumberFormat="1" applyFont="1" applyFill="1" applyBorder="1" applyAlignment="1" applyProtection="1">
      <alignment horizontal="right"/>
      <protection locked="0"/>
    </xf>
    <xf numFmtId="164" fontId="4" fillId="33" borderId="33" xfId="103" applyNumberFormat="1" applyFont="1" applyFill="1" applyBorder="1" applyAlignment="1" applyProtection="1">
      <alignment horizontal="right"/>
    </xf>
    <xf numFmtId="164" fontId="10" fillId="33" borderId="44" xfId="93" applyNumberFormat="1" applyFont="1" applyFill="1" applyBorder="1" applyAlignment="1" applyProtection="1">
      <alignment horizontal="right"/>
    </xf>
    <xf numFmtId="164" fontId="4" fillId="33" borderId="33" xfId="93" applyNumberFormat="1" applyFont="1" applyFill="1" applyBorder="1" applyAlignment="1" applyProtection="1">
      <alignment horizontal="right"/>
    </xf>
    <xf numFmtId="164" fontId="4" fillId="33" borderId="53" xfId="93" applyNumberFormat="1" applyFont="1" applyFill="1" applyBorder="1" applyAlignment="1" applyProtection="1">
      <alignment horizontal="right"/>
    </xf>
    <xf numFmtId="164" fontId="4" fillId="33" borderId="40" xfId="93" applyNumberFormat="1" applyFont="1" applyFill="1" applyBorder="1" applyAlignment="1" applyProtection="1">
      <alignment horizontal="right"/>
    </xf>
    <xf numFmtId="164" fontId="4" fillId="0" borderId="53" xfId="125" applyNumberFormat="1" applyFont="1" applyFill="1" applyBorder="1" applyAlignment="1" applyProtection="1">
      <alignment horizontal="right"/>
      <protection locked="0"/>
    </xf>
    <xf numFmtId="164" fontId="4" fillId="0" borderId="53" xfId="93" applyNumberFormat="1" applyFont="1" applyFill="1" applyBorder="1" applyAlignment="1" applyProtection="1">
      <alignment horizontal="right"/>
      <protection locked="0"/>
    </xf>
    <xf numFmtId="0" fontId="4" fillId="0" borderId="79" xfId="93" applyFont="1" applyFill="1" applyBorder="1" applyAlignment="1" applyProtection="1">
      <alignment horizontal="center"/>
    </xf>
    <xf numFmtId="0" fontId="4" fillId="0" borderId="36" xfId="93" applyFont="1" applyFill="1" applyBorder="1" applyAlignment="1" applyProtection="1">
      <alignment horizontal="left" indent="3"/>
    </xf>
    <xf numFmtId="0" fontId="4" fillId="0" borderId="38" xfId="93" applyFont="1" applyFill="1" applyBorder="1" applyAlignment="1" applyProtection="1">
      <alignment horizontal="left" indent="3"/>
    </xf>
    <xf numFmtId="0" fontId="4" fillId="0" borderId="0" xfId="93" applyFont="1" applyFill="1" applyAlignment="1" applyProtection="1">
      <alignment horizontal="center"/>
    </xf>
    <xf numFmtId="0" fontId="3" fillId="0" borderId="0" xfId="99" applyProtection="1"/>
    <xf numFmtId="0" fontId="86" fillId="0" borderId="0" xfId="99" applyFont="1" applyProtection="1"/>
    <xf numFmtId="164" fontId="4" fillId="33" borderId="31" xfId="98" applyNumberFormat="1" applyFont="1" applyFill="1" applyBorder="1" applyAlignment="1" applyProtection="1">
      <alignment horizontal="right" vertical="center"/>
    </xf>
    <xf numFmtId="164" fontId="4" fillId="33" borderId="79" xfId="98" applyNumberFormat="1" applyFont="1" applyFill="1" applyBorder="1" applyAlignment="1" applyProtection="1">
      <alignment horizontal="right" vertical="center"/>
    </xf>
    <xf numFmtId="164" fontId="4" fillId="33" borderId="35" xfId="98" applyNumberFormat="1" applyFont="1" applyFill="1" applyBorder="1" applyAlignment="1" applyProtection="1">
      <alignment horizontal="right" vertical="center"/>
    </xf>
    <xf numFmtId="164" fontId="4" fillId="33" borderId="40" xfId="98" applyNumberFormat="1" applyFont="1" applyFill="1" applyBorder="1" applyAlignment="1" applyProtection="1">
      <alignment horizontal="right" vertical="center"/>
    </xf>
    <xf numFmtId="164" fontId="4" fillId="33" borderId="38" xfId="98" applyNumberFormat="1" applyFont="1" applyFill="1" applyBorder="1" applyAlignment="1" applyProtection="1">
      <alignment horizontal="right" vertical="center"/>
    </xf>
    <xf numFmtId="164" fontId="4" fillId="33" borderId="33" xfId="98" applyNumberFormat="1" applyFont="1" applyFill="1" applyBorder="1" applyAlignment="1" applyProtection="1">
      <alignment horizontal="right" vertical="center"/>
    </xf>
    <xf numFmtId="164" fontId="4" fillId="33" borderId="36" xfId="98" applyNumberFormat="1" applyFont="1" applyFill="1" applyBorder="1" applyAlignment="1" applyProtection="1">
      <alignment horizontal="right" vertical="center"/>
    </xf>
    <xf numFmtId="164" fontId="4" fillId="33" borderId="42" xfId="98" applyNumberFormat="1" applyFont="1" applyFill="1" applyBorder="1" applyAlignment="1" applyProtection="1">
      <alignment horizontal="right" vertical="center"/>
    </xf>
    <xf numFmtId="164" fontId="4" fillId="33" borderId="37" xfId="98" applyNumberFormat="1" applyFont="1" applyFill="1" applyBorder="1" applyAlignment="1" applyProtection="1">
      <alignment horizontal="right" vertical="center"/>
    </xf>
    <xf numFmtId="164" fontId="4" fillId="33" borderId="82" xfId="98" applyNumberFormat="1" applyFont="1" applyFill="1" applyBorder="1" applyAlignment="1" applyProtection="1">
      <alignment horizontal="right" vertical="center"/>
    </xf>
    <xf numFmtId="164" fontId="4" fillId="33" borderId="54" xfId="98" applyNumberFormat="1" applyFont="1" applyFill="1" applyBorder="1" applyAlignment="1" applyProtection="1">
      <alignment horizontal="right" vertical="center"/>
    </xf>
    <xf numFmtId="164" fontId="4" fillId="0" borderId="31" xfId="98" applyNumberFormat="1" applyFont="1" applyFill="1" applyBorder="1" applyAlignment="1" applyProtection="1">
      <alignment horizontal="right" vertical="center"/>
      <protection locked="0"/>
    </xf>
    <xf numFmtId="164" fontId="4" fillId="25" borderId="31" xfId="98" applyNumberFormat="1" applyFont="1" applyFill="1" applyBorder="1" applyAlignment="1" applyProtection="1">
      <alignment horizontal="center" vertical="center"/>
    </xf>
    <xf numFmtId="164" fontId="4" fillId="0" borderId="33" xfId="98" applyNumberFormat="1" applyFont="1" applyFill="1" applyBorder="1" applyAlignment="1" applyProtection="1">
      <alignment horizontal="right" vertical="center"/>
      <protection locked="0"/>
    </xf>
    <xf numFmtId="164" fontId="4" fillId="25" borderId="82" xfId="98" applyNumberFormat="1" applyFont="1" applyFill="1" applyBorder="1" applyAlignment="1" applyProtection="1">
      <alignment horizontal="center" vertical="center"/>
    </xf>
    <xf numFmtId="164" fontId="4" fillId="0" borderId="42" xfId="98" applyNumberFormat="1" applyFont="1" applyFill="1" applyBorder="1" applyAlignment="1" applyProtection="1">
      <alignment horizontal="right" vertical="center"/>
      <protection locked="0"/>
    </xf>
    <xf numFmtId="164" fontId="4" fillId="25" borderId="42" xfId="98" applyNumberFormat="1" applyFont="1" applyFill="1" applyBorder="1" applyAlignment="1" applyProtection="1">
      <alignment horizontal="center" vertical="center"/>
    </xf>
    <xf numFmtId="164" fontId="4" fillId="25" borderId="79" xfId="98" applyNumberFormat="1" applyFont="1" applyFill="1" applyBorder="1" applyAlignment="1" applyProtection="1">
      <alignment horizontal="center" vertical="center"/>
    </xf>
    <xf numFmtId="0" fontId="52" fillId="0" borderId="0" xfId="102" applyFont="1" applyFill="1" applyBorder="1" applyAlignment="1" applyProtection="1">
      <alignment horizontal="left"/>
    </xf>
    <xf numFmtId="0" fontId="52" fillId="0" borderId="0" xfId="99" applyFont="1" applyProtection="1"/>
    <xf numFmtId="164" fontId="4" fillId="34" borderId="59" xfId="131" applyNumberFormat="1" applyFont="1" applyFill="1" applyBorder="1" applyAlignment="1" applyProtection="1">
      <alignment horizontal="right" vertical="center" wrapText="1"/>
    </xf>
    <xf numFmtId="164" fontId="4" fillId="34" borderId="19" xfId="131" applyNumberFormat="1" applyFont="1" applyFill="1" applyBorder="1" applyAlignment="1" applyProtection="1">
      <alignment horizontal="right" vertical="center" wrapText="1"/>
    </xf>
    <xf numFmtId="164" fontId="4" fillId="34" borderId="17" xfId="131" applyNumberFormat="1" applyFont="1" applyFill="1" applyBorder="1" applyAlignment="1" applyProtection="1">
      <alignment horizontal="right" vertical="center" wrapText="1"/>
    </xf>
    <xf numFmtId="164" fontId="4" fillId="34" borderId="58" xfId="131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84" fillId="0" borderId="71" xfId="90" applyFont="1" applyBorder="1" applyAlignment="1">
      <alignment horizontal="center" vertical="center" wrapText="1"/>
    </xf>
    <xf numFmtId="0" fontId="84" fillId="0" borderId="84" xfId="90" applyFont="1" applyBorder="1" applyAlignment="1">
      <alignment horizontal="center" vertical="center" wrapText="1"/>
    </xf>
    <xf numFmtId="0" fontId="84" fillId="0" borderId="80" xfId="90" applyFont="1" applyBorder="1" applyAlignment="1">
      <alignment horizontal="center" vertical="center" wrapText="1"/>
    </xf>
    <xf numFmtId="0" fontId="84" fillId="0" borderId="81" xfId="90" applyFont="1" applyBorder="1" applyAlignment="1">
      <alignment horizontal="center" vertical="center" wrapText="1"/>
    </xf>
    <xf numFmtId="0" fontId="84" fillId="0" borderId="77" xfId="90" applyFont="1" applyBorder="1" applyAlignment="1">
      <alignment horizontal="center" vertical="center" wrapText="1"/>
    </xf>
    <xf numFmtId="0" fontId="82" fillId="0" borderId="35" xfId="90" applyFont="1" applyBorder="1" applyAlignment="1">
      <alignment horizontal="center"/>
    </xf>
    <xf numFmtId="0" fontId="82" fillId="0" borderId="37" xfId="90" applyFont="1" applyBorder="1" applyAlignment="1">
      <alignment horizontal="center"/>
    </xf>
    <xf numFmtId="0" fontId="82" fillId="0" borderId="0" xfId="90" applyFont="1" applyBorder="1" applyAlignment="1">
      <alignment horizontal="center"/>
    </xf>
    <xf numFmtId="0" fontId="4" fillId="0" borderId="50" xfId="144" applyFont="1" applyFill="1" applyBorder="1" applyProtection="1"/>
    <xf numFmtId="0" fontId="4" fillId="0" borderId="51" xfId="144" applyFont="1" applyFill="1" applyBorder="1" applyProtection="1"/>
    <xf numFmtId="0" fontId="4" fillId="0" borderId="2" xfId="144" applyFont="1" applyFill="1" applyBorder="1" applyProtection="1"/>
    <xf numFmtId="0" fontId="4" fillId="0" borderId="53" xfId="144" applyFont="1" applyFill="1" applyBorder="1" applyProtection="1"/>
    <xf numFmtId="0" fontId="4" fillId="0" borderId="27" xfId="144" applyFont="1" applyFill="1" applyBorder="1" applyProtection="1">
      <protection locked="0"/>
    </xf>
    <xf numFmtId="0" fontId="4" fillId="0" borderId="0" xfId="144" applyFont="1" applyFill="1" applyBorder="1" applyProtection="1">
      <protection locked="0"/>
    </xf>
    <xf numFmtId="0" fontId="4" fillId="0" borderId="55" xfId="144" applyFont="1" applyFill="1" applyBorder="1" applyProtection="1">
      <protection locked="0"/>
    </xf>
    <xf numFmtId="0" fontId="4" fillId="0" borderId="21" xfId="144" applyFont="1" applyFill="1" applyBorder="1" applyProtection="1"/>
    <xf numFmtId="0" fontId="4" fillId="0" borderId="46" xfId="144" applyFont="1" applyFill="1" applyBorder="1" applyProtection="1"/>
    <xf numFmtId="0" fontId="4" fillId="0" borderId="56" xfId="144" applyFont="1" applyFill="1" applyBorder="1" applyProtection="1"/>
    <xf numFmtId="14" fontId="4" fillId="0" borderId="57" xfId="144" applyNumberFormat="1" applyFont="1" applyFill="1" applyBorder="1" applyAlignment="1" applyProtection="1">
      <alignment horizontal="left"/>
    </xf>
    <xf numFmtId="0" fontId="4" fillId="0" borderId="0" xfId="144" applyFont="1" applyFill="1" applyBorder="1" applyProtection="1"/>
    <xf numFmtId="49" fontId="82" fillId="0" borderId="31" xfId="90" applyNumberFormat="1" applyFont="1" applyBorder="1" applyAlignment="1">
      <alignment horizontal="right"/>
    </xf>
    <xf numFmtId="49" fontId="82" fillId="0" borderId="31" xfId="90" applyNumberFormat="1" applyFont="1" applyBorder="1" applyAlignment="1">
      <alignment horizontal="right" wrapText="1"/>
    </xf>
    <xf numFmtId="164" fontId="82" fillId="0" borderId="64" xfId="90" applyNumberFormat="1" applyFont="1" applyBorder="1"/>
    <xf numFmtId="164" fontId="82" fillId="0" borderId="90" xfId="90" applyNumberFormat="1" applyFont="1" applyBorder="1"/>
    <xf numFmtId="164" fontId="82" fillId="0" borderId="47" xfId="90" applyNumberFormat="1" applyFont="1" applyBorder="1"/>
    <xf numFmtId="49" fontId="82" fillId="0" borderId="34" xfId="90" applyNumberFormat="1" applyFont="1" applyBorder="1" applyAlignment="1">
      <alignment horizontal="right"/>
    </xf>
    <xf numFmtId="49" fontId="82" fillId="0" borderId="33" xfId="90" applyNumberFormat="1" applyFont="1" applyBorder="1" applyAlignment="1">
      <alignment horizontal="right" wrapText="1"/>
    </xf>
    <xf numFmtId="164" fontId="82" fillId="0" borderId="59" xfId="90" applyNumberFormat="1" applyFont="1" applyBorder="1"/>
    <xf numFmtId="164" fontId="82" fillId="0" borderId="83" xfId="90" applyNumberFormat="1" applyFont="1" applyBorder="1"/>
    <xf numFmtId="164" fontId="82" fillId="0" borderId="1" xfId="90" applyNumberFormat="1" applyFont="1" applyBorder="1"/>
    <xf numFmtId="49" fontId="82" fillId="0" borderId="33" xfId="90" applyNumberFormat="1" applyFont="1" applyBorder="1" applyAlignment="1">
      <alignment horizontal="right"/>
    </xf>
    <xf numFmtId="49" fontId="82" fillId="0" borderId="40" xfId="90" applyNumberFormat="1" applyFont="1" applyBorder="1" applyAlignment="1">
      <alignment horizontal="right" wrapText="1"/>
    </xf>
    <xf numFmtId="49" fontId="82" fillId="0" borderId="40" xfId="90" applyNumberFormat="1" applyFont="1" applyBorder="1" applyAlignment="1">
      <alignment horizontal="right"/>
    </xf>
    <xf numFmtId="49" fontId="82" fillId="0" borderId="42" xfId="90" applyNumberFormat="1" applyFont="1" applyBorder="1" applyAlignment="1">
      <alignment horizontal="right"/>
    </xf>
    <xf numFmtId="49" fontId="82" fillId="0" borderId="42" xfId="90" applyNumberFormat="1" applyFont="1" applyBorder="1" applyAlignment="1">
      <alignment horizontal="right" wrapText="1"/>
    </xf>
    <xf numFmtId="164" fontId="82" fillId="0" borderId="19" xfId="90" applyNumberFormat="1" applyFont="1" applyBorder="1"/>
    <xf numFmtId="164" fontId="82" fillId="0" borderId="20" xfId="90" applyNumberFormat="1" applyFont="1" applyBorder="1"/>
    <xf numFmtId="164" fontId="82" fillId="0" borderId="18" xfId="90" applyNumberFormat="1" applyFont="1" applyBorder="1"/>
    <xf numFmtId="0" fontId="4" fillId="0" borderId="0" xfId="98" applyFill="1"/>
    <xf numFmtId="0" fontId="4" fillId="0" borderId="0" xfId="98" applyFill="1" applyAlignment="1">
      <alignment horizontal="center"/>
    </xf>
    <xf numFmtId="0" fontId="11" fillId="0" borderId="0" xfId="98" applyFont="1" applyFill="1" applyBorder="1" applyAlignment="1">
      <alignment horizontal="left" vertical="center" wrapText="1"/>
    </xf>
    <xf numFmtId="0" fontId="4" fillId="0" borderId="0" xfId="98"/>
    <xf numFmtId="0" fontId="4" fillId="0" borderId="31" xfId="98" applyFill="1" applyBorder="1" applyAlignment="1">
      <alignment horizontal="center"/>
    </xf>
    <xf numFmtId="0" fontId="4" fillId="0" borderId="51" xfId="98" applyFont="1" applyFill="1" applyBorder="1" applyAlignment="1">
      <alignment horizontal="left" vertical="center" wrapText="1"/>
    </xf>
    <xf numFmtId="164" fontId="4" fillId="25" borderId="31" xfId="98" applyNumberFormat="1" applyFont="1" applyFill="1" applyBorder="1" applyAlignment="1">
      <alignment horizontal="right" vertical="center"/>
    </xf>
    <xf numFmtId="0" fontId="4" fillId="0" borderId="33" xfId="98" applyFill="1" applyBorder="1" applyAlignment="1">
      <alignment horizontal="center"/>
    </xf>
    <xf numFmtId="0" fontId="4" fillId="0" borderId="78" xfId="98" applyFont="1" applyFill="1" applyBorder="1" applyAlignment="1">
      <alignment horizontal="left" vertical="center" wrapText="1"/>
    </xf>
    <xf numFmtId="164" fontId="4" fillId="25" borderId="33" xfId="98" applyNumberFormat="1" applyFont="1" applyFill="1" applyBorder="1" applyAlignment="1">
      <alignment horizontal="right" vertical="center"/>
    </xf>
    <xf numFmtId="0" fontId="4" fillId="0" borderId="44" xfId="98" applyFill="1" applyBorder="1" applyAlignment="1">
      <alignment horizontal="center"/>
    </xf>
    <xf numFmtId="0" fontId="10" fillId="0" borderId="44" xfId="98" applyFont="1" applyFill="1" applyBorder="1" applyAlignment="1"/>
    <xf numFmtId="164" fontId="10" fillId="33" borderId="44" xfId="98" applyNumberFormat="1" applyFont="1" applyFill="1" applyBorder="1"/>
    <xf numFmtId="0" fontId="4" fillId="0" borderId="0" xfId="98" applyFill="1" applyAlignment="1">
      <alignment vertical="center"/>
    </xf>
    <xf numFmtId="0" fontId="4" fillId="0" borderId="0" xfId="98" applyFont="1"/>
    <xf numFmtId="164" fontId="4" fillId="0" borderId="0" xfId="98" applyNumberFormat="1"/>
    <xf numFmtId="0" fontId="4" fillId="0" borderId="40" xfId="98" applyFill="1" applyBorder="1" applyAlignment="1">
      <alignment horizontal="center"/>
    </xf>
    <xf numFmtId="0" fontId="4" fillId="0" borderId="53" xfId="98" applyFont="1" applyFill="1" applyBorder="1" applyAlignment="1">
      <alignment horizontal="left" vertical="center" wrapText="1"/>
    </xf>
    <xf numFmtId="0" fontId="4" fillId="0" borderId="33" xfId="98" applyFont="1" applyFill="1" applyBorder="1" applyAlignment="1"/>
    <xf numFmtId="0" fontId="4" fillId="0" borderId="53" xfId="98" applyFont="1" applyFill="1" applyBorder="1" applyAlignment="1"/>
    <xf numFmtId="0" fontId="4" fillId="0" borderId="0" xfId="98" applyFont="1" applyFill="1" applyBorder="1" applyAlignment="1"/>
    <xf numFmtId="4" fontId="10" fillId="0" borderId="0" xfId="98" applyNumberFormat="1" applyFont="1" applyFill="1" applyBorder="1"/>
    <xf numFmtId="0" fontId="11" fillId="0" borderId="0" xfId="98" applyFont="1" applyFill="1" applyBorder="1" applyAlignment="1"/>
    <xf numFmtId="0" fontId="4" fillId="0" borderId="36" xfId="98" applyFill="1" applyBorder="1" applyAlignment="1">
      <alignment horizontal="center"/>
    </xf>
    <xf numFmtId="0" fontId="4" fillId="0" borderId="33" xfId="98" applyFont="1" applyFill="1" applyBorder="1" applyAlignment="1">
      <alignment horizontal="left" vertical="center" wrapText="1"/>
    </xf>
    <xf numFmtId="164" fontId="10" fillId="25" borderId="44" xfId="98" applyNumberFormat="1" applyFont="1" applyFill="1" applyBorder="1"/>
    <xf numFmtId="0" fontId="4" fillId="0" borderId="45" xfId="98" applyFill="1" applyBorder="1" applyAlignment="1">
      <alignment horizontal="center"/>
    </xf>
    <xf numFmtId="0" fontId="4" fillId="0" borderId="44" xfId="98" applyFont="1" applyFill="1" applyBorder="1" applyAlignment="1"/>
    <xf numFmtId="164" fontId="4" fillId="33" borderId="44" xfId="98" applyNumberFormat="1" applyFill="1" applyBorder="1"/>
    <xf numFmtId="164" fontId="6" fillId="33" borderId="29" xfId="133" applyNumberFormat="1" applyFont="1" applyFill="1" applyBorder="1" applyAlignment="1" applyProtection="1">
      <alignment horizontal="right" vertical="center"/>
    </xf>
    <xf numFmtId="0" fontId="3" fillId="32" borderId="64" xfId="133" applyFont="1" applyFill="1" applyBorder="1" applyAlignment="1" applyProtection="1">
      <alignment horizontal="center"/>
    </xf>
    <xf numFmtId="0" fontId="3" fillId="32" borderId="91" xfId="133" applyFont="1" applyFill="1" applyBorder="1" applyAlignment="1" applyProtection="1">
      <alignment horizontal="center"/>
    </xf>
    <xf numFmtId="164" fontId="14" fillId="33" borderId="64" xfId="133" applyNumberFormat="1" applyFont="1" applyFill="1" applyBorder="1" applyAlignment="1" applyProtection="1">
      <alignment horizontal="right"/>
    </xf>
    <xf numFmtId="164" fontId="14" fillId="33" borderId="59" xfId="133" applyNumberFormat="1" applyFont="1" applyFill="1" applyBorder="1" applyProtection="1"/>
    <xf numFmtId="164" fontId="3" fillId="33" borderId="29" xfId="133" applyNumberFormat="1" applyFont="1" applyFill="1" applyBorder="1" applyAlignment="1" applyProtection="1">
      <alignment horizontal="right"/>
    </xf>
    <xf numFmtId="3" fontId="6" fillId="32" borderId="57" xfId="133" applyNumberFormat="1" applyFont="1" applyFill="1" applyBorder="1" applyAlignment="1" applyProtection="1">
      <alignment horizontal="center" vertical="center"/>
    </xf>
    <xf numFmtId="0" fontId="6" fillId="32" borderId="57" xfId="133" applyFont="1" applyFill="1" applyBorder="1" applyAlignment="1" applyProtection="1">
      <alignment horizontal="center" vertical="center"/>
    </xf>
    <xf numFmtId="3" fontId="3" fillId="32" borderId="70" xfId="133" applyNumberFormat="1" applyFont="1" applyFill="1" applyBorder="1" applyAlignment="1" applyProtection="1">
      <alignment horizontal="center" vertical="center"/>
    </xf>
    <xf numFmtId="3" fontId="3" fillId="0" borderId="70" xfId="133" applyNumberFormat="1" applyFont="1" applyFill="1" applyBorder="1" applyAlignment="1" applyProtection="1">
      <alignment horizontal="center" vertical="center"/>
      <protection locked="0"/>
    </xf>
    <xf numFmtId="0" fontId="3" fillId="32" borderId="73" xfId="133" applyFont="1" applyFill="1" applyBorder="1" applyAlignment="1" applyProtection="1">
      <alignment horizontal="center" vertical="center"/>
    </xf>
    <xf numFmtId="3" fontId="3" fillId="32" borderId="20" xfId="133" applyNumberFormat="1" applyFont="1" applyFill="1" applyBorder="1" applyAlignment="1" applyProtection="1">
      <alignment horizontal="center" vertical="center"/>
    </xf>
    <xf numFmtId="3" fontId="3" fillId="0" borderId="70" xfId="133" applyNumberFormat="1" applyFont="1" applyFill="1" applyBorder="1" applyAlignment="1" applyProtection="1">
      <alignment horizontal="center" vertical="center"/>
    </xf>
    <xf numFmtId="3" fontId="3" fillId="0" borderId="53" xfId="133" applyNumberFormat="1" applyFont="1" applyFill="1" applyBorder="1" applyAlignment="1" applyProtection="1">
      <alignment horizontal="center" vertical="center"/>
      <protection locked="0"/>
    </xf>
    <xf numFmtId="3" fontId="3" fillId="0" borderId="76" xfId="133" applyNumberFormat="1" applyFont="1" applyFill="1" applyBorder="1" applyAlignment="1" applyProtection="1">
      <alignment horizontal="center" vertical="center"/>
      <protection locked="0"/>
    </xf>
    <xf numFmtId="3" fontId="3" fillId="33" borderId="90" xfId="133" applyNumberFormat="1" applyFont="1" applyFill="1" applyBorder="1" applyAlignment="1" applyProtection="1">
      <alignment horizontal="center" vertical="center"/>
    </xf>
    <xf numFmtId="3" fontId="3" fillId="33" borderId="70" xfId="133" applyNumberFormat="1" applyFont="1" applyFill="1" applyBorder="1" applyAlignment="1" applyProtection="1">
      <alignment horizontal="center" vertical="center"/>
    </xf>
    <xf numFmtId="164" fontId="7" fillId="33" borderId="49" xfId="133" applyNumberFormat="1" applyFont="1" applyFill="1" applyBorder="1" applyProtection="1"/>
    <xf numFmtId="3" fontId="7" fillId="33" borderId="22" xfId="133" applyNumberFormat="1" applyFont="1" applyFill="1" applyBorder="1" applyAlignment="1" applyProtection="1">
      <alignment horizontal="center"/>
    </xf>
    <xf numFmtId="3" fontId="14" fillId="32" borderId="70" xfId="133" applyNumberFormat="1" applyFont="1" applyFill="1" applyBorder="1" applyAlignment="1" applyProtection="1">
      <alignment horizontal="center"/>
    </xf>
    <xf numFmtId="164" fontId="6" fillId="33" borderId="62" xfId="133" applyNumberFormat="1" applyFont="1" applyFill="1" applyBorder="1" applyProtection="1"/>
    <xf numFmtId="0" fontId="3" fillId="32" borderId="73" xfId="133" applyFont="1" applyFill="1" applyBorder="1" applyAlignment="1" applyProtection="1">
      <alignment horizontal="center"/>
    </xf>
    <xf numFmtId="3" fontId="14" fillId="32" borderId="20" xfId="133" applyNumberFormat="1" applyFont="1" applyFill="1" applyBorder="1" applyAlignment="1" applyProtection="1">
      <alignment horizontal="center"/>
    </xf>
    <xf numFmtId="3" fontId="14" fillId="33" borderId="90" xfId="133" applyNumberFormat="1" applyFont="1" applyFill="1" applyBorder="1" applyAlignment="1" applyProtection="1">
      <alignment horizontal="center"/>
    </xf>
    <xf numFmtId="3" fontId="14" fillId="33" borderId="70" xfId="133" applyNumberFormat="1" applyFont="1" applyFill="1" applyBorder="1" applyAlignment="1" applyProtection="1">
      <alignment horizontal="center"/>
    </xf>
    <xf numFmtId="164" fontId="10" fillId="33" borderId="44" xfId="109" applyNumberFormat="1" applyFont="1" applyFill="1" applyBorder="1" applyAlignment="1" applyProtection="1">
      <alignment vertical="center"/>
    </xf>
    <xf numFmtId="164" fontId="4" fillId="32" borderId="73" xfId="3" applyNumberFormat="1" applyFont="1" applyFill="1" applyBorder="1" applyAlignment="1" applyProtection="1">
      <alignment horizontal="center" vertical="center"/>
    </xf>
    <xf numFmtId="1" fontId="4" fillId="32" borderId="33" xfId="4" applyFont="1" applyFill="1" applyBorder="1" applyAlignment="1" applyProtection="1">
      <alignment horizontal="center" vertical="center"/>
    </xf>
    <xf numFmtId="49" fontId="4" fillId="32" borderId="33" xfId="4" applyNumberFormat="1" applyFont="1" applyFill="1" applyBorder="1" applyAlignment="1" applyProtection="1">
      <alignment horizontal="center" vertical="center" wrapText="1"/>
    </xf>
    <xf numFmtId="164" fontId="4" fillId="33" borderId="53" xfId="3" applyNumberFormat="1" applyFont="1" applyFill="1" applyBorder="1" applyAlignment="1" applyProtection="1">
      <alignment horizontal="right" vertical="center"/>
    </xf>
    <xf numFmtId="49" fontId="4" fillId="32" borderId="42" xfId="4" applyNumberFormat="1" applyFont="1" applyFill="1" applyBorder="1" applyAlignment="1" applyProtection="1">
      <alignment horizontal="center" vertical="center" wrapText="1"/>
    </xf>
    <xf numFmtId="164" fontId="4" fillId="33" borderId="61" xfId="3" applyNumberFormat="1" applyFont="1" applyFill="1" applyBorder="1" applyAlignment="1" applyProtection="1">
      <alignment horizontal="right" vertical="center"/>
    </xf>
    <xf numFmtId="164" fontId="4" fillId="33" borderId="44" xfId="3" applyNumberFormat="1" applyFont="1" applyFill="1" applyBorder="1" applyProtection="1">
      <alignment horizontal="right"/>
    </xf>
    <xf numFmtId="0" fontId="4" fillId="32" borderId="31" xfId="117" applyFont="1" applyFill="1" applyBorder="1" applyAlignment="1" applyProtection="1">
      <alignment horizontal="center"/>
    </xf>
    <xf numFmtId="164" fontId="4" fillId="33" borderId="40" xfId="3" applyNumberFormat="1" applyFont="1" applyFill="1" applyBorder="1" applyProtection="1">
      <alignment horizontal="right"/>
    </xf>
    <xf numFmtId="164" fontId="4" fillId="33" borderId="33" xfId="3" applyNumberFormat="1" applyFont="1" applyFill="1" applyBorder="1" applyProtection="1">
      <alignment horizontal="right"/>
    </xf>
    <xf numFmtId="164" fontId="4" fillId="33" borderId="29" xfId="3" applyNumberFormat="1" applyFont="1" applyFill="1" applyBorder="1" applyProtection="1">
      <alignment horizontal="right"/>
    </xf>
    <xf numFmtId="164" fontId="4" fillId="33" borderId="22" xfId="3" applyNumberFormat="1" applyFont="1" applyFill="1" applyBorder="1" applyProtection="1">
      <alignment horizontal="right"/>
    </xf>
    <xf numFmtId="164" fontId="4" fillId="33" borderId="68" xfId="3" applyNumberFormat="1" applyFont="1" applyFill="1" applyBorder="1" applyProtection="1">
      <alignment horizontal="right"/>
    </xf>
    <xf numFmtId="3" fontId="4" fillId="33" borderId="68" xfId="3" applyNumberFormat="1" applyFont="1" applyFill="1" applyBorder="1" applyProtection="1">
      <alignment horizontal="right"/>
    </xf>
    <xf numFmtId="164" fontId="4" fillId="33" borderId="57" xfId="3" applyNumberFormat="1" applyFont="1" applyFill="1" applyBorder="1" applyProtection="1">
      <alignment horizontal="right"/>
    </xf>
    <xf numFmtId="164" fontId="4" fillId="33" borderId="21" xfId="3" applyNumberFormat="1" applyFont="1" applyFill="1" applyBorder="1" applyProtection="1">
      <alignment horizontal="right"/>
    </xf>
    <xf numFmtId="164" fontId="4" fillId="33" borderId="46" xfId="3" applyNumberFormat="1" applyFont="1" applyFill="1" applyBorder="1" applyProtection="1">
      <alignment horizontal="right"/>
    </xf>
    <xf numFmtId="3" fontId="4" fillId="33" borderId="67" xfId="3" applyNumberFormat="1" applyFont="1" applyFill="1" applyBorder="1" applyProtection="1">
      <alignment horizontal="right"/>
    </xf>
    <xf numFmtId="164" fontId="4" fillId="33" borderId="79" xfId="3" applyNumberFormat="1" applyFont="1" applyFill="1" applyBorder="1" applyProtection="1">
      <alignment horizontal="right"/>
    </xf>
    <xf numFmtId="164" fontId="4" fillId="33" borderId="56" xfId="3" applyNumberFormat="1" applyFont="1" applyFill="1" applyBorder="1" applyProtection="1">
      <alignment horizontal="right"/>
    </xf>
    <xf numFmtId="164" fontId="4" fillId="0" borderId="91" xfId="114" applyNumberFormat="1" applyFont="1" applyFill="1" applyBorder="1" applyProtection="1">
      <protection locked="0"/>
    </xf>
    <xf numFmtId="164" fontId="4" fillId="0" borderId="47" xfId="114" applyNumberFormat="1" applyFont="1" applyFill="1" applyBorder="1" applyProtection="1">
      <protection locked="0"/>
    </xf>
    <xf numFmtId="3" fontId="4" fillId="0" borderId="69" xfId="114" applyNumberFormat="1" applyFont="1" applyFill="1" applyBorder="1" applyProtection="1">
      <protection locked="0"/>
    </xf>
    <xf numFmtId="164" fontId="4" fillId="33" borderId="31" xfId="114" applyNumberFormat="1" applyFont="1" applyFill="1" applyBorder="1" applyProtection="1"/>
    <xf numFmtId="164" fontId="4" fillId="0" borderId="73" xfId="114" applyNumberFormat="1" applyFont="1" applyFill="1" applyBorder="1" applyProtection="1">
      <protection locked="0"/>
    </xf>
    <xf numFmtId="164" fontId="4" fillId="0" borderId="52" xfId="114" applyNumberFormat="1" applyFont="1" applyFill="1" applyBorder="1" applyProtection="1">
      <protection locked="0"/>
    </xf>
    <xf numFmtId="164" fontId="4" fillId="0" borderId="1" xfId="114" applyNumberFormat="1" applyFont="1" applyFill="1" applyBorder="1" applyProtection="1">
      <protection locked="0"/>
    </xf>
    <xf numFmtId="3" fontId="4" fillId="0" borderId="4" xfId="114" applyNumberFormat="1" applyFont="1" applyFill="1" applyBorder="1" applyProtection="1">
      <protection locked="0"/>
    </xf>
    <xf numFmtId="164" fontId="4" fillId="33" borderId="33" xfId="114" applyNumberFormat="1" applyFont="1" applyFill="1" applyBorder="1" applyProtection="1"/>
    <xf numFmtId="164" fontId="4" fillId="0" borderId="53" xfId="114" applyNumberFormat="1" applyFont="1" applyFill="1" applyBorder="1" applyProtection="1">
      <protection locked="0"/>
    </xf>
    <xf numFmtId="164" fontId="4" fillId="0" borderId="42" xfId="114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horizontal="center"/>
    </xf>
    <xf numFmtId="0" fontId="4" fillId="0" borderId="0" xfId="115" applyProtection="1"/>
    <xf numFmtId="3" fontId="4" fillId="33" borderId="28" xfId="3" applyNumberFormat="1" applyFont="1" applyFill="1" applyBorder="1" applyProtection="1">
      <alignment horizontal="right"/>
    </xf>
    <xf numFmtId="0" fontId="4" fillId="0" borderId="0" xfId="115" applyProtection="1">
      <protection locked="0"/>
    </xf>
    <xf numFmtId="0" fontId="4" fillId="0" borderId="48" xfId="130" applyFont="1" applyFill="1" applyBorder="1" applyAlignment="1" applyProtection="1">
      <alignment horizontal="left"/>
      <protection locked="0"/>
    </xf>
    <xf numFmtId="0" fontId="4" fillId="0" borderId="25" xfId="130" applyFont="1" applyFill="1" applyBorder="1" applyAlignment="1" applyProtection="1">
      <alignment horizontal="left"/>
      <protection locked="0"/>
    </xf>
    <xf numFmtId="0" fontId="4" fillId="0" borderId="36" xfId="130" applyFont="1" applyFill="1" applyBorder="1" applyProtection="1">
      <protection locked="0"/>
    </xf>
    <xf numFmtId="0" fontId="4" fillId="0" borderId="2" xfId="130" applyFont="1" applyFill="1" applyBorder="1" applyProtection="1">
      <protection locked="0"/>
    </xf>
    <xf numFmtId="3" fontId="4" fillId="0" borderId="54" xfId="124" applyNumberFormat="1" applyFont="1" applyFill="1" applyBorder="1" applyAlignment="1" applyProtection="1">
      <alignment horizontal="left"/>
      <protection locked="0"/>
    </xf>
    <xf numFmtId="3" fontId="4" fillId="0" borderId="0" xfId="124" applyNumberFormat="1" applyFont="1" applyFill="1" applyBorder="1" applyAlignment="1" applyProtection="1">
      <protection locked="0"/>
    </xf>
    <xf numFmtId="0" fontId="4" fillId="0" borderId="45" xfId="130" applyFont="1" applyFill="1" applyBorder="1" applyAlignment="1" applyProtection="1">
      <alignment horizontal="left"/>
      <protection locked="0"/>
    </xf>
    <xf numFmtId="14" fontId="4" fillId="0" borderId="57" xfId="124" applyNumberFormat="1" applyFont="1" applyFill="1" applyBorder="1" applyAlignment="1" applyProtection="1">
      <alignment horizontal="left" vertical="center"/>
      <protection locked="0"/>
    </xf>
    <xf numFmtId="3" fontId="4" fillId="0" borderId="68" xfId="3" applyNumberFormat="1" applyFont="1" applyFill="1" applyBorder="1" applyProtection="1">
      <alignment horizontal="right"/>
      <protection locked="0"/>
    </xf>
    <xf numFmtId="3" fontId="4" fillId="0" borderId="75" xfId="3" applyNumberFormat="1" applyFont="1" applyFill="1" applyBorder="1" applyProtection="1">
      <alignment horizontal="right"/>
      <protection locked="0"/>
    </xf>
    <xf numFmtId="3" fontId="4" fillId="0" borderId="77" xfId="3" applyNumberFormat="1" applyFont="1" applyFill="1" applyBorder="1" applyProtection="1">
      <alignment horizontal="right"/>
      <protection locked="0"/>
    </xf>
    <xf numFmtId="3" fontId="4" fillId="0" borderId="58" xfId="3" applyNumberFormat="1" applyFont="1" applyFill="1" applyBorder="1" applyProtection="1">
      <alignment horizontal="right"/>
      <protection locked="0"/>
    </xf>
    <xf numFmtId="3" fontId="4" fillId="0" borderId="70" xfId="3" applyNumberFormat="1" applyFont="1" applyFill="1" applyBorder="1" applyProtection="1">
      <alignment horizontal="right"/>
      <protection locked="0"/>
    </xf>
    <xf numFmtId="3" fontId="4" fillId="0" borderId="84" xfId="3" applyNumberFormat="1" applyFont="1" applyFill="1" applyBorder="1" applyProtection="1">
      <alignment horizontal="right"/>
      <protection locked="0"/>
    </xf>
    <xf numFmtId="3" fontId="4" fillId="0" borderId="28" xfId="3" applyNumberFormat="1" applyFont="1" applyFill="1" applyBorder="1" applyProtection="1">
      <alignment horizontal="right"/>
      <protection locked="0"/>
    </xf>
    <xf numFmtId="3" fontId="4" fillId="0" borderId="20" xfId="3" applyNumberFormat="1" applyFont="1" applyFill="1" applyBorder="1" applyProtection="1">
      <alignment horizontal="right"/>
      <protection locked="0"/>
    </xf>
    <xf numFmtId="164" fontId="4" fillId="33" borderId="92" xfId="3" applyNumberFormat="1" applyFont="1" applyFill="1" applyBorder="1" applyProtection="1">
      <alignment horizontal="right"/>
    </xf>
    <xf numFmtId="3" fontId="4" fillId="33" borderId="56" xfId="3" applyNumberFormat="1" applyFont="1" applyFill="1" applyBorder="1" applyProtection="1">
      <alignment horizontal="right"/>
    </xf>
    <xf numFmtId="164" fontId="4" fillId="33" borderId="80" xfId="3" applyNumberFormat="1" applyFont="1" applyFill="1" applyBorder="1" applyProtection="1">
      <alignment horizontal="right"/>
    </xf>
    <xf numFmtId="0" fontId="4" fillId="0" borderId="0" xfId="118" applyProtection="1"/>
    <xf numFmtId="0" fontId="4" fillId="0" borderId="0" xfId="118" applyFont="1" applyFill="1" applyProtection="1"/>
    <xf numFmtId="0" fontId="10" fillId="0" borderId="91" xfId="118" applyFont="1" applyFill="1" applyBorder="1" applyAlignment="1" applyProtection="1">
      <alignment horizontal="center" vertical="center" wrapText="1"/>
    </xf>
    <xf numFmtId="0" fontId="10" fillId="0" borderId="47" xfId="118" applyFont="1" applyFill="1" applyBorder="1" applyAlignment="1" applyProtection="1">
      <alignment horizontal="center" vertical="center" wrapText="1"/>
    </xf>
    <xf numFmtId="0" fontId="10" fillId="0" borderId="90" xfId="118" applyFont="1" applyFill="1" applyBorder="1" applyAlignment="1" applyProtection="1">
      <alignment horizontal="center" vertical="center" wrapText="1"/>
    </xf>
    <xf numFmtId="0" fontId="4" fillId="0" borderId="27" xfId="118" applyFont="1" applyFill="1" applyBorder="1" applyAlignment="1" applyProtection="1">
      <alignment horizontal="center" vertical="center" wrapText="1"/>
    </xf>
    <xf numFmtId="0" fontId="4" fillId="0" borderId="88" xfId="118" applyFont="1" applyFill="1" applyBorder="1" applyAlignment="1" applyProtection="1">
      <alignment horizontal="center" vertical="center" wrapText="1"/>
    </xf>
    <xf numFmtId="0" fontId="4" fillId="0" borderId="89" xfId="118" applyFont="1" applyFill="1" applyBorder="1" applyAlignment="1" applyProtection="1">
      <alignment horizontal="center" vertical="center" wrapText="1"/>
    </xf>
    <xf numFmtId="0" fontId="4" fillId="0" borderId="86" xfId="118" applyFont="1" applyFill="1" applyBorder="1" applyAlignment="1" applyProtection="1">
      <alignment horizontal="center" vertical="center" wrapText="1"/>
    </xf>
    <xf numFmtId="0" fontId="4" fillId="0" borderId="44" xfId="118" applyFont="1" applyFill="1" applyBorder="1" applyAlignment="1" applyProtection="1">
      <alignment horizontal="center"/>
    </xf>
    <xf numFmtId="0" fontId="4" fillId="0" borderId="92" xfId="118" applyFont="1" applyFill="1" applyBorder="1" applyAlignment="1" applyProtection="1">
      <alignment horizontal="center"/>
    </xf>
    <xf numFmtId="3" fontId="4" fillId="0" borderId="22" xfId="118" applyNumberFormat="1" applyFont="1" applyFill="1" applyBorder="1" applyAlignment="1" applyProtection="1">
      <alignment horizontal="center"/>
    </xf>
    <xf numFmtId="0" fontId="4" fillId="0" borderId="57" xfId="118" applyFont="1" applyFill="1" applyBorder="1" applyAlignment="1" applyProtection="1">
      <alignment horizontal="center"/>
    </xf>
    <xf numFmtId="0" fontId="4" fillId="0" borderId="31" xfId="118" applyNumberFormat="1" applyFont="1" applyFill="1" applyBorder="1" applyAlignment="1" applyProtection="1">
      <alignment horizontal="center"/>
    </xf>
    <xf numFmtId="0" fontId="4" fillId="0" borderId="31" xfId="118" applyFont="1" applyFill="1" applyBorder="1" applyAlignment="1" applyProtection="1"/>
    <xf numFmtId="164" fontId="4" fillId="32" borderId="64" xfId="118" applyNumberFormat="1" applyFont="1" applyFill="1" applyBorder="1" applyAlignment="1" applyProtection="1">
      <alignment horizontal="center"/>
    </xf>
    <xf numFmtId="164" fontId="4" fillId="32" borderId="47" xfId="118" applyNumberFormat="1" applyFont="1" applyFill="1" applyBorder="1" applyAlignment="1" applyProtection="1">
      <alignment horizontal="center"/>
    </xf>
    <xf numFmtId="164" fontId="4" fillId="32" borderId="90" xfId="118" applyNumberFormat="1" applyFont="1" applyFill="1" applyBorder="1" applyAlignment="1" applyProtection="1">
      <alignment horizontal="center"/>
    </xf>
    <xf numFmtId="0" fontId="4" fillId="0" borderId="40" xfId="118" applyNumberFormat="1" applyFont="1" applyFill="1" applyBorder="1" applyAlignment="1" applyProtection="1">
      <alignment horizontal="center"/>
    </xf>
    <xf numFmtId="0" fontId="4" fillId="0" borderId="82" xfId="118" applyFont="1" applyFill="1" applyBorder="1" applyProtection="1">
      <protection locked="0"/>
    </xf>
    <xf numFmtId="164" fontId="4" fillId="0" borderId="27" xfId="118" applyNumberFormat="1" applyFont="1" applyFill="1" applyBorder="1" applyProtection="1">
      <protection locked="0"/>
    </xf>
    <xf numFmtId="164" fontId="4" fillId="0" borderId="88" xfId="118" applyNumberFormat="1" applyFont="1" applyFill="1" applyBorder="1" applyProtection="1">
      <protection locked="0"/>
    </xf>
    <xf numFmtId="164" fontId="4" fillId="0" borderId="0" xfId="118" applyNumberFormat="1" applyFont="1" applyFill="1" applyBorder="1" applyProtection="1">
      <protection locked="0"/>
    </xf>
    <xf numFmtId="164" fontId="4" fillId="0" borderId="86" xfId="118" applyNumberFormat="1" applyFont="1" applyFill="1" applyBorder="1" applyProtection="1">
      <protection locked="0"/>
    </xf>
    <xf numFmtId="0" fontId="4" fillId="0" borderId="33" xfId="118" applyNumberFormat="1" applyFont="1" applyFill="1" applyBorder="1" applyAlignment="1" applyProtection="1">
      <alignment horizontal="center"/>
    </xf>
    <xf numFmtId="0" fontId="4" fillId="0" borderId="33" xfId="118" applyFont="1" applyFill="1" applyBorder="1" applyProtection="1">
      <protection locked="0"/>
    </xf>
    <xf numFmtId="164" fontId="4" fillId="0" borderId="52" xfId="118" applyNumberFormat="1" applyFont="1" applyFill="1" applyBorder="1" applyProtection="1">
      <protection locked="0"/>
    </xf>
    <xf numFmtId="164" fontId="4" fillId="0" borderId="1" xfId="118" applyNumberFormat="1" applyFont="1" applyFill="1" applyBorder="1" applyProtection="1">
      <protection locked="0"/>
    </xf>
    <xf numFmtId="164" fontId="4" fillId="0" borderId="83" xfId="118" applyNumberFormat="1" applyFont="1" applyFill="1" applyBorder="1" applyProtection="1">
      <protection locked="0"/>
    </xf>
    <xf numFmtId="164" fontId="4" fillId="0" borderId="59" xfId="118" applyNumberFormat="1" applyFont="1" applyFill="1" applyBorder="1" applyProtection="1">
      <protection locked="0"/>
    </xf>
    <xf numFmtId="0" fontId="4" fillId="0" borderId="79" xfId="118" applyFont="1" applyFill="1" applyBorder="1" applyProtection="1"/>
    <xf numFmtId="164" fontId="4" fillId="33" borderId="21" xfId="118" applyNumberFormat="1" applyFont="1" applyFill="1" applyBorder="1" applyProtection="1"/>
    <xf numFmtId="164" fontId="4" fillId="33" borderId="89" xfId="118" applyNumberFormat="1" applyFont="1" applyFill="1" applyBorder="1" applyProtection="1"/>
    <xf numFmtId="164" fontId="4" fillId="33" borderId="63" xfId="118" applyNumberFormat="1" applyFont="1" applyFill="1" applyBorder="1" applyProtection="1"/>
    <xf numFmtId="0" fontId="4" fillId="0" borderId="40" xfId="118" applyFont="1" applyFill="1" applyBorder="1" applyProtection="1">
      <protection locked="0"/>
    </xf>
    <xf numFmtId="164" fontId="4" fillId="0" borderId="66" xfId="118" applyNumberFormat="1" applyFont="1" applyFill="1" applyBorder="1" applyProtection="1">
      <protection locked="0"/>
    </xf>
    <xf numFmtId="164" fontId="4" fillId="0" borderId="74" xfId="118" applyNumberFormat="1" applyFont="1" applyFill="1" applyBorder="1" applyProtection="1">
      <protection locked="0"/>
    </xf>
    <xf numFmtId="164" fontId="4" fillId="0" borderId="70" xfId="118" applyNumberFormat="1" applyFont="1" applyFill="1" applyBorder="1" applyProtection="1">
      <protection locked="0"/>
    </xf>
    <xf numFmtId="0" fontId="4" fillId="0" borderId="44" xfId="118" applyNumberFormat="1" applyFont="1" applyFill="1" applyBorder="1" applyAlignment="1" applyProtection="1">
      <alignment horizontal="center"/>
    </xf>
    <xf numFmtId="164" fontId="4" fillId="33" borderId="92" xfId="118" applyNumberFormat="1" applyFont="1" applyFill="1" applyBorder="1" applyProtection="1"/>
    <xf numFmtId="164" fontId="4" fillId="33" borderId="22" xfId="118" applyNumberFormat="1" applyFont="1" applyFill="1" applyBorder="1" applyProtection="1"/>
    <xf numFmtId="164" fontId="4" fillId="33" borderId="28" xfId="118" applyNumberFormat="1" applyFont="1" applyFill="1" applyBorder="1" applyProtection="1"/>
    <xf numFmtId="0" fontId="4" fillId="0" borderId="44" xfId="118" applyFont="1" applyFill="1" applyBorder="1" applyAlignment="1" applyProtection="1"/>
    <xf numFmtId="164" fontId="4" fillId="32" borderId="29" xfId="118" applyNumberFormat="1" applyFont="1" applyFill="1" applyBorder="1" applyAlignment="1" applyProtection="1">
      <alignment horizontal="center"/>
    </xf>
    <xf numFmtId="164" fontId="4" fillId="32" borderId="22" xfId="118" applyNumberFormat="1" applyFont="1" applyFill="1" applyBorder="1" applyAlignment="1" applyProtection="1">
      <alignment horizontal="center"/>
    </xf>
    <xf numFmtId="164" fontId="4" fillId="32" borderId="28" xfId="118" applyNumberFormat="1" applyFont="1" applyFill="1" applyBorder="1" applyAlignment="1" applyProtection="1">
      <alignment horizontal="center"/>
    </xf>
    <xf numFmtId="1" fontId="4" fillId="0" borderId="31" xfId="118" applyNumberFormat="1" applyFont="1" applyFill="1" applyBorder="1" applyAlignment="1" applyProtection="1">
      <alignment horizontal="center"/>
    </xf>
    <xf numFmtId="0" fontId="4" fillId="0" borderId="72" xfId="118" applyFont="1" applyFill="1" applyBorder="1" applyProtection="1">
      <protection locked="0"/>
    </xf>
    <xf numFmtId="164" fontId="4" fillId="0" borderId="50" xfId="118" applyNumberFormat="1" applyFont="1" applyFill="1" applyBorder="1" applyProtection="1">
      <protection locked="0"/>
    </xf>
    <xf numFmtId="164" fontId="4" fillId="0" borderId="24" xfId="118" applyNumberFormat="1" applyFont="1" applyFill="1" applyBorder="1" applyProtection="1">
      <protection locked="0"/>
    </xf>
    <xf numFmtId="164" fontId="4" fillId="0" borderId="25" xfId="118" applyNumberFormat="1" applyFont="1" applyFill="1" applyBorder="1" applyProtection="1">
      <protection locked="0"/>
    </xf>
    <xf numFmtId="164" fontId="4" fillId="0" borderId="30" xfId="118" applyNumberFormat="1" applyFont="1" applyFill="1" applyBorder="1" applyProtection="1">
      <protection locked="0"/>
    </xf>
    <xf numFmtId="49" fontId="4" fillId="0" borderId="33" xfId="118" applyNumberFormat="1" applyFont="1" applyFill="1" applyBorder="1" applyAlignment="1" applyProtection="1">
      <alignment horizontal="center"/>
    </xf>
    <xf numFmtId="164" fontId="4" fillId="0" borderId="81" xfId="118" applyNumberFormat="1" applyFont="1" applyFill="1" applyBorder="1" applyProtection="1">
      <protection locked="0"/>
    </xf>
    <xf numFmtId="0" fontId="4" fillId="0" borderId="45" xfId="118" applyFont="1" applyFill="1" applyBorder="1" applyAlignment="1" applyProtection="1">
      <alignment horizontal="center"/>
    </xf>
    <xf numFmtId="0" fontId="4" fillId="0" borderId="44" xfId="118" applyFont="1" applyFill="1" applyBorder="1" applyProtection="1"/>
    <xf numFmtId="0" fontId="4" fillId="0" borderId="38" xfId="118" applyFont="1" applyFill="1" applyBorder="1" applyAlignment="1" applyProtection="1">
      <alignment horizontal="center"/>
    </xf>
    <xf numFmtId="0" fontId="4" fillId="0" borderId="31" xfId="118" applyFont="1" applyFill="1" applyBorder="1" applyProtection="1">
      <protection locked="0"/>
    </xf>
    <xf numFmtId="164" fontId="4" fillId="0" borderId="91" xfId="118" applyNumberFormat="1" applyFont="1" applyFill="1" applyBorder="1" applyProtection="1">
      <protection locked="0"/>
    </xf>
    <xf numFmtId="164" fontId="4" fillId="0" borderId="47" xfId="118" applyNumberFormat="1" applyFont="1" applyFill="1" applyBorder="1" applyProtection="1">
      <protection locked="0"/>
    </xf>
    <xf numFmtId="164" fontId="4" fillId="0" borderId="90" xfId="118" applyNumberFormat="1" applyFont="1" applyFill="1" applyBorder="1" applyProtection="1">
      <protection locked="0"/>
    </xf>
    <xf numFmtId="0" fontId="4" fillId="0" borderId="42" xfId="118" applyFont="1" applyFill="1" applyBorder="1" applyProtection="1">
      <protection locked="0"/>
    </xf>
    <xf numFmtId="0" fontId="4" fillId="0" borderId="0" xfId="118" applyFont="1" applyFill="1" applyBorder="1" applyProtection="1"/>
    <xf numFmtId="0" fontId="4" fillId="0" borderId="50" xfId="154" applyFont="1" applyFill="1" applyBorder="1" applyProtection="1">
      <protection locked="0"/>
    </xf>
    <xf numFmtId="0" fontId="4" fillId="0" borderId="51" xfId="154" applyFont="1" applyFill="1" applyBorder="1" applyProtection="1">
      <protection locked="0"/>
    </xf>
    <xf numFmtId="0" fontId="4" fillId="0" borderId="52" xfId="154" applyFont="1" applyFill="1" applyBorder="1" applyProtection="1">
      <protection locked="0"/>
    </xf>
    <xf numFmtId="0" fontId="4" fillId="0" borderId="53" xfId="154" applyFont="1" applyFill="1" applyBorder="1" applyProtection="1">
      <protection locked="0"/>
    </xf>
    <xf numFmtId="0" fontId="4" fillId="0" borderId="54" xfId="118" applyFont="1" applyFill="1" applyBorder="1" applyAlignment="1" applyProtection="1">
      <protection locked="0"/>
    </xf>
    <xf numFmtId="3" fontId="4" fillId="0" borderId="54" xfId="118" applyNumberFormat="1" applyFont="1" applyFill="1" applyBorder="1" applyAlignment="1" applyProtection="1">
      <alignment horizontal="left"/>
      <protection locked="0"/>
    </xf>
    <xf numFmtId="3" fontId="4" fillId="0" borderId="0" xfId="118" applyNumberFormat="1" applyFont="1" applyFill="1" applyBorder="1" applyAlignment="1" applyProtection="1">
      <protection locked="0"/>
    </xf>
    <xf numFmtId="0" fontId="4" fillId="0" borderId="21" xfId="154" applyFont="1" applyFill="1" applyBorder="1" applyProtection="1">
      <protection locked="0"/>
    </xf>
    <xf numFmtId="0" fontId="4" fillId="0" borderId="46" xfId="154" applyFont="1" applyFill="1" applyBorder="1" applyProtection="1">
      <protection locked="0"/>
    </xf>
    <xf numFmtId="0" fontId="4" fillId="0" borderId="56" xfId="154" applyFont="1" applyFill="1" applyBorder="1" applyProtection="1">
      <protection locked="0"/>
    </xf>
    <xf numFmtId="14" fontId="4" fillId="0" borderId="57" xfId="118" applyNumberFormat="1" applyFont="1" applyFill="1" applyBorder="1" applyAlignment="1" applyProtection="1">
      <alignment horizontal="left" vertical="center"/>
      <protection locked="0"/>
    </xf>
    <xf numFmtId="0" fontId="4" fillId="0" borderId="0" xfId="119" applyProtection="1"/>
    <xf numFmtId="0" fontId="4" fillId="0" borderId="0" xfId="119" applyFont="1" applyFill="1" applyProtection="1"/>
    <xf numFmtId="0" fontId="10" fillId="0" borderId="91" xfId="119" applyFont="1" applyFill="1" applyBorder="1" applyAlignment="1" applyProtection="1">
      <alignment horizontal="center" vertical="center" wrapText="1"/>
    </xf>
    <xf numFmtId="0" fontId="10" fillId="0" borderId="47" xfId="119" applyFont="1" applyFill="1" applyBorder="1" applyAlignment="1" applyProtection="1">
      <alignment horizontal="center" vertical="center" wrapText="1"/>
    </xf>
    <xf numFmtId="0" fontId="10" fillId="0" borderId="90" xfId="119" applyFont="1" applyFill="1" applyBorder="1" applyAlignment="1" applyProtection="1">
      <alignment horizontal="center" vertical="center" wrapText="1"/>
    </xf>
    <xf numFmtId="0" fontId="4" fillId="0" borderId="21" xfId="119" applyFont="1" applyFill="1" applyBorder="1" applyAlignment="1" applyProtection="1">
      <alignment horizontal="center" vertical="center" wrapText="1"/>
    </xf>
    <xf numFmtId="0" fontId="4" fillId="0" borderId="18" xfId="119" applyFont="1" applyFill="1" applyBorder="1" applyAlignment="1" applyProtection="1">
      <alignment horizontal="center" vertical="center" wrapText="1"/>
    </xf>
    <xf numFmtId="0" fontId="4" fillId="0" borderId="56" xfId="119" applyFont="1" applyFill="1" applyBorder="1" applyAlignment="1" applyProtection="1">
      <alignment horizontal="center" vertical="center" wrapText="1"/>
    </xf>
    <xf numFmtId="0" fontId="4" fillId="0" borderId="44" xfId="119" applyFont="1" applyFill="1" applyBorder="1" applyAlignment="1" applyProtection="1">
      <alignment horizontal="center"/>
    </xf>
    <xf numFmtId="0" fontId="4" fillId="0" borderId="92" xfId="119" applyFont="1" applyFill="1" applyBorder="1" applyAlignment="1" applyProtection="1">
      <alignment horizontal="center" vertical="center"/>
    </xf>
    <xf numFmtId="3" fontId="4" fillId="0" borderId="9" xfId="119" applyNumberFormat="1" applyFont="1" applyFill="1" applyBorder="1" applyAlignment="1" applyProtection="1">
      <alignment horizontal="center" vertical="center"/>
    </xf>
    <xf numFmtId="0" fontId="4" fillId="0" borderId="28" xfId="119" applyFont="1" applyFill="1" applyBorder="1" applyAlignment="1" applyProtection="1">
      <alignment horizontal="center" vertical="center"/>
    </xf>
    <xf numFmtId="0" fontId="4" fillId="0" borderId="45" xfId="119" applyFont="1" applyFill="1" applyBorder="1" applyAlignment="1" applyProtection="1">
      <alignment horizontal="left"/>
    </xf>
    <xf numFmtId="0" fontId="4" fillId="0" borderId="57" xfId="119" applyFont="1" applyFill="1" applyBorder="1" applyAlignment="1" applyProtection="1">
      <alignment horizontal="left"/>
    </xf>
    <xf numFmtId="0" fontId="4" fillId="32" borderId="92" xfId="119" applyFont="1" applyFill="1" applyBorder="1" applyAlignment="1" applyProtection="1">
      <alignment horizontal="center"/>
    </xf>
    <xf numFmtId="3" fontId="4" fillId="32" borderId="22" xfId="119" applyNumberFormat="1" applyFont="1" applyFill="1" applyBorder="1" applyAlignment="1" applyProtection="1">
      <alignment horizontal="center"/>
    </xf>
    <xf numFmtId="0" fontId="4" fillId="32" borderId="57" xfId="119" applyFont="1" applyFill="1" applyBorder="1" applyAlignment="1" applyProtection="1">
      <alignment horizontal="center"/>
    </xf>
    <xf numFmtId="0" fontId="4" fillId="0" borderId="31" xfId="119" applyNumberFormat="1" applyFont="1" applyFill="1" applyBorder="1" applyAlignment="1" applyProtection="1">
      <alignment horizontal="center"/>
    </xf>
    <xf numFmtId="0" fontId="26" fillId="0" borderId="35" xfId="119" applyFont="1" applyFill="1" applyBorder="1" applyProtection="1">
      <protection locked="0"/>
    </xf>
    <xf numFmtId="0" fontId="26" fillId="0" borderId="73" xfId="119" applyFont="1" applyFill="1" applyBorder="1" applyProtection="1">
      <protection locked="0"/>
    </xf>
    <xf numFmtId="164" fontId="4" fillId="0" borderId="91" xfId="119" applyNumberFormat="1" applyFont="1" applyFill="1" applyBorder="1" applyProtection="1">
      <protection locked="0"/>
    </xf>
    <xf numFmtId="164" fontId="4" fillId="0" borderId="47" xfId="119" applyNumberFormat="1" applyFont="1" applyFill="1" applyBorder="1" applyProtection="1">
      <protection locked="0"/>
    </xf>
    <xf numFmtId="164" fontId="4" fillId="0" borderId="90" xfId="119" applyNumberFormat="1" applyFont="1" applyFill="1" applyBorder="1" applyProtection="1">
      <protection locked="0"/>
    </xf>
    <xf numFmtId="0" fontId="4" fillId="0" borderId="33" xfId="119" applyNumberFormat="1" applyFont="1" applyFill="1" applyBorder="1" applyAlignment="1" applyProtection="1">
      <alignment horizontal="center"/>
    </xf>
    <xf numFmtId="0" fontId="26" fillId="0" borderId="36" xfId="119" applyFont="1" applyFill="1" applyBorder="1" applyProtection="1">
      <protection locked="0"/>
    </xf>
    <xf numFmtId="0" fontId="26" fillId="0" borderId="53" xfId="119" applyFont="1" applyFill="1" applyBorder="1" applyProtection="1">
      <protection locked="0"/>
    </xf>
    <xf numFmtId="164" fontId="4" fillId="0" borderId="52" xfId="119" applyNumberFormat="1" applyFont="1" applyFill="1" applyBorder="1" applyProtection="1">
      <protection locked="0"/>
    </xf>
    <xf numFmtId="164" fontId="4" fillId="0" borderId="1" xfId="119" applyNumberFormat="1" applyFont="1" applyFill="1" applyBorder="1" applyProtection="1">
      <protection locked="0"/>
    </xf>
    <xf numFmtId="164" fontId="4" fillId="0" borderId="83" xfId="119" applyNumberFormat="1" applyFont="1" applyFill="1" applyBorder="1" applyProtection="1">
      <protection locked="0"/>
    </xf>
    <xf numFmtId="0" fontId="26" fillId="0" borderId="39" xfId="119" applyFont="1" applyFill="1" applyBorder="1" applyProtection="1">
      <protection locked="0"/>
    </xf>
    <xf numFmtId="0" fontId="26" fillId="0" borderId="78" xfId="119" applyFont="1" applyFill="1" applyBorder="1" applyProtection="1">
      <protection locked="0"/>
    </xf>
    <xf numFmtId="164" fontId="4" fillId="0" borderId="81" xfId="119" applyNumberFormat="1" applyFont="1" applyFill="1" applyBorder="1" applyProtection="1">
      <protection locked="0"/>
    </xf>
    <xf numFmtId="164" fontId="4" fillId="0" borderId="80" xfId="119" applyNumberFormat="1" applyFont="1" applyFill="1" applyBorder="1" applyProtection="1">
      <protection locked="0"/>
    </xf>
    <xf numFmtId="164" fontId="4" fillId="0" borderId="84" xfId="119" applyNumberFormat="1" applyFont="1" applyFill="1" applyBorder="1" applyProtection="1">
      <protection locked="0"/>
    </xf>
    <xf numFmtId="164" fontId="19" fillId="0" borderId="1" xfId="119" applyNumberFormat="1" applyFont="1" applyFill="1" applyBorder="1" applyProtection="1">
      <protection locked="0"/>
    </xf>
    <xf numFmtId="0" fontId="4" fillId="0" borderId="42" xfId="119" applyFont="1" applyFill="1" applyBorder="1" applyAlignment="1" applyProtection="1">
      <alignment horizontal="center"/>
    </xf>
    <xf numFmtId="164" fontId="10" fillId="0" borderId="81" xfId="119" applyNumberFormat="1" applyFont="1" applyFill="1" applyBorder="1" applyProtection="1">
      <protection locked="0"/>
    </xf>
    <xf numFmtId="164" fontId="10" fillId="0" borderId="80" xfId="119" applyNumberFormat="1" applyFont="1" applyFill="1" applyBorder="1" applyProtection="1">
      <protection locked="0"/>
    </xf>
    <xf numFmtId="164" fontId="10" fillId="0" borderId="84" xfId="119" applyNumberFormat="1" applyFont="1" applyFill="1" applyBorder="1" applyProtection="1">
      <protection locked="0"/>
    </xf>
    <xf numFmtId="0" fontId="4" fillId="0" borderId="45" xfId="119" applyFont="1" applyFill="1" applyBorder="1" applyAlignment="1" applyProtection="1">
      <alignment horizontal="center"/>
    </xf>
    <xf numFmtId="0" fontId="4" fillId="0" borderId="45" xfId="119" applyFont="1" applyFill="1" applyBorder="1" applyProtection="1"/>
    <xf numFmtId="0" fontId="4" fillId="0" borderId="57" xfId="119" applyFont="1" applyFill="1" applyBorder="1" applyProtection="1"/>
    <xf numFmtId="164" fontId="4" fillId="33" borderId="92" xfId="119" applyNumberFormat="1" applyFont="1" applyFill="1" applyBorder="1" applyProtection="1"/>
    <xf numFmtId="164" fontId="4" fillId="33" borderId="22" xfId="119" applyNumberFormat="1" applyFont="1" applyFill="1" applyBorder="1" applyProtection="1"/>
    <xf numFmtId="164" fontId="4" fillId="33" borderId="28" xfId="119" applyNumberFormat="1" applyFont="1" applyFill="1" applyBorder="1" applyProtection="1"/>
    <xf numFmtId="0" fontId="26" fillId="0" borderId="37" xfId="119" applyFont="1" applyFill="1" applyBorder="1" applyProtection="1">
      <protection locked="0"/>
    </xf>
    <xf numFmtId="0" fontId="4" fillId="0" borderId="45" xfId="119" applyFont="1" applyFill="1" applyBorder="1" applyAlignment="1" applyProtection="1"/>
    <xf numFmtId="0" fontId="4" fillId="0" borderId="57" xfId="119" applyFont="1" applyFill="1" applyBorder="1" applyAlignment="1" applyProtection="1"/>
    <xf numFmtId="164" fontId="4" fillId="33" borderId="92" xfId="119" applyNumberFormat="1" applyFont="1" applyFill="1" applyBorder="1" applyAlignment="1" applyProtection="1"/>
    <xf numFmtId="164" fontId="4" fillId="33" borderId="57" xfId="119" applyNumberFormat="1" applyFont="1" applyFill="1" applyBorder="1" applyAlignment="1" applyProtection="1"/>
    <xf numFmtId="0" fontId="4" fillId="0" borderId="25" xfId="119" applyFont="1" applyFill="1" applyBorder="1" applyProtection="1"/>
    <xf numFmtId="0" fontId="4" fillId="0" borderId="50" xfId="130" applyFont="1" applyFill="1" applyBorder="1" applyAlignment="1" applyProtection="1">
      <alignment horizontal="left"/>
      <protection locked="0"/>
    </xf>
    <xf numFmtId="0" fontId="4" fillId="0" borderId="52" xfId="130" applyFont="1" applyFill="1" applyBorder="1" applyProtection="1">
      <protection locked="0"/>
    </xf>
    <xf numFmtId="0" fontId="4" fillId="0" borderId="54" xfId="119" applyFont="1" applyFill="1" applyBorder="1" applyAlignment="1" applyProtection="1">
      <protection locked="0"/>
    </xf>
    <xf numFmtId="0" fontId="4" fillId="0" borderId="27" xfId="119" applyFont="1" applyFill="1" applyBorder="1" applyAlignment="1" applyProtection="1">
      <protection locked="0"/>
    </xf>
    <xf numFmtId="3" fontId="4" fillId="0" borderId="54" xfId="119" applyNumberFormat="1" applyFont="1" applyFill="1" applyBorder="1" applyAlignment="1" applyProtection="1">
      <alignment horizontal="left"/>
      <protection locked="0"/>
    </xf>
    <xf numFmtId="3" fontId="4" fillId="0" borderId="27" xfId="119" applyNumberFormat="1" applyFont="1" applyFill="1" applyBorder="1" applyAlignment="1" applyProtection="1">
      <alignment horizontal="left"/>
      <protection locked="0"/>
    </xf>
    <xf numFmtId="3" fontId="4" fillId="0" borderId="0" xfId="119" applyNumberFormat="1" applyFont="1" applyFill="1" applyBorder="1" applyAlignment="1" applyProtection="1">
      <protection locked="0"/>
    </xf>
    <xf numFmtId="0" fontId="4" fillId="0" borderId="21" xfId="130" applyFont="1" applyFill="1" applyBorder="1" applyAlignment="1" applyProtection="1">
      <alignment horizontal="left"/>
      <protection locked="0"/>
    </xf>
    <xf numFmtId="0" fontId="4" fillId="0" borderId="57" xfId="130" applyFont="1" applyFill="1" applyBorder="1" applyAlignment="1" applyProtection="1">
      <alignment horizontal="left"/>
      <protection locked="0"/>
    </xf>
    <xf numFmtId="0" fontId="4" fillId="0" borderId="0" xfId="120" applyProtection="1"/>
    <xf numFmtId="0" fontId="4" fillId="0" borderId="0" xfId="120" applyFont="1" applyFill="1" applyProtection="1"/>
    <xf numFmtId="0" fontId="10" fillId="0" borderId="91" xfId="120" applyFont="1" applyFill="1" applyBorder="1" applyAlignment="1" applyProtection="1">
      <alignment horizontal="center" vertical="center" wrapText="1"/>
    </xf>
    <xf numFmtId="0" fontId="10" fillId="0" borderId="47" xfId="120" applyFont="1" applyFill="1" applyBorder="1" applyAlignment="1" applyProtection="1">
      <alignment horizontal="center" vertical="center" wrapText="1"/>
    </xf>
    <xf numFmtId="0" fontId="10" fillId="0" borderId="90" xfId="120" applyFont="1" applyFill="1" applyBorder="1" applyAlignment="1" applyProtection="1">
      <alignment horizontal="center" vertical="center" wrapText="1"/>
    </xf>
    <xf numFmtId="0" fontId="4" fillId="0" borderId="54" xfId="120" applyFont="1" applyFill="1" applyBorder="1" applyAlignment="1" applyProtection="1">
      <alignment horizontal="center"/>
    </xf>
    <xf numFmtId="0" fontId="4" fillId="0" borderId="21" xfId="120" applyFont="1" applyFill="1" applyBorder="1" applyAlignment="1" applyProtection="1">
      <alignment horizontal="center" vertical="center" wrapText="1"/>
    </xf>
    <xf numFmtId="0" fontId="4" fillId="0" borderId="89" xfId="120" applyFont="1" applyFill="1" applyBorder="1" applyAlignment="1" applyProtection="1">
      <alignment horizontal="center" vertical="center" wrapText="1"/>
    </xf>
    <xf numFmtId="0" fontId="4" fillId="0" borderId="18" xfId="120" applyFont="1" applyFill="1" applyBorder="1" applyAlignment="1" applyProtection="1">
      <alignment horizontal="center" vertical="center" wrapText="1"/>
    </xf>
    <xf numFmtId="0" fontId="4" fillId="0" borderId="56" xfId="120" applyFont="1" applyFill="1" applyBorder="1" applyAlignment="1" applyProtection="1">
      <alignment horizontal="center" vertical="center" wrapText="1"/>
    </xf>
    <xf numFmtId="0" fontId="4" fillId="0" borderId="49" xfId="120" applyFont="1" applyFill="1" applyBorder="1" applyAlignment="1" applyProtection="1">
      <alignment horizontal="center"/>
    </xf>
    <xf numFmtId="0" fontId="4" fillId="0" borderId="72" xfId="120" applyFont="1" applyFill="1" applyBorder="1" applyAlignment="1" applyProtection="1">
      <alignment horizontal="center" vertical="center"/>
    </xf>
    <xf numFmtId="0" fontId="4" fillId="0" borderId="50" xfId="120" applyFont="1" applyFill="1" applyBorder="1" applyAlignment="1" applyProtection="1">
      <alignment horizontal="center" vertical="center"/>
    </xf>
    <xf numFmtId="3" fontId="4" fillId="0" borderId="24" xfId="120" applyNumberFormat="1" applyFont="1" applyFill="1" applyBorder="1" applyAlignment="1" applyProtection="1">
      <alignment horizontal="center" vertical="center"/>
    </xf>
    <xf numFmtId="3" fontId="4" fillId="0" borderId="25" xfId="120" applyNumberFormat="1" applyFont="1" applyFill="1" applyBorder="1" applyAlignment="1" applyProtection="1">
      <alignment horizontal="center" vertical="center"/>
    </xf>
    <xf numFmtId="0" fontId="4" fillId="0" borderId="30" xfId="120" applyFont="1" applyFill="1" applyBorder="1" applyAlignment="1" applyProtection="1">
      <alignment horizontal="center" vertical="center"/>
    </xf>
    <xf numFmtId="0" fontId="4" fillId="0" borderId="35" xfId="120" applyNumberFormat="1" applyFont="1" applyFill="1" applyBorder="1" applyAlignment="1" applyProtection="1">
      <alignment horizontal="center"/>
    </xf>
    <xf numFmtId="0" fontId="4" fillId="0" borderId="31" xfId="120" applyFont="1" applyFill="1" applyBorder="1" applyAlignment="1" applyProtection="1"/>
    <xf numFmtId="164" fontId="4" fillId="32" borderId="91" xfId="120" applyNumberFormat="1" applyFont="1" applyFill="1" applyBorder="1" applyAlignment="1" applyProtection="1">
      <alignment horizontal="center"/>
    </xf>
    <xf numFmtId="164" fontId="4" fillId="32" borderId="47" xfId="120" applyNumberFormat="1" applyFont="1" applyFill="1" applyBorder="1" applyAlignment="1" applyProtection="1">
      <alignment horizontal="center"/>
    </xf>
    <xf numFmtId="164" fontId="4" fillId="32" borderId="90" xfId="120" applyNumberFormat="1" applyFont="1" applyFill="1" applyBorder="1" applyAlignment="1" applyProtection="1">
      <alignment horizontal="center"/>
    </xf>
    <xf numFmtId="1" fontId="4" fillId="0" borderId="36" xfId="120" applyNumberFormat="1" applyFont="1" applyFill="1" applyBorder="1" applyAlignment="1" applyProtection="1">
      <alignment horizontal="center"/>
    </xf>
    <xf numFmtId="0" fontId="26" fillId="0" borderId="33" xfId="120" applyFont="1" applyFill="1" applyBorder="1" applyProtection="1">
      <protection locked="0"/>
    </xf>
    <xf numFmtId="164" fontId="4" fillId="0" borderId="52" xfId="120" applyNumberFormat="1" applyFont="1" applyFill="1" applyBorder="1" applyProtection="1">
      <protection locked="0"/>
    </xf>
    <xf numFmtId="164" fontId="4" fillId="0" borderId="1" xfId="120" applyNumberFormat="1" applyFont="1" applyFill="1" applyBorder="1" applyProtection="1">
      <protection locked="0"/>
    </xf>
    <xf numFmtId="164" fontId="4" fillId="0" borderId="83" xfId="120" applyNumberFormat="1" applyFont="1" applyFill="1" applyBorder="1" applyProtection="1">
      <protection locked="0"/>
    </xf>
    <xf numFmtId="49" fontId="4" fillId="0" borderId="36" xfId="120" applyNumberFormat="1" applyFont="1" applyFill="1" applyBorder="1" applyAlignment="1" applyProtection="1">
      <alignment horizontal="center"/>
    </xf>
    <xf numFmtId="49" fontId="4" fillId="0" borderId="37" xfId="120" applyNumberFormat="1" applyFont="1" applyFill="1" applyBorder="1" applyAlignment="1" applyProtection="1">
      <alignment horizontal="center"/>
    </xf>
    <xf numFmtId="0" fontId="4" fillId="0" borderId="42" xfId="120" applyFont="1" applyFill="1" applyBorder="1" applyProtection="1"/>
    <xf numFmtId="164" fontId="4" fillId="33" borderId="17" xfId="120" applyNumberFormat="1" applyFont="1" applyFill="1" applyBorder="1" applyProtection="1"/>
    <xf numFmtId="164" fontId="4" fillId="33" borderId="18" xfId="120" applyNumberFormat="1" applyFont="1" applyFill="1" applyBorder="1" applyProtection="1"/>
    <xf numFmtId="164" fontId="4" fillId="33" borderId="20" xfId="120" applyNumberFormat="1" applyFont="1" applyFill="1" applyBorder="1" applyProtection="1"/>
    <xf numFmtId="0" fontId="4" fillId="0" borderId="38" xfId="120" applyNumberFormat="1" applyFont="1" applyFill="1" applyBorder="1" applyAlignment="1" applyProtection="1">
      <alignment horizontal="center"/>
    </xf>
    <xf numFmtId="0" fontId="4" fillId="0" borderId="40" xfId="120" applyFont="1" applyFill="1" applyBorder="1" applyAlignment="1" applyProtection="1"/>
    <xf numFmtId="164" fontId="4" fillId="32" borderId="66" xfId="120" applyNumberFormat="1" applyFont="1" applyFill="1" applyBorder="1" applyAlignment="1" applyProtection="1">
      <alignment horizontal="center"/>
    </xf>
    <xf numFmtId="164" fontId="4" fillId="32" borderId="74" xfId="120" applyNumberFormat="1" applyFont="1" applyFill="1" applyBorder="1" applyAlignment="1" applyProtection="1">
      <alignment horizontal="center"/>
    </xf>
    <xf numFmtId="164" fontId="4" fillId="32" borderId="70" xfId="120" applyNumberFormat="1" applyFont="1" applyFill="1" applyBorder="1" applyAlignment="1" applyProtection="1">
      <alignment horizontal="center"/>
    </xf>
    <xf numFmtId="0" fontId="4" fillId="0" borderId="36" xfId="120" applyFont="1" applyFill="1" applyBorder="1" applyAlignment="1" applyProtection="1">
      <alignment horizontal="center"/>
    </xf>
    <xf numFmtId="0" fontId="4" fillId="0" borderId="37" xfId="120" applyFont="1" applyFill="1" applyBorder="1" applyAlignment="1" applyProtection="1">
      <alignment horizontal="center"/>
    </xf>
    <xf numFmtId="0" fontId="4" fillId="0" borderId="82" xfId="120" applyFont="1" applyFill="1" applyBorder="1" applyAlignment="1" applyProtection="1"/>
    <xf numFmtId="164" fontId="4" fillId="33" borderId="27" xfId="120" applyNumberFormat="1" applyFont="1" applyFill="1" applyBorder="1" applyAlignment="1" applyProtection="1"/>
    <xf numFmtId="164" fontId="4" fillId="33" borderId="88" xfId="120" applyNumberFormat="1" applyFont="1" applyFill="1" applyBorder="1" applyAlignment="1" applyProtection="1"/>
    <xf numFmtId="164" fontId="4" fillId="33" borderId="86" xfId="120" applyNumberFormat="1" applyFont="1" applyFill="1" applyBorder="1" applyAlignment="1" applyProtection="1"/>
    <xf numFmtId="0" fontId="4" fillId="0" borderId="79" xfId="120" applyFont="1" applyFill="1" applyBorder="1" applyAlignment="1" applyProtection="1"/>
    <xf numFmtId="164" fontId="4" fillId="33" borderId="21" xfId="120" applyNumberFormat="1" applyFont="1" applyFill="1" applyBorder="1" applyAlignment="1" applyProtection="1"/>
    <xf numFmtId="164" fontId="4" fillId="33" borderId="89" xfId="120" applyNumberFormat="1" applyFont="1" applyFill="1" applyBorder="1" applyAlignment="1" applyProtection="1"/>
    <xf numFmtId="164" fontId="4" fillId="33" borderId="63" xfId="120" applyNumberFormat="1" applyFont="1" applyFill="1" applyBorder="1" applyAlignment="1" applyProtection="1"/>
    <xf numFmtId="0" fontId="4" fillId="0" borderId="54" xfId="120" applyFont="1" applyFill="1" applyBorder="1" applyAlignment="1" applyProtection="1">
      <protection locked="0"/>
    </xf>
    <xf numFmtId="3" fontId="4" fillId="0" borderId="54" xfId="120" applyNumberFormat="1" applyFont="1" applyFill="1" applyBorder="1" applyAlignment="1" applyProtection="1">
      <alignment horizontal="left"/>
      <protection locked="0"/>
    </xf>
    <xf numFmtId="3" fontId="4" fillId="0" borderId="0" xfId="120" applyNumberFormat="1" applyFont="1" applyFill="1" applyBorder="1" applyAlignment="1" applyProtection="1">
      <protection locked="0"/>
    </xf>
    <xf numFmtId="14" fontId="4" fillId="0" borderId="57" xfId="120" applyNumberFormat="1" applyFont="1" applyFill="1" applyBorder="1" applyAlignment="1" applyProtection="1">
      <alignment horizontal="left" vertical="center"/>
      <protection locked="0"/>
    </xf>
    <xf numFmtId="0" fontId="4" fillId="0" borderId="0" xfId="122" applyProtection="1"/>
    <xf numFmtId="0" fontId="4" fillId="0" borderId="0" xfId="112" applyFont="1" applyFill="1" applyProtection="1"/>
    <xf numFmtId="0" fontId="4" fillId="0" borderId="0" xfId="112" applyFont="1" applyFill="1" applyBorder="1" applyProtection="1"/>
    <xf numFmtId="0" fontId="10" fillId="0" borderId="50" xfId="112" applyFont="1" applyFill="1" applyBorder="1" applyAlignment="1" applyProtection="1">
      <alignment horizontal="center" vertical="center" wrapText="1"/>
    </xf>
    <xf numFmtId="0" fontId="10" fillId="0" borderId="24" xfId="112" applyFont="1" applyFill="1" applyBorder="1" applyAlignment="1" applyProtection="1">
      <alignment horizontal="center" vertical="center" wrapText="1"/>
    </xf>
    <xf numFmtId="0" fontId="10" fillId="0" borderId="30" xfId="112" applyFont="1" applyFill="1" applyBorder="1" applyAlignment="1" applyProtection="1">
      <alignment horizontal="center" vertical="center" wrapText="1"/>
    </xf>
    <xf numFmtId="0" fontId="4" fillId="0" borderId="17" xfId="112" applyFont="1" applyFill="1" applyBorder="1" applyAlignment="1" applyProtection="1">
      <alignment horizontal="center" vertical="center" wrapText="1"/>
    </xf>
    <xf numFmtId="0" fontId="4" fillId="0" borderId="18" xfId="112" applyFont="1" applyFill="1" applyBorder="1" applyAlignment="1" applyProtection="1">
      <alignment horizontal="center" vertical="center" wrapText="1"/>
    </xf>
    <xf numFmtId="0" fontId="4" fillId="0" borderId="20" xfId="112" applyFont="1" applyFill="1" applyBorder="1" applyAlignment="1" applyProtection="1">
      <alignment horizontal="center" vertical="center" wrapText="1"/>
    </xf>
    <xf numFmtId="0" fontId="4" fillId="0" borderId="79" xfId="112" applyFont="1" applyFill="1" applyBorder="1" applyAlignment="1" applyProtection="1">
      <alignment horizontal="center" vertical="center" wrapText="1"/>
    </xf>
    <xf numFmtId="0" fontId="4" fillId="0" borderId="21" xfId="112" applyFont="1" applyFill="1" applyBorder="1" applyAlignment="1" applyProtection="1">
      <alignment horizontal="center" vertical="center" wrapText="1"/>
    </xf>
    <xf numFmtId="0" fontId="4" fillId="0" borderId="89" xfId="112" applyFont="1" applyFill="1" applyBorder="1" applyAlignment="1" applyProtection="1">
      <alignment horizontal="center" vertical="center" wrapText="1"/>
    </xf>
    <xf numFmtId="0" fontId="4" fillId="0" borderId="63" xfId="112" applyFont="1" applyFill="1" applyBorder="1" applyAlignment="1" applyProtection="1">
      <alignment horizontal="center" vertical="center" wrapText="1"/>
    </xf>
    <xf numFmtId="0" fontId="4" fillId="0" borderId="33" xfId="112" applyFill="1" applyBorder="1" applyProtection="1">
      <protection locked="0"/>
    </xf>
    <xf numFmtId="0" fontId="4" fillId="0" borderId="33" xfId="112" applyFont="1" applyFill="1" applyBorder="1" applyProtection="1">
      <protection locked="0"/>
    </xf>
    <xf numFmtId="3" fontId="4" fillId="0" borderId="1" xfId="112" applyNumberFormat="1" applyFont="1" applyFill="1" applyBorder="1" applyProtection="1">
      <protection locked="0"/>
    </xf>
    <xf numFmtId="0" fontId="4" fillId="0" borderId="34" xfId="112" applyFill="1" applyBorder="1" applyProtection="1">
      <protection locked="0"/>
    </xf>
    <xf numFmtId="0" fontId="4" fillId="0" borderId="34" xfId="112" applyFont="1" applyFill="1" applyBorder="1" applyProtection="1">
      <protection locked="0"/>
    </xf>
    <xf numFmtId="3" fontId="4" fillId="0" borderId="80" xfId="112" applyNumberFormat="1" applyFont="1" applyFill="1" applyBorder="1" applyProtection="1">
      <protection locked="0"/>
    </xf>
    <xf numFmtId="0" fontId="10" fillId="0" borderId="44" xfId="112" applyFont="1" applyFill="1" applyBorder="1" applyProtection="1"/>
    <xf numFmtId="0" fontId="10" fillId="32" borderId="44" xfId="112" applyFont="1" applyFill="1" applyBorder="1" applyAlignment="1" applyProtection="1">
      <alignment horizontal="center" vertical="center"/>
    </xf>
    <xf numFmtId="164" fontId="10" fillId="33" borderId="9" xfId="112" applyNumberFormat="1" applyFont="1" applyFill="1" applyBorder="1" applyProtection="1"/>
    <xf numFmtId="0" fontId="10" fillId="32" borderId="22" xfId="112" applyFont="1" applyFill="1" applyBorder="1" applyAlignment="1" applyProtection="1">
      <alignment horizontal="center" vertical="center"/>
    </xf>
    <xf numFmtId="0" fontId="4" fillId="0" borderId="50" xfId="150" applyFont="1" applyFill="1" applyBorder="1" applyProtection="1">
      <protection locked="0"/>
    </xf>
    <xf numFmtId="0" fontId="4" fillId="0" borderId="51" xfId="150" applyFont="1" applyFill="1" applyBorder="1" applyProtection="1">
      <protection locked="0"/>
    </xf>
    <xf numFmtId="0" fontId="4" fillId="0" borderId="52" xfId="150" applyFont="1" applyFill="1" applyBorder="1" applyProtection="1">
      <protection locked="0"/>
    </xf>
    <xf numFmtId="0" fontId="4" fillId="0" borderId="53" xfId="150" applyFont="1" applyFill="1" applyBorder="1" applyProtection="1">
      <protection locked="0"/>
    </xf>
    <xf numFmtId="0" fontId="4" fillId="0" borderId="46" xfId="150" applyFont="1" applyFill="1" applyBorder="1" applyProtection="1">
      <protection locked="0"/>
    </xf>
    <xf numFmtId="0" fontId="4" fillId="0" borderId="0" xfId="121" applyProtection="1"/>
    <xf numFmtId="0" fontId="4" fillId="0" borderId="40" xfId="112" applyFill="1" applyBorder="1" applyProtection="1">
      <protection locked="0"/>
    </xf>
    <xf numFmtId="0" fontId="4" fillId="0" borderId="38" xfId="111" applyFont="1" applyFill="1" applyBorder="1" applyProtection="1">
      <protection locked="0"/>
    </xf>
    <xf numFmtId="164" fontId="4" fillId="0" borderId="65" xfId="111" applyNumberFormat="1" applyFont="1" applyFill="1" applyBorder="1" applyProtection="1">
      <protection locked="0"/>
    </xf>
    <xf numFmtId="3" fontId="4" fillId="0" borderId="70" xfId="111" applyNumberFormat="1" applyFont="1" applyFill="1" applyBorder="1" applyProtection="1">
      <protection locked="0"/>
    </xf>
    <xf numFmtId="0" fontId="4" fillId="0" borderId="36" xfId="111" applyFont="1" applyFill="1" applyBorder="1" applyProtection="1">
      <protection locked="0"/>
    </xf>
    <xf numFmtId="164" fontId="4" fillId="0" borderId="59" xfId="111" applyNumberFormat="1" applyFont="1" applyFill="1" applyBorder="1" applyProtection="1">
      <protection locked="0"/>
    </xf>
    <xf numFmtId="3" fontId="4" fillId="0" borderId="83" xfId="111" applyNumberFormat="1" applyFont="1" applyFill="1" applyBorder="1" applyProtection="1">
      <protection locked="0"/>
    </xf>
    <xf numFmtId="0" fontId="4" fillId="0" borderId="39" xfId="111" applyFont="1" applyFill="1" applyBorder="1" applyProtection="1">
      <protection locked="0"/>
    </xf>
    <xf numFmtId="164" fontId="4" fillId="0" borderId="71" xfId="111" applyNumberFormat="1" applyFont="1" applyFill="1" applyBorder="1" applyProtection="1">
      <protection locked="0"/>
    </xf>
    <xf numFmtId="3" fontId="4" fillId="0" borderId="84" xfId="111" applyNumberFormat="1" applyFont="1" applyFill="1" applyBorder="1" applyProtection="1">
      <protection locked="0"/>
    </xf>
    <xf numFmtId="0" fontId="4" fillId="0" borderId="34" xfId="111" applyFont="1" applyFill="1" applyBorder="1" applyProtection="1">
      <protection locked="0"/>
    </xf>
    <xf numFmtId="0" fontId="4" fillId="0" borderId="42" xfId="111" applyFont="1" applyFill="1" applyBorder="1" applyProtection="1">
      <protection locked="0"/>
    </xf>
    <xf numFmtId="0" fontId="4" fillId="0" borderId="37" xfId="111" applyFont="1" applyFill="1" applyBorder="1" applyProtection="1">
      <protection locked="0"/>
    </xf>
    <xf numFmtId="164" fontId="4" fillId="0" borderId="19" xfId="111" applyNumberFormat="1" applyFont="1" applyFill="1" applyBorder="1" applyProtection="1">
      <protection locked="0"/>
    </xf>
    <xf numFmtId="3" fontId="4" fillId="0" borderId="20" xfId="111" applyNumberFormat="1" applyFont="1" applyFill="1" applyBorder="1" applyProtection="1">
      <protection locked="0"/>
    </xf>
    <xf numFmtId="0" fontId="10" fillId="32" borderId="28" xfId="111" applyFont="1" applyFill="1" applyBorder="1" applyAlignment="1" applyProtection="1">
      <alignment horizontal="center" vertical="center"/>
    </xf>
    <xf numFmtId="164" fontId="10" fillId="33" borderId="45" xfId="111" applyNumberFormat="1" applyFont="1" applyFill="1" applyBorder="1" applyProtection="1"/>
    <xf numFmtId="0" fontId="4" fillId="0" borderId="50" xfId="149" applyFont="1" applyFill="1" applyBorder="1" applyProtection="1">
      <protection locked="0"/>
    </xf>
    <xf numFmtId="0" fontId="4" fillId="0" borderId="51" xfId="149" applyFont="1" applyFill="1" applyBorder="1" applyProtection="1">
      <protection locked="0"/>
    </xf>
    <xf numFmtId="0" fontId="4" fillId="0" borderId="52" xfId="149" applyFont="1" applyFill="1" applyBorder="1" applyProtection="1">
      <protection locked="0"/>
    </xf>
    <xf numFmtId="0" fontId="4" fillId="0" borderId="53" xfId="149" applyFont="1" applyFill="1" applyBorder="1" applyProtection="1">
      <protection locked="0"/>
    </xf>
    <xf numFmtId="0" fontId="4" fillId="0" borderId="46" xfId="149" applyFont="1" applyFill="1" applyBorder="1" applyProtection="1">
      <protection locked="0"/>
    </xf>
    <xf numFmtId="0" fontId="4" fillId="0" borderId="4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130" applyFont="1" applyFill="1" applyBorder="1" applyAlignment="1" applyProtection="1">
      <alignment horizontal="left"/>
      <protection locked="0"/>
    </xf>
    <xf numFmtId="0" fontId="86" fillId="0" borderId="0" xfId="0" applyFont="1" applyProtection="1">
      <protection locked="0"/>
    </xf>
    <xf numFmtId="49" fontId="8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/>
    <xf numFmtId="0" fontId="4" fillId="0" borderId="22" xfId="0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0" fillId="0" borderId="0" xfId="0" applyProtection="1"/>
    <xf numFmtId="0" fontId="4" fillId="0" borderId="0" xfId="0" applyFont="1" applyProtection="1"/>
    <xf numFmtId="164" fontId="0" fillId="0" borderId="47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164" fontId="0" fillId="0" borderId="90" xfId="0" applyNumberFormat="1" applyBorder="1" applyAlignment="1">
      <alignment vertical="center"/>
    </xf>
    <xf numFmtId="164" fontId="0" fillId="0" borderId="83" xfId="0" applyNumberFormat="1" applyBorder="1" applyAlignment="1">
      <alignment vertical="center"/>
    </xf>
    <xf numFmtId="14" fontId="0" fillId="0" borderId="0" xfId="0" applyNumberFormat="1"/>
    <xf numFmtId="14" fontId="0" fillId="0" borderId="4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80" xfId="0" applyBorder="1" applyAlignment="1">
      <alignment vertical="center"/>
    </xf>
    <xf numFmtId="164" fontId="0" fillId="0" borderId="80" xfId="0" applyNumberFormat="1" applyBorder="1" applyAlignment="1">
      <alignment vertical="center"/>
    </xf>
    <xf numFmtId="14" fontId="0" fillId="0" borderId="80" xfId="0" applyNumberFormat="1" applyBorder="1" applyAlignment="1">
      <alignment horizontal="center" vertical="center"/>
    </xf>
    <xf numFmtId="164" fontId="0" fillId="0" borderId="84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71" xfId="0" applyBorder="1"/>
    <xf numFmtId="0" fontId="0" fillId="0" borderId="80" xfId="0" applyBorder="1"/>
    <xf numFmtId="164" fontId="0" fillId="0" borderId="74" xfId="0" applyNumberFormat="1" applyBorder="1"/>
    <xf numFmtId="164" fontId="0" fillId="0" borderId="1" xfId="0" applyNumberFormat="1" applyBorder="1"/>
    <xf numFmtId="164" fontId="0" fillId="0" borderId="80" xfId="0" applyNumberFormat="1" applyBorder="1"/>
    <xf numFmtId="164" fontId="0" fillId="0" borderId="0" xfId="0" applyNumberFormat="1" applyBorder="1"/>
    <xf numFmtId="14" fontId="0" fillId="0" borderId="74" xfId="0" applyNumberFormat="1" applyBorder="1"/>
    <xf numFmtId="14" fontId="0" fillId="0" borderId="1" xfId="0" applyNumberFormat="1" applyBorder="1"/>
    <xf numFmtId="14" fontId="0" fillId="0" borderId="80" xfId="0" applyNumberFormat="1" applyBorder="1"/>
    <xf numFmtId="14" fontId="0" fillId="0" borderId="0" xfId="0" applyNumberFormat="1" applyBorder="1"/>
    <xf numFmtId="14" fontId="0" fillId="0" borderId="70" xfId="0" applyNumberFormat="1" applyBorder="1"/>
    <xf numFmtId="14" fontId="0" fillId="0" borderId="83" xfId="0" applyNumberFormat="1" applyBorder="1"/>
    <xf numFmtId="14" fontId="0" fillId="0" borderId="84" xfId="0" applyNumberFormat="1" applyBorder="1"/>
    <xf numFmtId="164" fontId="0" fillId="0" borderId="88" xfId="0" applyNumberFormat="1" applyBorder="1" applyAlignment="1">
      <alignment vertical="center"/>
    </xf>
    <xf numFmtId="1" fontId="10" fillId="0" borderId="44" xfId="130" applyNumberFormat="1" applyFont="1" applyFill="1" applyBorder="1" applyAlignment="1" applyProtection="1">
      <alignment horizontal="center" vertical="center"/>
    </xf>
    <xf numFmtId="0" fontId="4" fillId="0" borderId="51" xfId="141" applyFont="1" applyFill="1" applyBorder="1" applyProtection="1">
      <protection locked="0"/>
    </xf>
    <xf numFmtId="0" fontId="4" fillId="0" borderId="53" xfId="141" applyFont="1" applyFill="1" applyBorder="1" applyProtection="1">
      <protection locked="0"/>
    </xf>
    <xf numFmtId="0" fontId="4" fillId="0" borderId="27" xfId="141" applyFont="1" applyFill="1" applyBorder="1" applyProtection="1">
      <protection locked="0"/>
    </xf>
    <xf numFmtId="0" fontId="4" fillId="0" borderId="0" xfId="141" applyFont="1" applyFill="1" applyBorder="1" applyProtection="1">
      <protection locked="0"/>
    </xf>
    <xf numFmtId="0" fontId="4" fillId="0" borderId="55" xfId="141" applyFont="1" applyFill="1" applyBorder="1" applyProtection="1">
      <protection locked="0"/>
    </xf>
    <xf numFmtId="0" fontId="4" fillId="0" borderId="56" xfId="141" applyFont="1" applyFill="1" applyBorder="1" applyProtection="1">
      <protection locked="0"/>
    </xf>
    <xf numFmtId="0" fontId="4" fillId="0" borderId="0" xfId="141" applyFont="1" applyFill="1" applyBorder="1" applyProtection="1"/>
    <xf numFmtId="164" fontId="4" fillId="0" borderId="64" xfId="127" applyNumberFormat="1" applyFont="1" applyFill="1" applyBorder="1" applyAlignment="1" applyProtection="1">
      <alignment horizontal="right"/>
      <protection locked="0"/>
    </xf>
    <xf numFmtId="164" fontId="4" fillId="0" borderId="32" xfId="127" applyNumberFormat="1" applyFont="1" applyFill="1" applyBorder="1" applyAlignment="1" applyProtection="1">
      <alignment horizontal="right"/>
      <protection locked="0"/>
    </xf>
    <xf numFmtId="164" fontId="4" fillId="0" borderId="65" xfId="127" applyNumberFormat="1" applyFont="1" applyFill="1" applyBorder="1" applyAlignment="1" applyProtection="1">
      <alignment horizontal="right"/>
      <protection locked="0"/>
    </xf>
    <xf numFmtId="164" fontId="4" fillId="0" borderId="41" xfId="127" applyNumberFormat="1" applyFont="1" applyFill="1" applyBorder="1" applyAlignment="1" applyProtection="1">
      <alignment horizontal="right"/>
      <protection locked="0"/>
    </xf>
    <xf numFmtId="164" fontId="4" fillId="0" borderId="29" xfId="127" applyNumberFormat="1" applyFont="1" applyFill="1" applyBorder="1" applyAlignment="1" applyProtection="1">
      <alignment horizontal="right"/>
      <protection locked="0"/>
    </xf>
    <xf numFmtId="164" fontId="4" fillId="0" borderId="9" xfId="127" applyNumberFormat="1" applyFont="1" applyFill="1" applyBorder="1" applyAlignment="1" applyProtection="1">
      <alignment horizontal="right"/>
      <protection locked="0"/>
    </xf>
    <xf numFmtId="164" fontId="4" fillId="0" borderId="22" xfId="127" applyNumberFormat="1" applyFont="1" applyFill="1" applyBorder="1" applyAlignment="1" applyProtection="1">
      <alignment horizontal="right"/>
      <protection locked="0"/>
    </xf>
    <xf numFmtId="164" fontId="4" fillId="0" borderId="68" xfId="127" applyNumberFormat="1" applyFont="1" applyFill="1" applyBorder="1" applyAlignment="1" applyProtection="1">
      <alignment horizontal="right"/>
      <protection locked="0"/>
    </xf>
    <xf numFmtId="0" fontId="10" fillId="0" borderId="44" xfId="111" applyFont="1" applyFill="1" applyBorder="1" applyAlignment="1" applyProtection="1">
      <alignment horizontal="center" vertical="center"/>
      <protection locked="0"/>
    </xf>
    <xf numFmtId="0" fontId="10" fillId="0" borderId="44" xfId="0" applyFont="1" applyBorder="1" applyAlignment="1">
      <alignment horizontal="center" vertical="center"/>
    </xf>
    <xf numFmtId="0" fontId="6" fillId="0" borderId="0" xfId="99" applyFont="1" applyProtection="1"/>
    <xf numFmtId="0" fontId="4" fillId="0" borderId="0" xfId="112" applyFont="1" applyFill="1" applyBorder="1" applyProtection="1">
      <protection locked="0"/>
    </xf>
    <xf numFmtId="0" fontId="3" fillId="0" borderId="0" xfId="99" applyBorder="1" applyProtection="1"/>
    <xf numFmtId="0" fontId="4" fillId="0" borderId="0" xfId="112" applyFill="1" applyBorder="1" applyProtection="1">
      <protection locked="0"/>
    </xf>
    <xf numFmtId="0" fontId="52" fillId="0" borderId="0" xfId="99" applyFont="1" applyBorder="1" applyProtection="1"/>
    <xf numFmtId="0" fontId="4" fillId="0" borderId="0" xfId="113" applyFill="1" applyBorder="1" applyProtection="1">
      <protection locked="0"/>
    </xf>
    <xf numFmtId="0" fontId="4" fillId="0" borderId="0" xfId="112" applyFont="1" applyFill="1" applyBorder="1" applyAlignment="1" applyProtection="1">
      <alignment horizontal="left" indent="2"/>
      <protection locked="0"/>
    </xf>
    <xf numFmtId="0" fontId="4" fillId="0" borderId="0" xfId="112" applyFill="1" applyBorder="1" applyAlignment="1" applyProtection="1">
      <alignment horizontal="left" indent="2"/>
      <protection locked="0"/>
    </xf>
    <xf numFmtId="0" fontId="4" fillId="0" borderId="0" xfId="113" applyFill="1" applyBorder="1" applyAlignment="1" applyProtection="1">
      <alignment horizontal="left" indent="2"/>
      <protection locked="0"/>
    </xf>
    <xf numFmtId="0" fontId="4" fillId="0" borderId="0" xfId="113" applyFont="1" applyFill="1" applyBorder="1" applyAlignment="1" applyProtection="1">
      <alignment horizontal="left" indent="2"/>
      <protection locked="0"/>
    </xf>
    <xf numFmtId="0" fontId="4" fillId="0" borderId="0" xfId="122" applyAlignment="1" applyProtection="1">
      <alignment horizontal="left" indent="2"/>
    </xf>
    <xf numFmtId="0" fontId="3" fillId="0" borderId="0" xfId="99" applyProtection="1">
      <protection locked="0"/>
    </xf>
    <xf numFmtId="0" fontId="16" fillId="0" borderId="0" xfId="93" applyFont="1" applyFill="1" applyProtection="1">
      <protection locked="0"/>
    </xf>
    <xf numFmtId="0" fontId="17" fillId="0" borderId="0" xfId="130" applyFont="1" applyFill="1" applyAlignment="1" applyProtection="1">
      <alignment horizontal="left" vertical="center"/>
      <protection locked="0"/>
    </xf>
    <xf numFmtId="49" fontId="4" fillId="0" borderId="0" xfId="130" applyNumberFormat="1" applyFont="1" applyFill="1" applyBorder="1" applyAlignment="1" applyProtection="1">
      <alignment horizontal="center" vertical="center"/>
      <protection locked="0"/>
    </xf>
    <xf numFmtId="49" fontId="10" fillId="0" borderId="0" xfId="130" applyNumberFormat="1" applyFont="1" applyFill="1" applyBorder="1" applyAlignment="1" applyProtection="1">
      <alignment horizontal="center" vertical="center"/>
      <protection locked="0"/>
    </xf>
    <xf numFmtId="0" fontId="4" fillId="0" borderId="0" xfId="138" applyFont="1" applyFill="1" applyAlignment="1" applyProtection="1">
      <alignment horizontal="right"/>
      <protection locked="0"/>
    </xf>
    <xf numFmtId="0" fontId="16" fillId="0" borderId="0" xfId="93" applyFont="1" applyFill="1" applyBorder="1" applyProtection="1">
      <protection locked="0"/>
    </xf>
    <xf numFmtId="1" fontId="4" fillId="0" borderId="0" xfId="130" applyNumberFormat="1" applyFont="1" applyFill="1" applyBorder="1" applyAlignment="1" applyProtection="1">
      <alignment horizontal="right" vertical="center"/>
      <protection locked="0"/>
    </xf>
    <xf numFmtId="0" fontId="4" fillId="0" borderId="79" xfId="93" applyFont="1" applyFill="1" applyBorder="1" applyAlignment="1" applyProtection="1">
      <alignment horizontal="center"/>
      <protection locked="0"/>
    </xf>
    <xf numFmtId="0" fontId="11" fillId="0" borderId="9" xfId="102" applyFont="1" applyFill="1" applyBorder="1" applyAlignment="1" applyProtection="1">
      <protection locked="0"/>
    </xf>
    <xf numFmtId="0" fontId="16" fillId="0" borderId="9" xfId="93" applyFont="1" applyFill="1" applyBorder="1" applyProtection="1">
      <protection locked="0"/>
    </xf>
    <xf numFmtId="0" fontId="4" fillId="0" borderId="0" xfId="93" applyFont="1" applyFill="1" applyAlignment="1" applyProtection="1">
      <alignment horizontal="center"/>
      <protection locked="0"/>
    </xf>
    <xf numFmtId="0" fontId="4" fillId="0" borderId="0" xfId="103" applyFont="1" applyFill="1" applyBorder="1" applyAlignment="1" applyProtection="1">
      <alignment horizontal="center"/>
      <protection locked="0"/>
    </xf>
    <xf numFmtId="0" fontId="4" fillId="0" borderId="0" xfId="103" applyFont="1" applyFill="1" applyBorder="1" applyAlignment="1" applyProtection="1">
      <alignment horizontal="left" indent="1"/>
      <protection locked="0"/>
    </xf>
    <xf numFmtId="164" fontId="4" fillId="0" borderId="0" xfId="103" applyNumberFormat="1" applyFont="1" applyFill="1" applyBorder="1" applyAlignment="1" applyProtection="1">
      <protection locked="0"/>
    </xf>
    <xf numFmtId="0" fontId="4" fillId="0" borderId="0" xfId="127" applyFont="1" applyFill="1" applyBorder="1" applyAlignment="1" applyProtection="1">
      <alignment horizontal="left"/>
      <protection locked="0"/>
    </xf>
    <xf numFmtId="0" fontId="4" fillId="0" borderId="0" xfId="127" applyFont="1" applyFill="1" applyBorder="1" applyProtection="1">
      <protection locked="0"/>
    </xf>
    <xf numFmtId="0" fontId="5" fillId="0" borderId="0" xfId="127" applyFont="1" applyFill="1" applyAlignment="1" applyProtection="1">
      <alignment horizontal="center"/>
      <protection locked="0"/>
    </xf>
    <xf numFmtId="0" fontId="6" fillId="0" borderId="0" xfId="130" applyFont="1" applyFill="1" applyAlignment="1" applyProtection="1">
      <alignment horizontal="right" vertical="center"/>
      <protection locked="0"/>
    </xf>
    <xf numFmtId="1" fontId="7" fillId="0" borderId="44" xfId="130" applyNumberFormat="1" applyFont="1" applyFill="1" applyBorder="1" applyAlignment="1" applyProtection="1">
      <alignment horizontal="center" vertical="center"/>
      <protection locked="0"/>
    </xf>
    <xf numFmtId="0" fontId="4" fillId="0" borderId="0" xfId="127" applyFont="1" applyFill="1" applyBorder="1" applyAlignment="1" applyProtection="1">
      <alignment horizontal="right"/>
      <protection locked="0"/>
    </xf>
    <xf numFmtId="164" fontId="4" fillId="32" borderId="22" xfId="127" applyNumberFormat="1" applyFont="1" applyFill="1" applyBorder="1" applyAlignment="1" applyProtection="1">
      <alignment horizontal="center"/>
      <protection locked="0"/>
    </xf>
    <xf numFmtId="0" fontId="4" fillId="0" borderId="0" xfId="127" applyFont="1" applyFill="1" applyProtection="1">
      <protection locked="0"/>
    </xf>
    <xf numFmtId="0" fontId="11" fillId="0" borderId="46" xfId="102" applyFont="1" applyFill="1" applyBorder="1" applyAlignment="1" applyProtection="1">
      <protection locked="0"/>
    </xf>
    <xf numFmtId="0" fontId="12" fillId="0" borderId="0" xfId="102" applyFont="1" applyFill="1" applyBorder="1" applyAlignment="1" applyProtection="1">
      <protection locked="0"/>
    </xf>
    <xf numFmtId="0" fontId="4" fillId="0" borderId="0" xfId="127" applyFont="1" applyFill="1" applyBorder="1" applyAlignment="1" applyProtection="1">
      <alignment horizontal="center" vertical="top"/>
      <protection locked="0"/>
    </xf>
    <xf numFmtId="3" fontId="4" fillId="0" borderId="0" xfId="127" applyNumberFormat="1" applyFont="1" applyFill="1" applyBorder="1" applyProtection="1">
      <protection locked="0"/>
    </xf>
    <xf numFmtId="3" fontId="10" fillId="0" borderId="0" xfId="127" applyNumberFormat="1" applyFont="1" applyFill="1" applyBorder="1" applyAlignment="1" applyProtection="1">
      <alignment horizontal="center"/>
      <protection locked="0"/>
    </xf>
    <xf numFmtId="0" fontId="4" fillId="0" borderId="31" xfId="127" applyFont="1" applyFill="1" applyBorder="1" applyAlignment="1" applyProtection="1">
      <alignment horizontal="center" vertical="top"/>
      <protection locked="0"/>
    </xf>
    <xf numFmtId="0" fontId="10" fillId="0" borderId="31" xfId="127" applyFont="1" applyFill="1" applyBorder="1" applyAlignment="1" applyProtection="1">
      <alignment vertical="top"/>
      <protection locked="0"/>
    </xf>
    <xf numFmtId="164" fontId="4" fillId="32" borderId="4" xfId="127" applyNumberFormat="1" applyFont="1" applyFill="1" applyBorder="1" applyAlignment="1" applyProtection="1">
      <alignment horizontal="center"/>
      <protection locked="0"/>
    </xf>
    <xf numFmtId="164" fontId="4" fillId="32" borderId="64" xfId="127" applyNumberFormat="1" applyFont="1" applyFill="1" applyBorder="1" applyAlignment="1" applyProtection="1">
      <alignment horizontal="center"/>
      <protection locked="0"/>
    </xf>
    <xf numFmtId="0" fontId="10" fillId="0" borderId="54" xfId="102" applyFont="1" applyFill="1" applyBorder="1" applyAlignment="1" applyProtection="1">
      <alignment horizontal="center"/>
      <protection locked="0"/>
    </xf>
    <xf numFmtId="0" fontId="10" fillId="0" borderId="0" xfId="102" applyFont="1" applyFill="1" applyBorder="1" applyAlignment="1" applyProtection="1">
      <alignment horizontal="center"/>
      <protection locked="0"/>
    </xf>
    <xf numFmtId="0" fontId="4" fillId="0" borderId="0" xfId="127" applyFont="1" applyFill="1" applyBorder="1" applyAlignment="1" applyProtection="1">
      <alignment horizontal="center"/>
      <protection locked="0"/>
    </xf>
    <xf numFmtId="0" fontId="4" fillId="0" borderId="33" xfId="127" applyFont="1" applyFill="1" applyBorder="1" applyAlignment="1" applyProtection="1">
      <alignment horizontal="center" vertical="top"/>
      <protection locked="0"/>
    </xf>
    <xf numFmtId="0" fontId="4" fillId="0" borderId="33" xfId="128" applyFont="1" applyFill="1" applyBorder="1" applyAlignment="1" applyProtection="1">
      <alignment horizontal="left" indent="1"/>
      <protection locked="0"/>
    </xf>
    <xf numFmtId="0" fontId="4" fillId="0" borderId="2" xfId="128" applyFont="1" applyFill="1" applyBorder="1" applyAlignment="1" applyProtection="1">
      <alignment horizontal="center"/>
      <protection locked="0"/>
    </xf>
    <xf numFmtId="4" fontId="4" fillId="0" borderId="54" xfId="127" applyNumberFormat="1" applyFont="1" applyFill="1" applyBorder="1" applyAlignment="1" applyProtection="1">
      <alignment horizontal="center"/>
      <protection locked="0"/>
    </xf>
    <xf numFmtId="4" fontId="4" fillId="0" borderId="0" xfId="127" applyNumberFormat="1" applyFont="1" applyFill="1" applyBorder="1" applyProtection="1">
      <protection locked="0"/>
    </xf>
    <xf numFmtId="2" fontId="4" fillId="0" borderId="0" xfId="127" applyNumberFormat="1" applyFont="1" applyFill="1" applyBorder="1" applyAlignment="1" applyProtection="1">
      <alignment horizontal="right"/>
      <protection locked="0"/>
    </xf>
    <xf numFmtId="2" fontId="4" fillId="0" borderId="0" xfId="127" applyNumberFormat="1" applyFont="1" applyFill="1" applyBorder="1" applyProtection="1">
      <protection locked="0"/>
    </xf>
    <xf numFmtId="0" fontId="4" fillId="0" borderId="33" xfId="127" applyFont="1" applyFill="1" applyBorder="1" applyAlignment="1" applyProtection="1">
      <alignment horizontal="left" indent="1"/>
      <protection locked="0"/>
    </xf>
    <xf numFmtId="0" fontId="4" fillId="0" borderId="2" xfId="127" applyFont="1" applyFill="1" applyBorder="1" applyAlignment="1" applyProtection="1">
      <alignment horizontal="center"/>
      <protection locked="0"/>
    </xf>
    <xf numFmtId="3" fontId="4" fillId="0" borderId="4" xfId="127" applyNumberFormat="1" applyFont="1" applyFill="1" applyBorder="1" applyProtection="1">
      <protection locked="0"/>
    </xf>
    <xf numFmtId="3" fontId="4" fillId="0" borderId="54" xfId="127" applyNumberFormat="1" applyFont="1" applyFill="1" applyBorder="1" applyAlignment="1" applyProtection="1">
      <alignment horizontal="center"/>
      <protection locked="0"/>
    </xf>
    <xf numFmtId="1" fontId="4" fillId="0" borderId="0" xfId="127" applyNumberFormat="1" applyFont="1" applyFill="1" applyBorder="1" applyAlignment="1" applyProtection="1">
      <alignment horizontal="right"/>
      <protection locked="0"/>
    </xf>
    <xf numFmtId="1" fontId="4" fillId="0" borderId="0" xfId="127" applyNumberFormat="1" applyFont="1" applyFill="1" applyBorder="1" applyProtection="1">
      <protection locked="0"/>
    </xf>
    <xf numFmtId="0" fontId="4" fillId="0" borderId="42" xfId="127" applyFont="1" applyFill="1" applyBorder="1" applyAlignment="1" applyProtection="1">
      <alignment horizontal="center" vertical="top"/>
      <protection locked="0"/>
    </xf>
    <xf numFmtId="0" fontId="4" fillId="0" borderId="42" xfId="127" applyFont="1" applyFill="1" applyBorder="1" applyAlignment="1" applyProtection="1">
      <alignment horizontal="left" indent="1"/>
      <protection locked="0"/>
    </xf>
    <xf numFmtId="0" fontId="4" fillId="0" borderId="43" xfId="127" applyFont="1" applyFill="1" applyBorder="1" applyAlignment="1" applyProtection="1">
      <alignment horizontal="center"/>
      <protection locked="0"/>
    </xf>
    <xf numFmtId="3" fontId="4" fillId="0" borderId="58" xfId="127" applyNumberFormat="1" applyFont="1" applyFill="1" applyBorder="1" applyProtection="1">
      <protection locked="0"/>
    </xf>
    <xf numFmtId="0" fontId="4" fillId="0" borderId="40" xfId="127" applyFont="1" applyFill="1" applyBorder="1" applyAlignment="1" applyProtection="1">
      <alignment horizontal="center" vertical="top"/>
      <protection locked="0"/>
    </xf>
    <xf numFmtId="164" fontId="4" fillId="32" borderId="59" xfId="127" applyNumberFormat="1" applyFont="1" applyFill="1" applyBorder="1" applyAlignment="1" applyProtection="1">
      <alignment horizontal="center"/>
      <protection locked="0"/>
    </xf>
    <xf numFmtId="0" fontId="4" fillId="0" borderId="44" xfId="127" applyFont="1" applyFill="1" applyBorder="1" applyProtection="1"/>
    <xf numFmtId="0" fontId="4" fillId="0" borderId="44" xfId="127" applyFont="1" applyFill="1" applyBorder="1" applyAlignment="1" applyProtection="1">
      <alignment horizontal="center" vertical="center"/>
    </xf>
    <xf numFmtId="0" fontId="10" fillId="0" borderId="32" xfId="127" applyFont="1" applyFill="1" applyBorder="1" applyAlignment="1" applyProtection="1">
      <alignment vertical="top"/>
    </xf>
    <xf numFmtId="0" fontId="4" fillId="0" borderId="2" xfId="127" applyFont="1" applyFill="1" applyBorder="1" applyAlignment="1" applyProtection="1">
      <alignment horizontal="left" vertical="top" indent="1"/>
    </xf>
    <xf numFmtId="0" fontId="4" fillId="0" borderId="60" xfId="127" applyFont="1" applyFill="1" applyBorder="1" applyAlignment="1" applyProtection="1">
      <alignment horizontal="left" vertical="top" indent="1"/>
    </xf>
    <xf numFmtId="0" fontId="10" fillId="0" borderId="35" xfId="127" applyFont="1" applyFill="1" applyBorder="1" applyAlignment="1" applyProtection="1">
      <alignment horizontal="left" indent="1"/>
    </xf>
    <xf numFmtId="0" fontId="4" fillId="0" borderId="36" xfId="127" applyFont="1" applyFill="1" applyBorder="1" applyAlignment="1" applyProtection="1">
      <alignment horizontal="left" vertical="top" indent="2"/>
    </xf>
    <xf numFmtId="0" fontId="4" fillId="0" borderId="36" xfId="127" applyFont="1" applyFill="1" applyBorder="1" applyAlignment="1" applyProtection="1">
      <alignment horizontal="left" vertical="top" indent="3"/>
    </xf>
    <xf numFmtId="0" fontId="4" fillId="0" borderId="37" xfId="127" applyFont="1" applyFill="1" applyBorder="1" applyAlignment="1" applyProtection="1">
      <alignment horizontal="left" vertical="top" indent="2"/>
    </xf>
    <xf numFmtId="0" fontId="10" fillId="0" borderId="38" xfId="127" applyFont="1" applyFill="1" applyBorder="1" applyAlignment="1" applyProtection="1">
      <alignment horizontal="left" vertical="top" indent="1"/>
    </xf>
    <xf numFmtId="0" fontId="4" fillId="0" borderId="39" xfId="127" applyFont="1" applyFill="1" applyBorder="1" applyAlignment="1" applyProtection="1">
      <alignment horizontal="left" vertical="top" indent="2"/>
    </xf>
    <xf numFmtId="0" fontId="10" fillId="0" borderId="35" xfId="127" applyFont="1" applyFill="1" applyBorder="1" applyAlignment="1" applyProtection="1">
      <alignment horizontal="left" vertical="top" indent="1"/>
    </xf>
    <xf numFmtId="0" fontId="10" fillId="0" borderId="41" xfId="127" applyFont="1" applyFill="1" applyBorder="1" applyAlignment="1" applyProtection="1">
      <alignment vertical="top"/>
    </xf>
    <xf numFmtId="0" fontId="4" fillId="0" borderId="36" xfId="127" applyFont="1" applyFill="1" applyBorder="1" applyAlignment="1" applyProtection="1">
      <alignment horizontal="left" vertical="top" indent="4"/>
    </xf>
    <xf numFmtId="0" fontId="4" fillId="0" borderId="37" xfId="127" applyFont="1" applyFill="1" applyBorder="1" applyAlignment="1" applyProtection="1">
      <alignment horizontal="left" indent="2"/>
    </xf>
    <xf numFmtId="0" fontId="4" fillId="0" borderId="35" xfId="128" applyFont="1" applyFill="1" applyBorder="1" applyAlignment="1" applyProtection="1">
      <alignment vertical="top"/>
    </xf>
    <xf numFmtId="0" fontId="4" fillId="0" borderId="0" xfId="127" applyFont="1" applyFill="1" applyBorder="1" applyAlignment="1" applyProtection="1">
      <alignment horizontal="left" vertical="top" indent="1"/>
    </xf>
    <xf numFmtId="0" fontId="4" fillId="0" borderId="32" xfId="127" applyFont="1" applyFill="1" applyBorder="1" applyAlignment="1" applyProtection="1">
      <alignment vertical="top"/>
    </xf>
    <xf numFmtId="0" fontId="4" fillId="0" borderId="37" xfId="127" applyFont="1" applyFill="1" applyBorder="1" applyAlignment="1" applyProtection="1">
      <alignment horizontal="left" vertical="top" indent="1"/>
    </xf>
    <xf numFmtId="0" fontId="4" fillId="0" borderId="0" xfId="114" applyFont="1" applyFill="1" applyProtection="1">
      <protection locked="0"/>
    </xf>
    <xf numFmtId="0" fontId="4" fillId="0" borderId="0" xfId="114" applyFont="1" applyFill="1" applyBorder="1" applyProtection="1">
      <protection locked="0"/>
    </xf>
    <xf numFmtId="0" fontId="10" fillId="0" borderId="44" xfId="130" applyFont="1" applyFill="1" applyBorder="1" applyAlignment="1" applyProtection="1">
      <alignment horizontal="center" vertical="center"/>
      <protection locked="0"/>
    </xf>
    <xf numFmtId="0" fontId="10" fillId="0" borderId="0" xfId="114" applyFont="1" applyFill="1" applyBorder="1" applyAlignment="1" applyProtection="1">
      <alignment horizontal="right"/>
      <protection locked="0"/>
    </xf>
    <xf numFmtId="0" fontId="8" fillId="0" borderId="0" xfId="130" applyFont="1" applyFill="1" applyAlignment="1" applyProtection="1">
      <alignment vertical="center"/>
      <protection locked="0"/>
    </xf>
    <xf numFmtId="0" fontId="4" fillId="0" borderId="0" xfId="136" applyFont="1" applyFill="1" applyProtection="1">
      <protection locked="0"/>
    </xf>
    <xf numFmtId="0" fontId="10" fillId="0" borderId="0" xfId="130" applyFont="1" applyFill="1" applyAlignment="1" applyProtection="1">
      <alignment horizontal="right"/>
      <protection locked="0"/>
    </xf>
    <xf numFmtId="1" fontId="4" fillId="0" borderId="9" xfId="8" applyFont="1" applyFill="1" applyBorder="1" applyAlignment="1" applyProtection="1">
      <alignment vertical="center" wrapText="1"/>
      <protection locked="0"/>
    </xf>
    <xf numFmtId="0" fontId="4" fillId="0" borderId="31" xfId="117" applyFont="1" applyFill="1" applyBorder="1" applyAlignment="1" applyProtection="1">
      <alignment horizontal="center" vertical="center"/>
      <protection locked="0"/>
    </xf>
    <xf numFmtId="0" fontId="4" fillId="32" borderId="35" xfId="117" applyFont="1" applyFill="1" applyBorder="1" applyAlignment="1" applyProtection="1">
      <alignment horizontal="center"/>
      <protection locked="0"/>
    </xf>
    <xf numFmtId="0" fontId="4" fillId="32" borderId="47" xfId="117" applyFont="1" applyFill="1" applyBorder="1" applyAlignment="1" applyProtection="1">
      <alignment horizontal="center"/>
      <protection locked="0"/>
    </xf>
    <xf numFmtId="0" fontId="4" fillId="32" borderId="73" xfId="117" applyFont="1" applyFill="1" applyBorder="1" applyAlignment="1" applyProtection="1">
      <alignment horizontal="center"/>
      <protection locked="0"/>
    </xf>
    <xf numFmtId="0" fontId="4" fillId="32" borderId="31" xfId="117" applyFont="1" applyFill="1" applyBorder="1" applyAlignment="1" applyProtection="1">
      <alignment horizontal="center"/>
      <protection locked="0"/>
    </xf>
    <xf numFmtId="0" fontId="4" fillId="0" borderId="33" xfId="117" applyNumberFormat="1" applyFont="1" applyFill="1" applyBorder="1" applyAlignment="1" applyProtection="1">
      <alignment horizontal="center" vertical="center"/>
      <protection locked="0"/>
    </xf>
    <xf numFmtId="1" fontId="4" fillId="0" borderId="33" xfId="4" applyFont="1" applyFill="1" applyBorder="1" applyAlignment="1" applyProtection="1">
      <alignment horizontal="center"/>
      <protection locked="0"/>
    </xf>
    <xf numFmtId="1" fontId="4" fillId="0" borderId="34" xfId="4" applyFont="1" applyFill="1" applyBorder="1" applyAlignment="1" applyProtection="1">
      <alignment horizontal="center"/>
      <protection locked="0"/>
    </xf>
    <xf numFmtId="164" fontId="4" fillId="0" borderId="80" xfId="3" applyNumberFormat="1" applyFont="1" applyFill="1" applyBorder="1" applyProtection="1">
      <alignment horizontal="right"/>
      <protection locked="0"/>
    </xf>
    <xf numFmtId="1" fontId="4" fillId="0" borderId="42" xfId="4" applyFont="1" applyFill="1" applyBorder="1" applyAlignment="1" applyProtection="1">
      <alignment horizontal="center"/>
      <protection locked="0"/>
    </xf>
    <xf numFmtId="164" fontId="4" fillId="0" borderId="18" xfId="3" applyNumberFormat="1" applyFont="1" applyFill="1" applyBorder="1" applyProtection="1">
      <alignment horizontal="right"/>
      <protection locked="0"/>
    </xf>
    <xf numFmtId="1" fontId="4" fillId="0" borderId="40" xfId="8" applyFont="1" applyFill="1" applyBorder="1" applyProtection="1">
      <protection locked="0"/>
    </xf>
    <xf numFmtId="0" fontId="4" fillId="0" borderId="79" xfId="117" applyNumberFormat="1" applyFont="1" applyFill="1" applyBorder="1" applyAlignment="1" applyProtection="1">
      <alignment horizontal="center" vertical="center"/>
      <protection locked="0"/>
    </xf>
    <xf numFmtId="0" fontId="4" fillId="0" borderId="79" xfId="117" applyFont="1" applyFill="1" applyBorder="1" applyAlignment="1" applyProtection="1">
      <alignment vertical="center" wrapText="1"/>
      <protection locked="0"/>
    </xf>
    <xf numFmtId="0" fontId="4" fillId="0" borderId="0" xfId="114" applyFont="1" applyFill="1" applyBorder="1" applyAlignment="1" applyProtection="1">
      <alignment horizontal="center" vertical="center"/>
      <protection locked="0"/>
    </xf>
    <xf numFmtId="0" fontId="4" fillId="0" borderId="0" xfId="114" applyFont="1" applyFill="1" applyBorder="1" applyAlignment="1" applyProtection="1">
      <alignment vertical="center" wrapText="1"/>
      <protection locked="0"/>
    </xf>
    <xf numFmtId="164" fontId="10" fillId="0" borderId="0" xfId="3" applyNumberFormat="1" applyFont="1" applyFill="1" applyBorder="1" applyProtection="1">
      <alignment horizontal="right"/>
      <protection locked="0"/>
    </xf>
    <xf numFmtId="0" fontId="4" fillId="32" borderId="17" xfId="114" applyFont="1" applyFill="1" applyBorder="1" applyAlignment="1" applyProtection="1">
      <alignment horizontal="center"/>
      <protection locked="0"/>
    </xf>
    <xf numFmtId="0" fontId="4" fillId="32" borderId="18" xfId="114" applyFont="1" applyFill="1" applyBorder="1" applyAlignment="1" applyProtection="1">
      <alignment horizontal="center"/>
      <protection locked="0"/>
    </xf>
    <xf numFmtId="0" fontId="4" fillId="32" borderId="58" xfId="114" applyFont="1" applyFill="1" applyBorder="1" applyAlignment="1" applyProtection="1">
      <alignment horizontal="center"/>
      <protection locked="0"/>
    </xf>
    <xf numFmtId="0" fontId="4" fillId="32" borderId="61" xfId="114" applyFont="1" applyFill="1" applyBorder="1" applyAlignment="1" applyProtection="1">
      <alignment horizontal="center"/>
      <protection locked="0"/>
    </xf>
    <xf numFmtId="0" fontId="4" fillId="0" borderId="50" xfId="151" applyFont="1" applyFill="1" applyBorder="1" applyProtection="1">
      <protection locked="0"/>
    </xf>
    <xf numFmtId="0" fontId="4" fillId="0" borderId="51" xfId="151" applyFont="1" applyFill="1" applyBorder="1" applyProtection="1">
      <protection locked="0"/>
    </xf>
    <xf numFmtId="0" fontId="4" fillId="0" borderId="52" xfId="151" applyFont="1" applyFill="1" applyBorder="1" applyProtection="1">
      <protection locked="0"/>
    </xf>
    <xf numFmtId="0" fontId="4" fillId="0" borderId="53" xfId="151" applyFont="1" applyFill="1" applyBorder="1" applyProtection="1">
      <protection locked="0"/>
    </xf>
    <xf numFmtId="0" fontId="4" fillId="0" borderId="46" xfId="151" applyFont="1" applyFill="1" applyBorder="1" applyProtection="1">
      <protection locked="0"/>
    </xf>
    <xf numFmtId="0" fontId="4" fillId="0" borderId="0" xfId="135" applyFont="1" applyFill="1" applyProtection="1">
      <protection locked="0"/>
    </xf>
    <xf numFmtId="0" fontId="4" fillId="0" borderId="0" xfId="117" applyFont="1" applyFill="1" applyProtection="1">
      <protection locked="0"/>
    </xf>
    <xf numFmtId="0" fontId="4" fillId="0" borderId="0" xfId="117" applyFont="1" applyFill="1" applyBorder="1" applyProtection="1">
      <protection locked="0"/>
    </xf>
    <xf numFmtId="0" fontId="10" fillId="0" borderId="0" xfId="117" applyFont="1" applyFill="1" applyBorder="1" applyAlignment="1" applyProtection="1">
      <alignment horizontal="right"/>
      <protection locked="0"/>
    </xf>
    <xf numFmtId="0" fontId="11" fillId="0" borderId="0" xfId="130" applyFont="1" applyFill="1" applyAlignment="1" applyProtection="1">
      <alignment vertical="center"/>
      <protection locked="0"/>
    </xf>
    <xf numFmtId="0" fontId="10" fillId="0" borderId="50" xfId="117" applyFont="1" applyFill="1" applyBorder="1" applyAlignment="1" applyProtection="1">
      <alignment horizontal="center" vertical="center" wrapText="1"/>
      <protection locked="0"/>
    </xf>
    <xf numFmtId="0" fontId="10" fillId="0" borderId="24" xfId="117" applyFont="1" applyFill="1" applyBorder="1" applyAlignment="1" applyProtection="1">
      <alignment horizontal="center" vertical="center" wrapText="1"/>
      <protection locked="0"/>
    </xf>
    <xf numFmtId="0" fontId="10" fillId="0" borderId="23" xfId="117" applyFont="1" applyFill="1" applyBorder="1" applyAlignment="1" applyProtection="1">
      <alignment horizontal="center" vertical="center" wrapText="1"/>
      <protection locked="0"/>
    </xf>
    <xf numFmtId="0" fontId="10" fillId="0" borderId="26" xfId="117" applyFont="1" applyFill="1" applyBorder="1" applyAlignment="1" applyProtection="1">
      <alignment horizontal="center" vertical="center" wrapText="1"/>
      <protection locked="0"/>
    </xf>
    <xf numFmtId="0" fontId="10" fillId="0" borderId="30" xfId="117" applyFont="1" applyFill="1" applyBorder="1" applyAlignment="1" applyProtection="1">
      <alignment horizontal="center" vertical="center" wrapText="1"/>
      <protection locked="0"/>
    </xf>
    <xf numFmtId="0" fontId="4" fillId="0" borderId="17" xfId="117" applyFont="1" applyFill="1" applyBorder="1" applyAlignment="1" applyProtection="1">
      <alignment horizontal="center" vertical="center" wrapText="1"/>
      <protection locked="0"/>
    </xf>
    <xf numFmtId="0" fontId="4" fillId="0" borderId="18" xfId="117" applyFont="1" applyFill="1" applyBorder="1" applyAlignment="1" applyProtection="1">
      <alignment horizontal="center" vertical="center" wrapText="1"/>
      <protection locked="0"/>
    </xf>
    <xf numFmtId="0" fontId="4" fillId="0" borderId="58" xfId="117" applyFont="1" applyFill="1" applyBorder="1" applyAlignment="1" applyProtection="1">
      <alignment horizontal="center" vertical="center" wrapText="1"/>
      <protection locked="0"/>
    </xf>
    <xf numFmtId="0" fontId="4" fillId="0" borderId="19" xfId="117" applyFont="1" applyFill="1" applyBorder="1" applyAlignment="1" applyProtection="1">
      <alignment horizontal="center" vertical="center" wrapText="1"/>
      <protection locked="0"/>
    </xf>
    <xf numFmtId="0" fontId="4" fillId="0" borderId="20" xfId="117" applyFont="1" applyFill="1" applyBorder="1" applyAlignment="1" applyProtection="1">
      <alignment horizontal="center" vertical="center" wrapText="1"/>
      <protection locked="0"/>
    </xf>
    <xf numFmtId="0" fontId="26" fillId="0" borderId="45" xfId="117" applyFont="1" applyFill="1" applyBorder="1" applyAlignment="1" applyProtection="1">
      <alignment horizontal="center" vertical="center"/>
      <protection locked="0"/>
    </xf>
    <xf numFmtId="0" fontId="4" fillId="0" borderId="44" xfId="117" applyFont="1" applyFill="1" applyBorder="1" applyAlignment="1" applyProtection="1">
      <alignment horizontal="center"/>
      <protection locked="0"/>
    </xf>
    <xf numFmtId="0" fontId="4" fillId="0" borderId="9" xfId="117" applyFont="1" applyFill="1" applyBorder="1" applyAlignment="1" applyProtection="1">
      <alignment horizontal="center"/>
      <protection locked="0"/>
    </xf>
    <xf numFmtId="0" fontId="4" fillId="0" borderId="68" xfId="117" applyFont="1" applyFill="1" applyBorder="1" applyAlignment="1" applyProtection="1">
      <alignment horizontal="center"/>
      <protection locked="0"/>
    </xf>
    <xf numFmtId="0" fontId="4" fillId="0" borderId="45" xfId="117" applyFont="1" applyFill="1" applyBorder="1" applyAlignment="1" applyProtection="1">
      <alignment horizontal="center"/>
      <protection locked="0"/>
    </xf>
    <xf numFmtId="0" fontId="4" fillId="0" borderId="28" xfId="117" applyFont="1" applyFill="1" applyBorder="1" applyAlignment="1" applyProtection="1">
      <alignment horizontal="center"/>
      <protection locked="0"/>
    </xf>
    <xf numFmtId="0" fontId="4" fillId="0" borderId="44" xfId="117" applyNumberFormat="1" applyFont="1" applyFill="1" applyBorder="1" applyAlignment="1" applyProtection="1">
      <alignment horizontal="center" vertical="center"/>
      <protection locked="0"/>
    </xf>
    <xf numFmtId="1" fontId="4" fillId="0" borderId="31" xfId="8" applyFont="1" applyFill="1" applyBorder="1" applyProtection="1">
      <protection locked="0"/>
    </xf>
    <xf numFmtId="0" fontId="4" fillId="0" borderId="64" xfId="117" applyFont="1" applyFill="1" applyBorder="1" applyAlignment="1" applyProtection="1">
      <alignment horizontal="center"/>
      <protection locked="0"/>
    </xf>
    <xf numFmtId="0" fontId="4" fillId="0" borderId="47" xfId="117" applyFont="1" applyFill="1" applyBorder="1" applyAlignment="1" applyProtection="1">
      <alignment horizontal="center"/>
      <protection locked="0"/>
    </xf>
    <xf numFmtId="0" fontId="4" fillId="0" borderId="69" xfId="117" applyFont="1" applyFill="1" applyBorder="1" applyAlignment="1" applyProtection="1">
      <alignment horizontal="center"/>
      <protection locked="0"/>
    </xf>
    <xf numFmtId="0" fontId="4" fillId="0" borderId="90" xfId="117" applyFont="1" applyFill="1" applyBorder="1" applyAlignment="1" applyProtection="1">
      <alignment horizontal="center"/>
      <protection locked="0"/>
    </xf>
    <xf numFmtId="0" fontId="4" fillId="0" borderId="31" xfId="117" applyNumberFormat="1" applyFont="1" applyFill="1" applyBorder="1" applyAlignment="1" applyProtection="1">
      <alignment horizontal="center" vertical="center"/>
      <protection locked="0"/>
    </xf>
    <xf numFmtId="164" fontId="4" fillId="0" borderId="65" xfId="3" applyNumberFormat="1" applyFont="1" applyFill="1" applyBorder="1" applyAlignment="1" applyProtection="1">
      <alignment horizontal="center"/>
      <protection locked="0"/>
    </xf>
    <xf numFmtId="164" fontId="4" fillId="0" borderId="74" xfId="3" applyNumberFormat="1" applyFont="1" applyFill="1" applyBorder="1" applyAlignment="1" applyProtection="1">
      <alignment horizontal="center"/>
      <protection locked="0"/>
    </xf>
    <xf numFmtId="164" fontId="4" fillId="0" borderId="75" xfId="3" applyNumberFormat="1" applyFont="1" applyFill="1" applyBorder="1" applyAlignment="1" applyProtection="1">
      <alignment horizontal="center"/>
      <protection locked="0"/>
    </xf>
    <xf numFmtId="164" fontId="4" fillId="0" borderId="70" xfId="3" applyNumberFormat="1" applyFont="1" applyFill="1" applyBorder="1" applyAlignment="1" applyProtection="1">
      <alignment horizontal="center"/>
      <protection locked="0"/>
    </xf>
    <xf numFmtId="0" fontId="4" fillId="0" borderId="0" xfId="117" applyFont="1" applyFill="1" applyBorder="1" applyAlignment="1" applyProtection="1">
      <alignment horizontal="center" vertical="center"/>
      <protection locked="0"/>
    </xf>
    <xf numFmtId="0" fontId="10" fillId="0" borderId="0" xfId="117" applyFont="1" applyFill="1" applyBorder="1" applyAlignment="1" applyProtection="1">
      <alignment vertical="center" wrapText="1"/>
      <protection locked="0"/>
    </xf>
    <xf numFmtId="0" fontId="4" fillId="0" borderId="50" xfId="153" applyFont="1" applyFill="1" applyBorder="1" applyProtection="1">
      <protection locked="0"/>
    </xf>
    <xf numFmtId="0" fontId="4" fillId="0" borderId="51" xfId="153" applyFont="1" applyFill="1" applyBorder="1" applyProtection="1">
      <protection locked="0"/>
    </xf>
    <xf numFmtId="0" fontId="4" fillId="0" borderId="52" xfId="153" applyFont="1" applyFill="1" applyBorder="1" applyProtection="1">
      <protection locked="0"/>
    </xf>
    <xf numFmtId="0" fontId="4" fillId="0" borderId="53" xfId="153" applyFont="1" applyFill="1" applyBorder="1" applyProtection="1">
      <protection locked="0"/>
    </xf>
    <xf numFmtId="0" fontId="10" fillId="0" borderId="44" xfId="112" applyFont="1" applyFill="1" applyBorder="1" applyAlignment="1" applyProtection="1">
      <alignment horizontal="center" vertical="center"/>
      <protection locked="0"/>
    </xf>
    <xf numFmtId="1" fontId="10" fillId="0" borderId="45" xfId="130" applyNumberFormat="1" applyFont="1" applyFill="1" applyBorder="1" applyAlignment="1" applyProtection="1">
      <alignment horizontal="center" vertical="center"/>
      <protection locked="0"/>
    </xf>
    <xf numFmtId="0" fontId="3" fillId="0" borderId="0" xfId="133" applyFont="1" applyFill="1" applyAlignment="1" applyProtection="1">
      <alignment horizontal="center" vertical="center"/>
    </xf>
    <xf numFmtId="49" fontId="10" fillId="0" borderId="44" xfId="85" applyNumberFormat="1" applyFont="1" applyFill="1" applyBorder="1" applyAlignment="1" applyProtection="1">
      <alignment horizontal="center" vertical="center"/>
      <protection locked="0"/>
    </xf>
    <xf numFmtId="0" fontId="10" fillId="0" borderId="44" xfId="117" applyFont="1" applyFill="1" applyBorder="1" applyAlignment="1" applyProtection="1">
      <alignment horizontal="center" vertical="center"/>
      <protection locked="0"/>
    </xf>
    <xf numFmtId="0" fontId="4" fillId="0" borderId="0" xfId="85" applyProtection="1">
      <protection locked="0"/>
    </xf>
    <xf numFmtId="49" fontId="10" fillId="0" borderId="44" xfId="93" applyNumberFormat="1" applyFont="1" applyFill="1" applyBorder="1" applyAlignment="1" applyProtection="1">
      <alignment horizontal="center" vertical="center" wrapText="1"/>
    </xf>
    <xf numFmtId="0" fontId="4" fillId="0" borderId="0" xfId="85" applyBorder="1" applyProtection="1">
      <protection locked="0"/>
    </xf>
    <xf numFmtId="0" fontId="4" fillId="0" borderId="56" xfId="93" applyFont="1" applyFill="1" applyBorder="1" applyAlignment="1" applyProtection="1">
      <alignment horizontal="center"/>
    </xf>
    <xf numFmtId="49" fontId="4" fillId="0" borderId="79" xfId="93" applyNumberFormat="1" applyFont="1" applyFill="1" applyBorder="1" applyAlignment="1" applyProtection="1">
      <alignment horizontal="center"/>
    </xf>
    <xf numFmtId="0" fontId="4" fillId="0" borderId="36" xfId="103" applyFont="1" applyFill="1" applyBorder="1" applyAlignment="1" applyProtection="1">
      <alignment horizontal="left" indent="3"/>
    </xf>
    <xf numFmtId="0" fontId="10" fillId="0" borderId="57" xfId="103" applyFont="1" applyFill="1" applyBorder="1" applyProtection="1">
      <protection locked="0"/>
    </xf>
    <xf numFmtId="0" fontId="4" fillId="0" borderId="53" xfId="103" applyFont="1" applyFill="1" applyBorder="1" applyAlignment="1" applyProtection="1">
      <alignment horizontal="left" indent="1"/>
      <protection locked="0"/>
    </xf>
    <xf numFmtId="0" fontId="4" fillId="35" borderId="2" xfId="103" applyFont="1" applyFill="1" applyBorder="1" applyAlignment="1" applyProtection="1">
      <alignment horizontal="center"/>
    </xf>
    <xf numFmtId="164" fontId="10" fillId="35" borderId="44" xfId="93" applyNumberFormat="1" applyFont="1" applyFill="1" applyBorder="1" applyAlignment="1" applyProtection="1">
      <alignment horizontal="center"/>
    </xf>
    <xf numFmtId="0" fontId="4" fillId="0" borderId="53" xfId="103" applyFont="1" applyFill="1" applyBorder="1" applyProtection="1">
      <protection locked="0"/>
    </xf>
    <xf numFmtId="0" fontId="4" fillId="35" borderId="33" xfId="103" applyFont="1" applyFill="1" applyBorder="1" applyAlignment="1" applyProtection="1">
      <alignment horizontal="center"/>
    </xf>
    <xf numFmtId="0" fontId="4" fillId="35" borderId="43" xfId="103" applyFont="1" applyFill="1" applyBorder="1" applyAlignment="1" applyProtection="1">
      <alignment horizontal="center"/>
    </xf>
    <xf numFmtId="0" fontId="4" fillId="35" borderId="42" xfId="103" applyFont="1" applyFill="1" applyBorder="1" applyAlignment="1" applyProtection="1">
      <alignment horizontal="center"/>
    </xf>
    <xf numFmtId="0" fontId="16" fillId="0" borderId="0" xfId="93" applyFont="1" applyFill="1" applyBorder="1" applyProtection="1"/>
    <xf numFmtId="0" fontId="14" fillId="0" borderId="54" xfId="85" applyFont="1" applyFill="1" applyBorder="1" applyAlignment="1" applyProtection="1">
      <protection locked="0"/>
    </xf>
    <xf numFmtId="3" fontId="14" fillId="0" borderId="54" xfId="85" applyNumberFormat="1" applyFont="1" applyFill="1" applyBorder="1" applyAlignment="1" applyProtection="1">
      <alignment horizontal="left"/>
      <protection locked="0"/>
    </xf>
    <xf numFmtId="4" fontId="4" fillId="35" borderId="31" xfId="85" applyNumberFormat="1" applyFont="1" applyFill="1" applyBorder="1" applyAlignment="1">
      <alignment horizontal="center" vertical="center"/>
    </xf>
    <xf numFmtId="164" fontId="4" fillId="35" borderId="31" xfId="85" applyNumberFormat="1" applyFont="1" applyFill="1" applyBorder="1" applyAlignment="1">
      <alignment horizontal="center" vertical="center"/>
    </xf>
    <xf numFmtId="4" fontId="4" fillId="35" borderId="82" xfId="85" applyNumberFormat="1" applyFont="1" applyFill="1" applyBorder="1" applyAlignment="1">
      <alignment horizontal="center" vertical="center"/>
    </xf>
    <xf numFmtId="164" fontId="4" fillId="35" borderId="82" xfId="85" applyNumberFormat="1" applyFont="1" applyFill="1" applyBorder="1" applyAlignment="1">
      <alignment horizontal="center" vertical="center"/>
    </xf>
    <xf numFmtId="4" fontId="4" fillId="35" borderId="42" xfId="85" applyNumberFormat="1" applyFont="1" applyFill="1" applyBorder="1" applyAlignment="1">
      <alignment horizontal="center" vertical="center"/>
    </xf>
    <xf numFmtId="164" fontId="4" fillId="35" borderId="42" xfId="85" applyNumberFormat="1" applyFont="1" applyFill="1" applyBorder="1" applyAlignment="1">
      <alignment horizontal="center" vertical="center"/>
    </xf>
    <xf numFmtId="4" fontId="4" fillId="35" borderId="79" xfId="85" applyNumberFormat="1" applyFont="1" applyFill="1" applyBorder="1" applyAlignment="1">
      <alignment horizontal="center" vertical="center"/>
    </xf>
    <xf numFmtId="164" fontId="4" fillId="35" borderId="79" xfId="85" applyNumberFormat="1" applyFont="1" applyFill="1" applyBorder="1" applyAlignment="1">
      <alignment horizontal="center" vertical="center"/>
    </xf>
    <xf numFmtId="0" fontId="4" fillId="35" borderId="44" xfId="126" applyFont="1" applyFill="1" applyBorder="1" applyAlignment="1">
      <alignment horizontal="center" vertical="center" wrapText="1"/>
    </xf>
    <xf numFmtId="0" fontId="4" fillId="35" borderId="92" xfId="126" applyFont="1" applyFill="1" applyBorder="1" applyAlignment="1">
      <alignment horizontal="center" vertical="center" wrapText="1"/>
    </xf>
    <xf numFmtId="164" fontId="4" fillId="0" borderId="0" xfId="85" applyNumberFormat="1" applyFill="1" applyBorder="1" applyAlignment="1">
      <alignment horizontal="right"/>
    </xf>
    <xf numFmtId="164" fontId="4" fillId="0" borderId="0" xfId="85" applyNumberFormat="1" applyFill="1" applyAlignment="1">
      <alignment horizontal="right" vertical="center"/>
    </xf>
    <xf numFmtId="0" fontId="4" fillId="0" borderId="0" xfId="85" applyFill="1" applyAlignment="1">
      <alignment vertical="center"/>
    </xf>
    <xf numFmtId="0" fontId="10" fillId="35" borderId="44" xfId="126" applyFont="1" applyFill="1" applyBorder="1" applyAlignment="1">
      <alignment horizontal="center" vertical="center" wrapText="1"/>
    </xf>
    <xf numFmtId="0" fontId="10" fillId="35" borderId="92" xfId="126" applyFont="1" applyFill="1" applyBorder="1" applyAlignment="1">
      <alignment horizontal="center" vertical="center" wrapText="1"/>
    </xf>
    <xf numFmtId="164" fontId="10" fillId="33" borderId="44" xfId="98" applyNumberFormat="1" applyFont="1" applyFill="1" applyBorder="1" applyAlignment="1" applyProtection="1">
      <alignment horizontal="right" vertical="center"/>
    </xf>
    <xf numFmtId="0" fontId="4" fillId="0" borderId="50" xfId="141" applyFont="1" applyFill="1" applyBorder="1" applyProtection="1"/>
    <xf numFmtId="0" fontId="4" fillId="0" borderId="51" xfId="141" applyFont="1" applyFill="1" applyBorder="1" applyProtection="1"/>
    <xf numFmtId="0" fontId="4" fillId="0" borderId="52" xfId="141" applyFont="1" applyFill="1" applyBorder="1" applyProtection="1"/>
    <xf numFmtId="0" fontId="4" fillId="0" borderId="53" xfId="141" applyFont="1" applyFill="1" applyBorder="1" applyProtection="1"/>
    <xf numFmtId="0" fontId="4" fillId="0" borderId="21" xfId="141" applyFont="1" applyFill="1" applyBorder="1" applyProtection="1"/>
    <xf numFmtId="0" fontId="4" fillId="0" borderId="46" xfId="141" applyFont="1" applyFill="1" applyBorder="1" applyProtection="1"/>
    <xf numFmtId="0" fontId="4" fillId="0" borderId="56" xfId="141" applyFont="1" applyFill="1" applyBorder="1" applyProtection="1"/>
    <xf numFmtId="14" fontId="4" fillId="0" borderId="57" xfId="141" applyNumberFormat="1" applyFont="1" applyFill="1" applyBorder="1" applyAlignment="1" applyProtection="1">
      <alignment horizontal="left"/>
    </xf>
    <xf numFmtId="0" fontId="33" fillId="0" borderId="0" xfId="85" applyFont="1"/>
    <xf numFmtId="0" fontId="4" fillId="0" borderId="0" xfId="139" applyFill="1" applyAlignment="1">
      <alignment vertical="center"/>
    </xf>
    <xf numFmtId="0" fontId="4" fillId="0" borderId="0" xfId="139" applyFill="1"/>
    <xf numFmtId="0" fontId="10" fillId="0" borderId="0" xfId="139" applyFont="1" applyFill="1" applyBorder="1" applyAlignment="1">
      <alignment horizontal="right" vertical="center"/>
    </xf>
    <xf numFmtId="0" fontId="8" fillId="0" borderId="0" xfId="139" applyFont="1" applyFill="1" applyBorder="1"/>
    <xf numFmtId="0" fontId="4" fillId="0" borderId="0" xfId="139" applyFont="1" applyFill="1" applyBorder="1" applyAlignment="1">
      <alignment vertical="center"/>
    </xf>
    <xf numFmtId="0" fontId="4" fillId="0" borderId="0" xfId="139" applyFill="1" applyBorder="1"/>
    <xf numFmtId="0" fontId="4" fillId="0" borderId="0" xfId="139" applyFont="1" applyFill="1" applyBorder="1" applyAlignment="1">
      <alignment horizontal="right" vertical="center"/>
    </xf>
    <xf numFmtId="0" fontId="10" fillId="0" borderId="0" xfId="139" applyFont="1" applyFill="1" applyBorder="1" applyAlignment="1">
      <alignment horizontal="center" vertical="center" wrapText="1"/>
    </xf>
    <xf numFmtId="0" fontId="4" fillId="0" borderId="44" xfId="139" applyFill="1" applyBorder="1" applyAlignment="1">
      <alignment horizontal="center" vertical="center"/>
    </xf>
    <xf numFmtId="0" fontId="4" fillId="0" borderId="9" xfId="139" applyFill="1" applyBorder="1" applyAlignment="1">
      <alignment horizontal="center" vertical="center"/>
    </xf>
    <xf numFmtId="0" fontId="4" fillId="0" borderId="82" xfId="139" applyFill="1" applyBorder="1" applyAlignment="1">
      <alignment horizontal="center" vertical="center"/>
    </xf>
    <xf numFmtId="0" fontId="4" fillId="0" borderId="29" xfId="139" applyFill="1" applyBorder="1" applyAlignment="1">
      <alignment horizontal="center" vertical="center"/>
    </xf>
    <xf numFmtId="0" fontId="4" fillId="0" borderId="22" xfId="139" applyFill="1" applyBorder="1" applyAlignment="1">
      <alignment horizontal="center" vertical="center"/>
    </xf>
    <xf numFmtId="0" fontId="4" fillId="0" borderId="28" xfId="139" applyFill="1" applyBorder="1" applyAlignment="1">
      <alignment horizontal="center" vertical="center"/>
    </xf>
    <xf numFmtId="0" fontId="4" fillId="0" borderId="0" xfId="139" applyFill="1" applyBorder="1" applyAlignment="1">
      <alignment horizontal="center"/>
    </xf>
    <xf numFmtId="0" fontId="4" fillId="0" borderId="31" xfId="139" applyFill="1" applyBorder="1" applyAlignment="1">
      <alignment horizontal="center"/>
    </xf>
    <xf numFmtId="0" fontId="4" fillId="0" borderId="35" xfId="139" applyFont="1" applyFill="1" applyBorder="1" applyAlignment="1">
      <alignment horizontal="left" vertical="center"/>
    </xf>
    <xf numFmtId="0" fontId="4" fillId="0" borderId="32" xfId="139" applyFont="1" applyFill="1" applyBorder="1" applyAlignment="1">
      <alignment horizontal="left" vertical="center"/>
    </xf>
    <xf numFmtId="0" fontId="4" fillId="0" borderId="42" xfId="139" applyFill="1" applyBorder="1" applyAlignment="1">
      <alignment horizontal="center"/>
    </xf>
    <xf numFmtId="0" fontId="4" fillId="0" borderId="38" xfId="139" applyFont="1" applyFill="1" applyBorder="1" applyAlignment="1">
      <alignment horizontal="left" vertical="center"/>
    </xf>
    <xf numFmtId="0" fontId="4" fillId="0" borderId="0" xfId="139" applyFont="1" applyFill="1" applyBorder="1" applyAlignment="1">
      <alignment horizontal="left" vertical="center"/>
    </xf>
    <xf numFmtId="0" fontId="4" fillId="0" borderId="33" xfId="139" applyFill="1" applyBorder="1" applyAlignment="1">
      <alignment horizontal="center"/>
    </xf>
    <xf numFmtId="0" fontId="4" fillId="0" borderId="41" xfId="139" applyFont="1" applyFill="1" applyBorder="1" applyAlignment="1">
      <alignment horizontal="left" vertical="center"/>
    </xf>
    <xf numFmtId="0" fontId="4" fillId="0" borderId="36" xfId="139" applyFont="1" applyFill="1" applyBorder="1" applyAlignment="1">
      <alignment horizontal="left" vertical="center"/>
    </xf>
    <xf numFmtId="0" fontId="4" fillId="0" borderId="2" xfId="139" applyFont="1" applyFill="1" applyBorder="1" applyAlignment="1">
      <alignment horizontal="left" vertical="center"/>
    </xf>
    <xf numFmtId="0" fontId="4" fillId="0" borderId="37" xfId="139" applyFont="1" applyFill="1" applyBorder="1" applyAlignment="1">
      <alignment horizontal="left" vertical="center"/>
    </xf>
    <xf numFmtId="0" fontId="4" fillId="0" borderId="43" xfId="139" applyFont="1" applyFill="1" applyBorder="1" applyAlignment="1">
      <alignment horizontal="left" vertical="center"/>
    </xf>
    <xf numFmtId="0" fontId="4" fillId="0" borderId="54" xfId="139" applyFont="1" applyFill="1" applyBorder="1" applyAlignment="1">
      <alignment vertical="center"/>
    </xf>
    <xf numFmtId="0" fontId="4" fillId="0" borderId="46" xfId="139" applyFont="1" applyFill="1" applyBorder="1" applyAlignment="1">
      <alignment horizontal="left" vertical="center"/>
    </xf>
    <xf numFmtId="0" fontId="4" fillId="0" borderId="42" xfId="139" applyFill="1" applyBorder="1" applyAlignment="1">
      <alignment horizontal="center" vertical="center"/>
    </xf>
    <xf numFmtId="0" fontId="4" fillId="0" borderId="57" xfId="139" applyFont="1" applyFill="1" applyBorder="1" applyAlignment="1">
      <alignment horizontal="left" vertical="center" wrapText="1" indent="1"/>
    </xf>
    <xf numFmtId="0" fontId="4" fillId="0" borderId="61" xfId="139" applyFont="1" applyFill="1" applyBorder="1" applyAlignment="1">
      <alignment horizontal="left" vertical="center" wrapText="1" indent="1"/>
    </xf>
    <xf numFmtId="0" fontId="10" fillId="0" borderId="42" xfId="139" applyFont="1" applyFill="1" applyBorder="1" applyAlignment="1">
      <alignment horizontal="center"/>
    </xf>
    <xf numFmtId="0" fontId="10" fillId="0" borderId="61" xfId="139" applyFont="1" applyFill="1" applyBorder="1" applyAlignment="1">
      <alignment horizontal="left" vertical="center" wrapText="1" indent="1"/>
    </xf>
    <xf numFmtId="0" fontId="4" fillId="0" borderId="0" xfId="139" applyFill="1" applyBorder="1" applyAlignment="1">
      <alignment vertical="center"/>
    </xf>
    <xf numFmtId="2" fontId="4" fillId="0" borderId="0" xfId="139" applyNumberFormat="1" applyFill="1" applyAlignment="1">
      <alignment vertical="center"/>
    </xf>
    <xf numFmtId="0" fontId="69" fillId="0" borderId="0" xfId="99" applyFont="1" applyProtection="1"/>
    <xf numFmtId="0" fontId="81" fillId="0" borderId="0" xfId="85" applyFont="1" applyProtection="1">
      <protection locked="0"/>
    </xf>
    <xf numFmtId="2" fontId="4" fillId="0" borderId="36" xfId="93" applyNumberFormat="1" applyFont="1" applyFill="1" applyBorder="1" applyAlignment="1" applyProtection="1">
      <alignment horizontal="left" indent="1"/>
    </xf>
    <xf numFmtId="164" fontId="4" fillId="0" borderId="54" xfId="93" applyNumberFormat="1" applyFont="1" applyFill="1" applyBorder="1" applyAlignment="1" applyProtection="1">
      <alignment horizontal="right"/>
    </xf>
    <xf numFmtId="0" fontId="4" fillId="0" borderId="61" xfId="103" applyFont="1" applyFill="1" applyBorder="1" applyAlignment="1" applyProtection="1">
      <alignment horizontal="left" indent="1"/>
      <protection locked="0"/>
    </xf>
    <xf numFmtId="0" fontId="4" fillId="0" borderId="2" xfId="93" applyFont="1" applyFill="1" applyBorder="1" applyProtection="1">
      <protection locked="0"/>
    </xf>
    <xf numFmtId="0" fontId="4" fillId="0" borderId="2" xfId="93" applyFont="1" applyFill="1" applyBorder="1" applyAlignment="1" applyProtection="1">
      <alignment horizontal="left" indent="1"/>
      <protection locked="0"/>
    </xf>
    <xf numFmtId="0" fontId="4" fillId="0" borderId="41" xfId="93" applyFont="1" applyFill="1" applyBorder="1" applyAlignment="1" applyProtection="1">
      <alignment horizontal="left" indent="6"/>
      <protection locked="0"/>
    </xf>
    <xf numFmtId="0" fontId="4" fillId="0" borderId="0" xfId="93" applyFont="1" applyFill="1" applyBorder="1" applyAlignment="1" applyProtection="1">
      <alignment horizontal="left" indent="1"/>
    </xf>
    <xf numFmtId="164" fontId="4" fillId="0" borderId="0" xfId="85" applyNumberFormat="1" applyProtection="1">
      <protection locked="0"/>
    </xf>
    <xf numFmtId="0" fontId="0" fillId="0" borderId="64" xfId="0" applyBorder="1" applyAlignment="1">
      <alignment vertical="center"/>
    </xf>
    <xf numFmtId="0" fontId="0" fillId="0" borderId="90" xfId="0" applyBorder="1" applyAlignment="1">
      <alignment vertical="center"/>
    </xf>
    <xf numFmtId="164" fontId="4" fillId="0" borderId="32" xfId="102" applyNumberFormat="1" applyFont="1" applyFill="1" applyBorder="1" applyAlignment="1" applyProtection="1">
      <alignment horizontal="right"/>
      <protection locked="0"/>
    </xf>
    <xf numFmtId="164" fontId="4" fillId="0" borderId="4" xfId="127" applyNumberFormat="1" applyFont="1" applyFill="1" applyBorder="1" applyAlignment="1" applyProtection="1">
      <alignment horizontal="right"/>
      <protection locked="0"/>
    </xf>
    <xf numFmtId="164" fontId="4" fillId="0" borderId="4" xfId="127" applyNumberFormat="1" applyFont="1" applyFill="1" applyBorder="1" applyProtection="1">
      <protection locked="0"/>
    </xf>
    <xf numFmtId="0" fontId="10" fillId="0" borderId="44" xfId="139" applyFont="1" applyFill="1" applyBorder="1" applyAlignment="1">
      <alignment vertical="center"/>
    </xf>
    <xf numFmtId="0" fontId="87" fillId="0" borderId="0" xfId="99" applyFont="1" applyProtection="1"/>
    <xf numFmtId="3" fontId="14" fillId="0" borderId="53" xfId="133" applyNumberFormat="1" applyFont="1" applyFill="1" applyBorder="1" applyAlignment="1" applyProtection="1">
      <alignment horizontal="center"/>
      <protection locked="0"/>
    </xf>
    <xf numFmtId="3" fontId="14" fillId="0" borderId="70" xfId="133" applyNumberFormat="1" applyFont="1" applyFill="1" applyBorder="1" applyAlignment="1" applyProtection="1">
      <alignment horizontal="center"/>
      <protection locked="0"/>
    </xf>
    <xf numFmtId="3" fontId="14" fillId="0" borderId="76" xfId="133" applyNumberFormat="1" applyFont="1" applyFill="1" applyBorder="1" applyAlignment="1" applyProtection="1">
      <alignment horizontal="center"/>
      <protection locked="0"/>
    </xf>
    <xf numFmtId="0" fontId="14" fillId="32" borderId="73" xfId="133" applyFont="1" applyFill="1" applyBorder="1" applyAlignment="1" applyProtection="1">
      <alignment horizontal="center"/>
    </xf>
    <xf numFmtId="1" fontId="10" fillId="0" borderId="44" xfId="139" applyNumberFormat="1" applyFont="1" applyFill="1" applyBorder="1" applyAlignment="1">
      <alignment horizontal="center" vertical="center"/>
    </xf>
    <xf numFmtId="1" fontId="10" fillId="0" borderId="44" xfId="114" applyNumberFormat="1" applyFont="1" applyFill="1" applyBorder="1" applyAlignment="1" applyProtection="1">
      <alignment horizontal="center" vertical="center"/>
      <protection locked="0"/>
    </xf>
    <xf numFmtId="1" fontId="10" fillId="0" borderId="57" xfId="130" applyNumberFormat="1" applyFont="1" applyFill="1" applyBorder="1" applyAlignment="1" applyProtection="1">
      <alignment horizontal="center" vertical="center"/>
    </xf>
    <xf numFmtId="1" fontId="10" fillId="0" borderId="44" xfId="112" applyNumberFormat="1" applyFont="1" applyFill="1" applyBorder="1" applyAlignment="1" applyProtection="1">
      <alignment horizontal="center" vertical="center"/>
    </xf>
    <xf numFmtId="1" fontId="10" fillId="0" borderId="44" xfId="111" applyNumberFormat="1" applyFont="1" applyFill="1" applyBorder="1" applyAlignment="1" applyProtection="1">
      <alignment horizontal="center" vertical="center"/>
    </xf>
    <xf numFmtId="1" fontId="10" fillId="0" borderId="44" xfId="0" applyNumberFormat="1" applyFont="1" applyBorder="1" applyAlignment="1">
      <alignment horizontal="center" vertical="center"/>
    </xf>
    <xf numFmtId="0" fontId="5" fillId="0" borderId="46" xfId="127" applyFont="1" applyFill="1" applyBorder="1" applyProtection="1">
      <protection locked="0"/>
    </xf>
    <xf numFmtId="0" fontId="5" fillId="0" borderId="0" xfId="127" applyFont="1" applyFill="1" applyProtection="1">
      <protection locked="0"/>
    </xf>
    <xf numFmtId="164" fontId="4" fillId="0" borderId="47" xfId="127" applyNumberFormat="1" applyFont="1" applyFill="1" applyBorder="1" applyAlignment="1" applyProtection="1">
      <alignment horizontal="right"/>
      <protection locked="0"/>
    </xf>
    <xf numFmtId="164" fontId="4" fillId="0" borderId="74" xfId="127" applyNumberFormat="1" applyFont="1" applyFill="1" applyBorder="1" applyAlignment="1" applyProtection="1">
      <alignment horizontal="right"/>
      <protection locked="0"/>
    </xf>
    <xf numFmtId="164" fontId="4" fillId="0" borderId="80" xfId="127" applyNumberFormat="1" applyFont="1" applyFill="1" applyBorder="1" applyAlignment="1" applyProtection="1">
      <alignment horizontal="right"/>
      <protection locked="0"/>
    </xf>
    <xf numFmtId="14" fontId="4" fillId="0" borderId="0" xfId="130" applyNumberFormat="1" applyFont="1" applyFill="1" applyBorder="1" applyAlignment="1" applyProtection="1">
      <alignment horizontal="left"/>
      <protection locked="0"/>
    </xf>
    <xf numFmtId="3" fontId="3" fillId="0" borderId="70" xfId="133" applyNumberFormat="1" applyFont="1" applyFill="1" applyBorder="1" applyAlignment="1" applyProtection="1">
      <alignment horizontal="center"/>
    </xf>
    <xf numFmtId="164" fontId="4" fillId="0" borderId="31" xfId="109" applyNumberFormat="1" applyFont="1" applyFill="1" applyBorder="1" applyAlignment="1" applyProtection="1">
      <protection locked="0"/>
    </xf>
    <xf numFmtId="164" fontId="4" fillId="0" borderId="40" xfId="109" applyNumberFormat="1" applyFont="1" applyFill="1" applyBorder="1" applyAlignment="1" applyProtection="1">
      <alignment horizontal="right"/>
      <protection locked="0"/>
    </xf>
    <xf numFmtId="164" fontId="4" fillId="0" borderId="33" xfId="109" applyNumberFormat="1" applyFont="1" applyFill="1" applyBorder="1" applyAlignment="1" applyProtection="1">
      <protection locked="0"/>
    </xf>
    <xf numFmtId="164" fontId="4" fillId="0" borderId="42" xfId="109" applyNumberFormat="1" applyFont="1" applyFill="1" applyBorder="1" applyAlignment="1" applyProtection="1">
      <protection locked="0"/>
    </xf>
    <xf numFmtId="0" fontId="3" fillId="0" borderId="0" xfId="0" applyFont="1" applyAlignment="1">
      <alignment horizontal="right" vertical="center"/>
    </xf>
    <xf numFmtId="1" fontId="0" fillId="0" borderId="0" xfId="0" applyNumberFormat="1" applyAlignment="1">
      <alignment horizontal="left" vertical="center"/>
    </xf>
    <xf numFmtId="0" fontId="0" fillId="0" borderId="71" xfId="0" applyBorder="1" applyAlignment="1">
      <alignment vertical="center"/>
    </xf>
    <xf numFmtId="0" fontId="0" fillId="0" borderId="84" xfId="0" applyBorder="1" applyAlignment="1">
      <alignment vertical="center"/>
    </xf>
    <xf numFmtId="0" fontId="4" fillId="0" borderId="0" xfId="101" applyProtection="1">
      <protection locked="0"/>
    </xf>
    <xf numFmtId="164" fontId="4" fillId="0" borderId="0" xfId="127" applyNumberFormat="1" applyFont="1" applyFill="1" applyBorder="1" applyProtection="1">
      <protection locked="0"/>
    </xf>
    <xf numFmtId="164" fontId="4" fillId="34" borderId="18" xfId="131" applyNumberFormat="1" applyFont="1" applyFill="1" applyBorder="1" applyAlignment="1" applyProtection="1">
      <alignment horizontal="right" vertical="center" wrapText="1"/>
    </xf>
    <xf numFmtId="164" fontId="4" fillId="34" borderId="61" xfId="131" applyNumberFormat="1" applyFont="1" applyFill="1" applyBorder="1" applyAlignment="1" applyProtection="1">
      <alignment horizontal="right" vertical="center" wrapText="1"/>
    </xf>
    <xf numFmtId="164" fontId="4" fillId="36" borderId="59" xfId="127" applyNumberFormat="1" applyFont="1" applyFill="1" applyBorder="1" applyAlignment="1" applyProtection="1">
      <alignment horizontal="right"/>
      <protection locked="0"/>
    </xf>
    <xf numFmtId="164" fontId="4" fillId="0" borderId="0" xfId="127" applyNumberFormat="1" applyFont="1" applyFill="1" applyProtection="1">
      <protection locked="0"/>
    </xf>
    <xf numFmtId="0" fontId="4" fillId="0" borderId="0" xfId="101"/>
    <xf numFmtId="164" fontId="4" fillId="0" borderId="59" xfId="97" applyNumberFormat="1" applyFont="1" applyFill="1" applyBorder="1" applyProtection="1">
      <protection locked="0"/>
    </xf>
    <xf numFmtId="164" fontId="4" fillId="0" borderId="65" xfId="97" applyNumberFormat="1" applyFont="1" applyFill="1" applyBorder="1" applyProtection="1">
      <protection locked="0"/>
    </xf>
    <xf numFmtId="3" fontId="4" fillId="0" borderId="59" xfId="97" applyNumberFormat="1" applyFont="1" applyFill="1" applyBorder="1" applyProtection="1">
      <protection locked="0"/>
    </xf>
    <xf numFmtId="3" fontId="4" fillId="0" borderId="19" xfId="97" applyNumberFormat="1" applyFont="1" applyFill="1" applyBorder="1" applyProtection="1">
      <protection locked="0"/>
    </xf>
    <xf numFmtId="0" fontId="4" fillId="0" borderId="50" xfId="143" applyFont="1" applyFill="1" applyBorder="1" applyProtection="1">
      <protection locked="0"/>
    </xf>
    <xf numFmtId="0" fontId="4" fillId="0" borderId="51" xfId="143" applyFont="1" applyFill="1" applyBorder="1" applyProtection="1">
      <protection locked="0"/>
    </xf>
    <xf numFmtId="0" fontId="4" fillId="0" borderId="52" xfId="143" applyFont="1" applyFill="1" applyBorder="1" applyProtection="1">
      <protection locked="0"/>
    </xf>
    <xf numFmtId="0" fontId="4" fillId="0" borderId="53" xfId="143" applyFont="1" applyFill="1" applyBorder="1" applyProtection="1">
      <protection locked="0"/>
    </xf>
    <xf numFmtId="0" fontId="0" fillId="0" borderId="54" xfId="106" applyFont="1" applyFill="1" applyBorder="1" applyAlignment="1" applyProtection="1">
      <protection locked="0"/>
    </xf>
    <xf numFmtId="0" fontId="4" fillId="0" borderId="27" xfId="142" applyFont="1" applyFill="1" applyBorder="1" applyProtection="1">
      <protection locked="0"/>
    </xf>
    <xf numFmtId="0" fontId="0" fillId="0" borderId="0" xfId="142" applyFont="1" applyFill="1" applyBorder="1" applyProtection="1">
      <protection locked="0"/>
    </xf>
    <xf numFmtId="0" fontId="0" fillId="0" borderId="55" xfId="142" applyFont="1" applyFill="1" applyBorder="1" applyProtection="1">
      <protection locked="0"/>
    </xf>
    <xf numFmtId="3" fontId="4" fillId="0" borderId="54" xfId="106" applyNumberFormat="1" applyFont="1" applyFill="1" applyBorder="1" applyAlignment="1" applyProtection="1">
      <alignment horizontal="left"/>
      <protection locked="0"/>
    </xf>
    <xf numFmtId="3" fontId="4" fillId="0" borderId="0" xfId="106" applyNumberFormat="1" applyFont="1" applyFill="1" applyBorder="1" applyAlignment="1" applyProtection="1">
      <protection locked="0"/>
    </xf>
    <xf numFmtId="0" fontId="4" fillId="0" borderId="55" xfId="142" applyFont="1" applyFill="1" applyBorder="1" applyProtection="1">
      <protection locked="0"/>
    </xf>
    <xf numFmtId="0" fontId="4" fillId="0" borderId="21" xfId="142" applyFont="1" applyFill="1" applyBorder="1" applyProtection="1">
      <protection locked="0"/>
    </xf>
    <xf numFmtId="0" fontId="4" fillId="0" borderId="46" xfId="142" applyFont="1" applyFill="1" applyBorder="1" applyProtection="1">
      <protection locked="0"/>
    </xf>
    <xf numFmtId="0" fontId="4" fillId="0" borderId="56" xfId="142" applyFont="1" applyFill="1" applyBorder="1" applyProtection="1">
      <protection locked="0"/>
    </xf>
    <xf numFmtId="14" fontId="4" fillId="0" borderId="57" xfId="142" applyNumberFormat="1" applyFont="1" applyFill="1" applyBorder="1" applyAlignment="1" applyProtection="1">
      <alignment horizontal="left"/>
      <protection locked="0"/>
    </xf>
    <xf numFmtId="0" fontId="4" fillId="0" borderId="0" xfId="142" applyFont="1" applyFill="1" applyBorder="1" applyProtection="1">
      <protection locked="0"/>
    </xf>
    <xf numFmtId="0" fontId="4" fillId="0" borderId="0" xfId="101" applyProtection="1"/>
    <xf numFmtId="0" fontId="4" fillId="0" borderId="0" xfId="87" applyFont="1" applyProtection="1"/>
    <xf numFmtId="0" fontId="4" fillId="0" borderId="0" xfId="87" applyProtection="1"/>
    <xf numFmtId="0" fontId="4" fillId="0" borderId="0" xfId="87"/>
    <xf numFmtId="0" fontId="4" fillId="0" borderId="0" xfId="87" applyFont="1" applyFill="1" applyProtection="1"/>
    <xf numFmtId="0" fontId="4" fillId="0" borderId="0" xfId="87" applyFill="1" applyProtection="1"/>
    <xf numFmtId="0" fontId="4" fillId="0" borderId="0" xfId="87" applyFill="1"/>
    <xf numFmtId="0" fontId="70" fillId="0" borderId="0" xfId="87" applyFont="1" applyFill="1" applyProtection="1"/>
    <xf numFmtId="0" fontId="4" fillId="0" borderId="0" xfId="88"/>
    <xf numFmtId="164" fontId="14" fillId="0" borderId="19" xfId="133" applyNumberFormat="1" applyFont="1" applyFill="1" applyBorder="1" applyProtection="1"/>
    <xf numFmtId="164" fontId="6" fillId="33" borderId="49" xfId="133" applyNumberFormat="1" applyFont="1" applyFill="1" applyBorder="1" applyProtection="1"/>
    <xf numFmtId="3" fontId="7" fillId="33" borderId="44" xfId="133" applyNumberFormat="1" applyFont="1" applyFill="1" applyBorder="1" applyAlignment="1" applyProtection="1">
      <alignment horizontal="center"/>
    </xf>
    <xf numFmtId="0" fontId="77" fillId="0" borderId="0" xfId="92"/>
    <xf numFmtId="0" fontId="88" fillId="0" borderId="0" xfId="92" applyFont="1"/>
    <xf numFmtId="0" fontId="88" fillId="0" borderId="0" xfId="92" applyFont="1" applyAlignment="1">
      <alignment horizontal="center"/>
    </xf>
    <xf numFmtId="0" fontId="10" fillId="0" borderId="0" xfId="116" applyFont="1" applyFill="1" applyProtection="1">
      <protection locked="0"/>
    </xf>
    <xf numFmtId="0" fontId="10" fillId="0" borderId="0" xfId="132" applyFont="1" applyFill="1" applyAlignment="1" applyProtection="1">
      <alignment horizontal="right" vertical="center"/>
      <protection locked="0"/>
    </xf>
    <xf numFmtId="49" fontId="10" fillId="0" borderId="44" xfId="132" applyNumberFormat="1" applyFont="1" applyFill="1" applyBorder="1" applyAlignment="1" applyProtection="1">
      <alignment vertical="center"/>
      <protection locked="0"/>
    </xf>
    <xf numFmtId="1" fontId="10" fillId="0" borderId="44" xfId="132" applyNumberFormat="1" applyFont="1" applyFill="1" applyBorder="1" applyAlignment="1" applyProtection="1">
      <alignment horizontal="center" vertical="center"/>
      <protection locked="0"/>
    </xf>
    <xf numFmtId="0" fontId="8" fillId="0" borderId="0" xfId="132" applyFont="1" applyFill="1" applyAlignment="1" applyProtection="1">
      <alignment vertical="center"/>
      <protection locked="0"/>
    </xf>
    <xf numFmtId="0" fontId="10" fillId="0" borderId="0" xfId="115" applyFont="1" applyFill="1" applyProtection="1">
      <protection locked="0"/>
    </xf>
    <xf numFmtId="0" fontId="10" fillId="0" borderId="0" xfId="116" applyFont="1" applyFill="1" applyAlignment="1" applyProtection="1">
      <alignment horizontal="center"/>
      <protection locked="0"/>
    </xf>
    <xf numFmtId="0" fontId="10" fillId="0" borderId="0" xfId="135" applyFont="1" applyFill="1" applyProtection="1">
      <protection locked="0"/>
    </xf>
    <xf numFmtId="0" fontId="10" fillId="0" borderId="0" xfId="115" applyFont="1" applyFill="1" applyAlignment="1" applyProtection="1">
      <alignment horizontal="center"/>
      <protection locked="0"/>
    </xf>
    <xf numFmtId="0" fontId="82" fillId="0" borderId="0" xfId="92" applyFont="1" applyAlignment="1">
      <alignment vertical="center"/>
    </xf>
    <xf numFmtId="1" fontId="10" fillId="0" borderId="29" xfId="8" applyFont="1" applyFill="1" applyBorder="1" applyAlignment="1" applyProtection="1">
      <alignment horizontal="center" vertical="center"/>
      <protection locked="0"/>
    </xf>
    <xf numFmtId="1" fontId="10" fillId="0" borderId="22" xfId="8" applyFont="1" applyFill="1" applyBorder="1" applyAlignment="1" applyProtection="1">
      <alignment horizontal="center" vertical="center"/>
      <protection locked="0"/>
    </xf>
    <xf numFmtId="1" fontId="10" fillId="0" borderId="28" xfId="8" applyFont="1" applyFill="1" applyBorder="1" applyAlignment="1" applyProtection="1">
      <alignment horizontal="center" vertical="center"/>
      <protection locked="0"/>
    </xf>
    <xf numFmtId="0" fontId="72" fillId="0" borderId="44" xfId="92" applyFont="1" applyBorder="1" applyAlignment="1">
      <alignment horizontal="center" vertical="center"/>
    </xf>
    <xf numFmtId="0" fontId="72" fillId="0" borderId="50" xfId="92" applyFont="1" applyBorder="1" applyAlignment="1">
      <alignment horizontal="center" vertical="center"/>
    </xf>
    <xf numFmtId="0" fontId="72" fillId="0" borderId="24" xfId="92" applyFont="1" applyBorder="1" applyAlignment="1">
      <alignment horizontal="center" vertical="center"/>
    </xf>
    <xf numFmtId="0" fontId="72" fillId="0" borderId="23" xfId="92" applyFont="1" applyBorder="1" applyAlignment="1">
      <alignment horizontal="center" vertical="center"/>
    </xf>
    <xf numFmtId="1" fontId="4" fillId="0" borderId="29" xfId="8" applyFont="1" applyFill="1" applyBorder="1" applyAlignment="1" applyProtection="1">
      <alignment horizontal="center" vertical="center"/>
      <protection locked="0"/>
    </xf>
    <xf numFmtId="1" fontId="4" fillId="0" borderId="22" xfId="8" applyFont="1" applyFill="1" applyBorder="1" applyAlignment="1" applyProtection="1">
      <alignment horizontal="center" vertical="center"/>
      <protection locked="0"/>
    </xf>
    <xf numFmtId="1" fontId="4" fillId="0" borderId="28" xfId="8" applyFont="1" applyFill="1" applyBorder="1" applyAlignment="1" applyProtection="1">
      <alignment horizontal="center" vertical="center"/>
      <protection locked="0"/>
    </xf>
    <xf numFmtId="0" fontId="4" fillId="0" borderId="64" xfId="92" applyFont="1" applyBorder="1" applyAlignment="1">
      <alignment horizontal="center" vertical="center"/>
    </xf>
    <xf numFmtId="0" fontId="4" fillId="0" borderId="59" xfId="92" applyFont="1" applyBorder="1" applyAlignment="1">
      <alignment horizontal="center" vertical="center"/>
    </xf>
    <xf numFmtId="0" fontId="4" fillId="0" borderId="19" xfId="92" applyFont="1" applyBorder="1" applyAlignment="1">
      <alignment horizontal="center" vertical="center"/>
    </xf>
    <xf numFmtId="0" fontId="10" fillId="0" borderId="0" xfId="115" applyFont="1" applyProtection="1"/>
    <xf numFmtId="0" fontId="71" fillId="0" borderId="0" xfId="115" applyFont="1" applyProtection="1"/>
    <xf numFmtId="0" fontId="72" fillId="0" borderId="36" xfId="132" applyFont="1" applyFill="1" applyBorder="1" applyAlignment="1" applyProtection="1">
      <protection locked="0"/>
    </xf>
    <xf numFmtId="0" fontId="72" fillId="0" borderId="2" xfId="132" applyFont="1" applyFill="1" applyBorder="1" applyAlignment="1" applyProtection="1">
      <protection locked="0"/>
    </xf>
    <xf numFmtId="0" fontId="72" fillId="0" borderId="2" xfId="132" applyFont="1" applyFill="1" applyBorder="1" applyAlignment="1" applyProtection="1">
      <alignment horizontal="center"/>
      <protection locked="0"/>
    </xf>
    <xf numFmtId="0" fontId="72" fillId="0" borderId="52" xfId="132" applyFont="1" applyFill="1" applyBorder="1" applyAlignment="1" applyProtection="1">
      <protection locked="0"/>
    </xf>
    <xf numFmtId="0" fontId="72" fillId="0" borderId="53" xfId="132" applyFont="1" applyFill="1" applyBorder="1" applyAlignment="1" applyProtection="1">
      <protection locked="0"/>
    </xf>
    <xf numFmtId="0" fontId="72" fillId="0" borderId="39" xfId="132" applyFont="1" applyFill="1" applyBorder="1" applyAlignment="1" applyProtection="1">
      <protection locked="0"/>
    </xf>
    <xf numFmtId="0" fontId="72" fillId="0" borderId="60" xfId="132" applyFont="1" applyFill="1" applyBorder="1" applyAlignment="1" applyProtection="1">
      <protection locked="0"/>
    </xf>
    <xf numFmtId="0" fontId="72" fillId="0" borderId="60" xfId="132" applyFont="1" applyFill="1" applyBorder="1" applyAlignment="1" applyProtection="1">
      <alignment horizontal="center"/>
      <protection locked="0"/>
    </xf>
    <xf numFmtId="0" fontId="72" fillId="0" borderId="81" xfId="132" applyFont="1" applyFill="1" applyBorder="1" applyAlignment="1" applyProtection="1">
      <protection locked="0"/>
    </xf>
    <xf numFmtId="0" fontId="72" fillId="0" borderId="77" xfId="132" applyFont="1" applyFill="1" applyBorder="1" applyAlignment="1" applyProtection="1">
      <protection locked="0"/>
    </xf>
    <xf numFmtId="0" fontId="72" fillId="0" borderId="78" xfId="132" applyFont="1" applyFill="1" applyBorder="1" applyAlignment="1" applyProtection="1">
      <protection locked="0"/>
    </xf>
    <xf numFmtId="0" fontId="72" fillId="0" borderId="19" xfId="116" applyFont="1" applyFill="1" applyBorder="1" applyAlignment="1" applyProtection="1">
      <alignment horizontal="center" vertical="center" wrapText="1"/>
      <protection locked="0"/>
    </xf>
    <xf numFmtId="0" fontId="72" fillId="0" borderId="18" xfId="116" applyFont="1" applyFill="1" applyBorder="1" applyAlignment="1" applyProtection="1">
      <alignment horizontal="center" vertical="center" wrapText="1"/>
      <protection locked="0"/>
    </xf>
    <xf numFmtId="0" fontId="72" fillId="0" borderId="20" xfId="116" applyFont="1" applyFill="1" applyBorder="1" applyAlignment="1" applyProtection="1">
      <alignment horizontal="center" vertical="center"/>
      <protection locked="0"/>
    </xf>
    <xf numFmtId="0" fontId="72" fillId="0" borderId="89" xfId="115" applyFont="1" applyFill="1" applyBorder="1" applyAlignment="1" applyProtection="1">
      <alignment horizontal="center" vertical="center" wrapText="1"/>
      <protection locked="0"/>
    </xf>
    <xf numFmtId="0" fontId="72" fillId="0" borderId="63" xfId="115" applyFont="1" applyFill="1" applyBorder="1" applyAlignment="1" applyProtection="1">
      <alignment horizontal="center" vertical="center" wrapText="1"/>
      <protection locked="0"/>
    </xf>
    <xf numFmtId="0" fontId="72" fillId="0" borderId="54" xfId="104" applyFont="1" applyFill="1" applyBorder="1" applyAlignment="1" applyProtection="1">
      <protection locked="0"/>
    </xf>
    <xf numFmtId="0" fontId="72" fillId="0" borderId="0" xfId="152" applyFont="1" applyFill="1" applyBorder="1" applyProtection="1">
      <protection locked="0"/>
    </xf>
    <xf numFmtId="0" fontId="4" fillId="0" borderId="0" xfId="115" applyFont="1" applyBorder="1" applyAlignment="1" applyProtection="1">
      <alignment horizontal="center"/>
    </xf>
    <xf numFmtId="0" fontId="4" fillId="0" borderId="27" xfId="115" applyFont="1" applyBorder="1" applyProtection="1"/>
    <xf numFmtId="0" fontId="72" fillId="0" borderId="87" xfId="152" applyFont="1" applyFill="1" applyBorder="1" applyProtection="1">
      <protection locked="0"/>
    </xf>
    <xf numFmtId="0" fontId="4" fillId="0" borderId="0" xfId="115" applyFont="1" applyBorder="1" applyProtection="1"/>
    <xf numFmtId="0" fontId="4" fillId="0" borderId="55" xfId="115" applyFont="1" applyBorder="1" applyProtection="1"/>
    <xf numFmtId="0" fontId="71" fillId="0" borderId="40" xfId="115" applyFont="1" applyFill="1" applyBorder="1" applyAlignment="1" applyProtection="1">
      <alignment vertical="center"/>
      <protection locked="0"/>
    </xf>
    <xf numFmtId="164" fontId="71" fillId="0" borderId="65" xfId="3" applyNumberFormat="1" applyFont="1" applyFill="1" applyBorder="1" applyAlignment="1" applyProtection="1">
      <alignment horizontal="right" vertical="center"/>
      <protection locked="0"/>
    </xf>
    <xf numFmtId="164" fontId="71" fillId="0" borderId="74" xfId="3" applyNumberFormat="1" applyFont="1" applyFill="1" applyBorder="1" applyAlignment="1" applyProtection="1">
      <alignment horizontal="right" vertical="center"/>
      <protection locked="0"/>
    </xf>
    <xf numFmtId="164" fontId="71" fillId="0" borderId="70" xfId="116" applyNumberFormat="1" applyFont="1" applyFill="1" applyBorder="1" applyAlignment="1" applyProtection="1">
      <alignment vertical="center"/>
      <protection locked="0"/>
    </xf>
    <xf numFmtId="3" fontId="71" fillId="0" borderId="66" xfId="115" applyNumberFormat="1" applyFont="1" applyFill="1" applyBorder="1" applyAlignment="1" applyProtection="1">
      <alignment vertical="center"/>
      <protection locked="0"/>
    </xf>
    <xf numFmtId="164" fontId="71" fillId="0" borderId="70" xfId="115" applyNumberFormat="1" applyFont="1" applyFill="1" applyBorder="1" applyAlignment="1" applyProtection="1">
      <alignment vertical="center"/>
      <protection locked="0"/>
    </xf>
    <xf numFmtId="3" fontId="72" fillId="0" borderId="54" xfId="124" applyNumberFormat="1" applyFont="1" applyFill="1" applyBorder="1" applyAlignment="1" applyProtection="1">
      <alignment horizontal="left"/>
      <protection locked="0"/>
    </xf>
    <xf numFmtId="3" fontId="72" fillId="0" borderId="87" xfId="124" applyNumberFormat="1" applyFont="1" applyFill="1" applyBorder="1" applyAlignment="1" applyProtection="1">
      <protection locked="0"/>
    </xf>
    <xf numFmtId="0" fontId="71" fillId="0" borderId="34" xfId="115" applyFont="1" applyFill="1" applyBorder="1" applyAlignment="1" applyProtection="1">
      <alignment vertical="center"/>
      <protection locked="0"/>
    </xf>
    <xf numFmtId="164" fontId="71" fillId="0" borderId="19" xfId="3" applyNumberFormat="1" applyFont="1" applyFill="1" applyBorder="1" applyAlignment="1" applyProtection="1">
      <alignment horizontal="right" vertical="center"/>
      <protection locked="0"/>
    </xf>
    <xf numFmtId="164" fontId="71" fillId="0" borderId="18" xfId="3" applyNumberFormat="1" applyFont="1" applyFill="1" applyBorder="1" applyAlignment="1" applyProtection="1">
      <alignment horizontal="right" vertical="center"/>
      <protection locked="0"/>
    </xf>
    <xf numFmtId="164" fontId="71" fillId="0" borderId="20" xfId="3" applyNumberFormat="1" applyFont="1" applyFill="1" applyBorder="1" applyAlignment="1" applyProtection="1">
      <alignment horizontal="right" vertical="center"/>
      <protection locked="0"/>
    </xf>
    <xf numFmtId="3" fontId="71" fillId="0" borderId="17" xfId="115" applyNumberFormat="1" applyFont="1" applyFill="1" applyBorder="1" applyAlignment="1" applyProtection="1">
      <alignment vertical="center"/>
      <protection locked="0"/>
    </xf>
    <xf numFmtId="164" fontId="71" fillId="0" borderId="20" xfId="115" applyNumberFormat="1" applyFont="1" applyFill="1" applyBorder="1" applyAlignment="1" applyProtection="1">
      <alignment vertical="center"/>
      <protection locked="0"/>
    </xf>
    <xf numFmtId="0" fontId="72" fillId="0" borderId="49" xfId="132" applyFont="1" applyFill="1" applyBorder="1" applyAlignment="1" applyProtection="1">
      <alignment horizontal="left"/>
      <protection locked="0"/>
    </xf>
    <xf numFmtId="0" fontId="72" fillId="0" borderId="46" xfId="152" applyFont="1" applyFill="1" applyBorder="1" applyProtection="1">
      <protection locked="0"/>
    </xf>
    <xf numFmtId="0" fontId="4" fillId="0" borderId="46" xfId="115" applyFont="1" applyBorder="1" applyAlignment="1" applyProtection="1">
      <alignment horizontal="center"/>
    </xf>
    <xf numFmtId="0" fontId="4" fillId="0" borderId="21" xfId="115" applyFont="1" applyBorder="1" applyProtection="1"/>
    <xf numFmtId="0" fontId="72" fillId="0" borderId="67" xfId="152" applyFont="1" applyFill="1" applyBorder="1" applyProtection="1">
      <protection locked="0"/>
    </xf>
    <xf numFmtId="0" fontId="4" fillId="0" borderId="46" xfId="115" applyFont="1" applyBorder="1" applyProtection="1"/>
    <xf numFmtId="0" fontId="4" fillId="0" borderId="56" xfId="115" applyFont="1" applyBorder="1" applyProtection="1"/>
    <xf numFmtId="0" fontId="71" fillId="0" borderId="44" xfId="115" applyFont="1" applyFill="1" applyBorder="1" applyAlignment="1" applyProtection="1">
      <alignment vertical="center"/>
      <protection locked="0"/>
    </xf>
    <xf numFmtId="0" fontId="81" fillId="0" borderId="46" xfId="115" applyFont="1" applyBorder="1" applyProtection="1"/>
    <xf numFmtId="0" fontId="89" fillId="0" borderId="46" xfId="132" applyFont="1" applyFill="1" applyBorder="1" applyAlignment="1" applyProtection="1">
      <alignment horizontal="center"/>
      <protection locked="0"/>
    </xf>
    <xf numFmtId="14" fontId="89" fillId="0" borderId="56" xfId="124" applyNumberFormat="1" applyFont="1" applyFill="1" applyBorder="1" applyAlignment="1" applyProtection="1">
      <alignment horizontal="left" vertical="center"/>
      <protection locked="0"/>
    </xf>
    <xf numFmtId="0" fontId="81" fillId="0" borderId="0" xfId="115" applyFont="1" applyProtection="1"/>
    <xf numFmtId="14" fontId="89" fillId="0" borderId="0" xfId="124" applyNumberFormat="1" applyFont="1" applyFill="1" applyBorder="1" applyAlignment="1" applyProtection="1">
      <alignment vertical="center"/>
      <protection locked="0"/>
    </xf>
    <xf numFmtId="0" fontId="89" fillId="0" borderId="0" xfId="115" applyFont="1" applyFill="1" applyProtection="1">
      <protection locked="0"/>
    </xf>
    <xf numFmtId="0" fontId="89" fillId="0" borderId="0" xfId="115" applyFont="1" applyProtection="1">
      <protection locked="0"/>
    </xf>
    <xf numFmtId="0" fontId="89" fillId="0" borderId="0" xfId="115" applyFont="1" applyProtection="1"/>
    <xf numFmtId="0" fontId="74" fillId="0" borderId="0" xfId="115" applyFont="1" applyProtection="1"/>
    <xf numFmtId="0" fontId="78" fillId="0" borderId="38" xfId="91" applyFont="1" applyBorder="1"/>
    <xf numFmtId="0" fontId="78" fillId="0" borderId="90" xfId="91" applyFont="1" applyBorder="1"/>
    <xf numFmtId="0" fontId="78" fillId="0" borderId="36" xfId="91" applyFont="1" applyBorder="1"/>
    <xf numFmtId="0" fontId="78" fillId="0" borderId="83" xfId="91" applyFont="1" applyBorder="1"/>
    <xf numFmtId="49" fontId="82" fillId="0" borderId="38" xfId="90" applyNumberFormat="1" applyFont="1" applyBorder="1" applyAlignment="1">
      <alignment horizontal="right"/>
    </xf>
    <xf numFmtId="49" fontId="82" fillId="0" borderId="36" xfId="90" applyNumberFormat="1" applyFont="1" applyBorder="1" applyAlignment="1">
      <alignment horizontal="right"/>
    </xf>
    <xf numFmtId="49" fontId="82" fillId="0" borderId="37" xfId="90" applyNumberFormat="1" applyFont="1" applyBorder="1" applyAlignment="1">
      <alignment horizontal="right"/>
    </xf>
    <xf numFmtId="49" fontId="82" fillId="0" borderId="83" xfId="90" applyNumberFormat="1" applyFont="1" applyBorder="1" applyAlignment="1">
      <alignment horizontal="right"/>
    </xf>
    <xf numFmtId="49" fontId="82" fillId="0" borderId="70" xfId="90" applyNumberFormat="1" applyFont="1" applyBorder="1" applyAlignment="1">
      <alignment horizontal="right"/>
    </xf>
    <xf numFmtId="49" fontId="82" fillId="0" borderId="20" xfId="90" applyNumberFormat="1" applyFont="1" applyBorder="1" applyAlignment="1">
      <alignment horizontal="right"/>
    </xf>
    <xf numFmtId="0" fontId="4" fillId="0" borderId="0" xfId="85" applyFont="1"/>
    <xf numFmtId="164" fontId="4" fillId="0" borderId="0" xfId="102" applyNumberFormat="1" applyFont="1" applyFill="1" applyBorder="1" applyAlignment="1" applyProtection="1">
      <alignment vertical="center"/>
      <protection locked="0"/>
    </xf>
    <xf numFmtId="164" fontId="4" fillId="0" borderId="77" xfId="127" applyNumberFormat="1" applyFont="1" applyFill="1" applyBorder="1" applyAlignment="1" applyProtection="1">
      <alignment horizontal="right"/>
      <protection locked="0"/>
    </xf>
    <xf numFmtId="4" fontId="4" fillId="0" borderId="0" xfId="127" applyNumberFormat="1" applyFont="1" applyFill="1" applyBorder="1" applyAlignment="1" applyProtection="1">
      <alignment horizontal="center"/>
      <protection locked="0"/>
    </xf>
    <xf numFmtId="3" fontId="4" fillId="0" borderId="0" xfId="127" applyNumberFormat="1" applyFont="1" applyFill="1" applyBorder="1" applyAlignment="1" applyProtection="1">
      <alignment horizontal="center"/>
      <protection locked="0"/>
    </xf>
    <xf numFmtId="164" fontId="4" fillId="36" borderId="52" xfId="127" applyNumberFormat="1" applyFont="1" applyFill="1" applyBorder="1" applyAlignment="1" applyProtection="1">
      <alignment horizontal="right"/>
      <protection locked="0"/>
    </xf>
    <xf numFmtId="0" fontId="4" fillId="0" borderId="25" xfId="143" applyFont="1" applyFill="1" applyBorder="1" applyProtection="1">
      <protection locked="0"/>
    </xf>
    <xf numFmtId="0" fontId="4" fillId="0" borderId="2" xfId="143" applyFont="1" applyFill="1" applyBorder="1" applyProtection="1">
      <protection locked="0"/>
    </xf>
    <xf numFmtId="14" fontId="4" fillId="0" borderId="0" xfId="142" applyNumberFormat="1" applyFont="1" applyFill="1" applyBorder="1" applyAlignment="1" applyProtection="1">
      <alignment horizontal="left"/>
      <protection locked="0"/>
    </xf>
    <xf numFmtId="164" fontId="10" fillId="32" borderId="35" xfId="131" applyNumberFormat="1" applyFont="1" applyFill="1" applyBorder="1" applyAlignment="1" applyProtection="1">
      <alignment horizontal="right" vertical="center" wrapText="1"/>
    </xf>
    <xf numFmtId="164" fontId="4" fillId="33" borderId="36" xfId="131" applyNumberFormat="1" applyFont="1" applyFill="1" applyBorder="1" applyAlignment="1" applyProtection="1">
      <alignment horizontal="right" vertical="center" wrapText="1"/>
    </xf>
    <xf numFmtId="164" fontId="4" fillId="34" borderId="39" xfId="131" applyNumberFormat="1" applyFont="1" applyFill="1" applyBorder="1" applyAlignment="1" applyProtection="1">
      <alignment horizontal="right" vertical="center" wrapText="1"/>
    </xf>
    <xf numFmtId="164" fontId="10" fillId="32" borderId="35" xfId="127" applyNumberFormat="1" applyFont="1" applyFill="1" applyBorder="1" applyAlignment="1" applyProtection="1">
      <alignment horizontal="right"/>
    </xf>
    <xf numFmtId="164" fontId="4" fillId="33" borderId="36" xfId="127" applyNumberFormat="1" applyFont="1" applyFill="1" applyBorder="1" applyAlignment="1" applyProtection="1">
      <alignment horizontal="right"/>
    </xf>
    <xf numFmtId="164" fontId="4" fillId="0" borderId="36" xfId="127" applyNumberFormat="1" applyFont="1" applyFill="1" applyBorder="1" applyAlignment="1" applyProtection="1">
      <alignment horizontal="right"/>
      <protection locked="0"/>
    </xf>
    <xf numFmtId="0" fontId="25" fillId="0" borderId="0" xfId="132" applyFont="1" applyFill="1" applyAlignment="1" applyProtection="1">
      <alignment horizontal="left" vertical="center"/>
    </xf>
    <xf numFmtId="0" fontId="16" fillId="0" borderId="0" xfId="94" applyFont="1" applyFill="1"/>
    <xf numFmtId="0" fontId="10" fillId="0" borderId="0" xfId="94" applyFont="1" applyFill="1" applyBorder="1" applyAlignment="1"/>
    <xf numFmtId="49" fontId="4" fillId="0" borderId="0" xfId="132" applyNumberFormat="1" applyFont="1" applyFill="1" applyBorder="1" applyAlignment="1" applyProtection="1">
      <alignment horizontal="center" vertical="center"/>
    </xf>
    <xf numFmtId="49" fontId="10" fillId="0" borderId="0" xfId="132" applyNumberFormat="1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>
      <alignment horizontal="center" vertical="center" wrapText="1"/>
    </xf>
    <xf numFmtId="0" fontId="4" fillId="0" borderId="44" xfId="94" applyFont="1" applyFill="1" applyBorder="1" applyAlignment="1" applyProtection="1">
      <alignment horizontal="center"/>
    </xf>
    <xf numFmtId="0" fontId="4" fillId="0" borderId="44" xfId="94" applyFont="1" applyFill="1" applyBorder="1" applyAlignment="1">
      <alignment horizontal="center" vertical="center"/>
    </xf>
    <xf numFmtId="0" fontId="10" fillId="0" borderId="45" xfId="94" applyFont="1" applyFill="1" applyBorder="1" applyProtection="1"/>
    <xf numFmtId="0" fontId="10" fillId="0" borderId="9" xfId="94" applyFont="1" applyFill="1" applyBorder="1" applyProtection="1"/>
    <xf numFmtId="164" fontId="10" fillId="0" borderId="9" xfId="94" applyNumberFormat="1" applyFont="1" applyFill="1" applyBorder="1" applyAlignment="1" applyProtection="1">
      <alignment horizontal="right"/>
    </xf>
    <xf numFmtId="0" fontId="10" fillId="0" borderId="45" xfId="94" applyFont="1" applyFill="1" applyBorder="1" applyAlignment="1" applyProtection="1">
      <alignment horizontal="left" indent="1"/>
    </xf>
    <xf numFmtId="0" fontId="4" fillId="0" borderId="33" xfId="94" applyFont="1" applyFill="1" applyBorder="1" applyAlignment="1" applyProtection="1">
      <alignment horizontal="center"/>
    </xf>
    <xf numFmtId="0" fontId="4" fillId="0" borderId="36" xfId="94" applyFont="1" applyFill="1" applyBorder="1" applyAlignment="1" applyProtection="1">
      <alignment horizontal="left" indent="2"/>
    </xf>
    <xf numFmtId="0" fontId="4" fillId="0" borderId="2" xfId="94" applyFont="1" applyFill="1" applyBorder="1" applyAlignment="1" applyProtection="1">
      <alignment horizontal="left" indent="1"/>
    </xf>
    <xf numFmtId="164" fontId="4" fillId="0" borderId="2" xfId="94" applyNumberFormat="1" applyFont="1" applyFill="1" applyBorder="1" applyAlignment="1" applyProtection="1">
      <alignment horizontal="right"/>
    </xf>
    <xf numFmtId="0" fontId="4" fillId="0" borderId="36" xfId="94" applyFont="1" applyFill="1" applyBorder="1" applyAlignment="1" applyProtection="1">
      <alignment horizontal="left" indent="3"/>
    </xf>
    <xf numFmtId="164" fontId="4" fillId="0" borderId="33" xfId="94" applyNumberFormat="1" applyFont="1" applyFill="1" applyBorder="1" applyAlignment="1">
      <alignment horizontal="right"/>
    </xf>
    <xf numFmtId="0" fontId="4" fillId="0" borderId="2" xfId="94" applyFont="1" applyFill="1" applyBorder="1" applyAlignment="1" applyProtection="1">
      <alignment horizontal="left" indent="2"/>
    </xf>
    <xf numFmtId="0" fontId="4" fillId="0" borderId="2" xfId="94" applyFont="1" applyFill="1" applyBorder="1" applyProtection="1"/>
    <xf numFmtId="0" fontId="4" fillId="0" borderId="39" xfId="94" applyFont="1" applyFill="1" applyBorder="1" applyAlignment="1" applyProtection="1">
      <alignment horizontal="left" indent="3"/>
    </xf>
    <xf numFmtId="0" fontId="4" fillId="0" borderId="60" xfId="94" applyFont="1" applyFill="1" applyBorder="1" applyAlignment="1" applyProtection="1">
      <alignment horizontal="left" indent="1"/>
    </xf>
    <xf numFmtId="0" fontId="10" fillId="0" borderId="32" xfId="103" applyFont="1" applyFill="1" applyBorder="1" applyAlignment="1" applyProtection="1">
      <alignment horizontal="left" indent="1"/>
    </xf>
    <xf numFmtId="0" fontId="10" fillId="0" borderId="45" xfId="94" applyFont="1" applyFill="1" applyBorder="1" applyProtection="1">
      <protection locked="0"/>
    </xf>
    <xf numFmtId="0" fontId="10" fillId="0" borderId="9" xfId="94" applyFont="1" applyFill="1" applyBorder="1" applyProtection="1">
      <protection locked="0"/>
    </xf>
    <xf numFmtId="164" fontId="10" fillId="0" borderId="9" xfId="94" applyNumberFormat="1" applyFont="1" applyFill="1" applyBorder="1" applyAlignment="1" applyProtection="1">
      <alignment horizontal="right"/>
      <protection locked="0"/>
    </xf>
    <xf numFmtId="0" fontId="4" fillId="0" borderId="36" xfId="94" applyFont="1" applyFill="1" applyBorder="1" applyAlignment="1" applyProtection="1">
      <protection locked="0"/>
    </xf>
    <xf numFmtId="0" fontId="4" fillId="0" borderId="2" xfId="94" applyFont="1" applyFill="1" applyBorder="1" applyAlignment="1" applyProtection="1">
      <protection locked="0"/>
    </xf>
    <xf numFmtId="0" fontId="4" fillId="0" borderId="36" xfId="94" applyFont="1" applyFill="1" applyBorder="1" applyAlignment="1" applyProtection="1">
      <alignment horizontal="left" indent="2"/>
      <protection locked="0"/>
    </xf>
    <xf numFmtId="0" fontId="4" fillId="0" borderId="2" xfId="94" applyFont="1" applyFill="1" applyBorder="1" applyAlignment="1" applyProtection="1">
      <alignment horizontal="left" indent="2"/>
      <protection locked="0"/>
    </xf>
    <xf numFmtId="0" fontId="4" fillId="0" borderId="37" xfId="94" applyFont="1" applyFill="1" applyBorder="1" applyAlignment="1" applyProtection="1">
      <alignment horizontal="left" indent="2"/>
      <protection locked="0"/>
    </xf>
    <xf numFmtId="0" fontId="4" fillId="0" borderId="43" xfId="94" applyFont="1" applyFill="1" applyBorder="1" applyAlignment="1" applyProtection="1">
      <alignment horizontal="left" indent="2"/>
      <protection locked="0"/>
    </xf>
    <xf numFmtId="0" fontId="4" fillId="0" borderId="33" xfId="94" applyFont="1" applyFill="1" applyBorder="1" applyAlignment="1">
      <alignment horizontal="center"/>
    </xf>
    <xf numFmtId="0" fontId="4" fillId="0" borderId="36" xfId="94" applyFont="1" applyFill="1" applyBorder="1" applyAlignment="1"/>
    <xf numFmtId="0" fontId="4" fillId="0" borderId="2" xfId="94" applyFont="1" applyFill="1" applyBorder="1" applyAlignment="1"/>
    <xf numFmtId="0" fontId="4" fillId="0" borderId="36" xfId="94" applyFont="1" applyFill="1" applyBorder="1" applyAlignment="1">
      <alignment horizontal="left" indent="2"/>
    </xf>
    <xf numFmtId="0" fontId="4" fillId="0" borderId="2" xfId="94" applyFont="1" applyFill="1" applyBorder="1" applyAlignment="1">
      <alignment horizontal="left" indent="2"/>
    </xf>
    <xf numFmtId="0" fontId="4" fillId="0" borderId="42" xfId="94" applyFont="1" applyFill="1" applyBorder="1" applyAlignment="1">
      <alignment horizontal="center"/>
    </xf>
    <xf numFmtId="0" fontId="4" fillId="0" borderId="37" xfId="94" applyFont="1" applyFill="1" applyBorder="1" applyAlignment="1">
      <alignment horizontal="left" indent="2"/>
    </xf>
    <xf numFmtId="0" fontId="4" fillId="0" borderId="43" xfId="94" applyFont="1" applyFill="1" applyBorder="1" applyAlignment="1">
      <alignment horizontal="left" indent="2"/>
    </xf>
    <xf numFmtId="0" fontId="16" fillId="0" borderId="0" xfId="94" applyFont="1" applyFill="1" applyProtection="1">
      <protection locked="0"/>
    </xf>
    <xf numFmtId="0" fontId="4" fillId="0" borderId="0" xfId="89" applyProtection="1">
      <protection locked="0"/>
    </xf>
    <xf numFmtId="0" fontId="4" fillId="0" borderId="0" xfId="94" applyFont="1" applyFill="1" applyAlignment="1" applyProtection="1">
      <alignment horizontal="center"/>
      <protection locked="0"/>
    </xf>
    <xf numFmtId="0" fontId="14" fillId="0" borderId="48" xfId="132" applyFont="1" applyFill="1" applyBorder="1" applyAlignment="1" applyProtection="1">
      <alignment horizontal="left"/>
      <protection locked="0"/>
    </xf>
    <xf numFmtId="0" fontId="4" fillId="0" borderId="50" xfId="142" applyFont="1" applyFill="1" applyBorder="1" applyProtection="1">
      <protection locked="0"/>
    </xf>
    <xf numFmtId="0" fontId="14" fillId="0" borderId="25" xfId="132" applyFont="1" applyFill="1" applyBorder="1" applyAlignment="1" applyProtection="1">
      <alignment horizontal="left"/>
      <protection locked="0"/>
    </xf>
    <xf numFmtId="0" fontId="4" fillId="0" borderId="51" xfId="142" applyFont="1" applyFill="1" applyBorder="1" applyProtection="1">
      <protection locked="0"/>
    </xf>
    <xf numFmtId="0" fontId="14" fillId="0" borderId="36" xfId="132" applyFont="1" applyFill="1" applyBorder="1" applyProtection="1">
      <protection locked="0"/>
    </xf>
    <xf numFmtId="0" fontId="4" fillId="0" borderId="52" xfId="142" applyFont="1" applyFill="1" applyBorder="1" applyProtection="1">
      <protection locked="0"/>
    </xf>
    <xf numFmtId="0" fontId="14" fillId="0" borderId="2" xfId="132" applyFont="1" applyFill="1" applyBorder="1" applyProtection="1">
      <protection locked="0"/>
    </xf>
    <xf numFmtId="0" fontId="4" fillId="0" borderId="53" xfId="142" applyFont="1" applyFill="1" applyBorder="1" applyProtection="1">
      <protection locked="0"/>
    </xf>
    <xf numFmtId="0" fontId="14" fillId="0" borderId="54" xfId="89" applyFont="1" applyFill="1" applyBorder="1" applyAlignment="1" applyProtection="1">
      <protection locked="0"/>
    </xf>
    <xf numFmtId="3" fontId="14" fillId="0" borderId="54" xfId="89" applyNumberFormat="1" applyFont="1" applyFill="1" applyBorder="1" applyAlignment="1" applyProtection="1">
      <alignment horizontal="left"/>
      <protection locked="0"/>
    </xf>
    <xf numFmtId="3" fontId="14" fillId="0" borderId="0" xfId="89" applyNumberFormat="1" applyFont="1" applyFill="1" applyBorder="1" applyAlignment="1" applyProtection="1">
      <protection locked="0"/>
    </xf>
    <xf numFmtId="0" fontId="14" fillId="0" borderId="49" xfId="132" applyFont="1" applyFill="1" applyBorder="1" applyAlignment="1" applyProtection="1">
      <alignment horizontal="left"/>
      <protection locked="0"/>
    </xf>
    <xf numFmtId="0" fontId="14" fillId="0" borderId="45" xfId="132" applyFont="1" applyFill="1" applyBorder="1" applyAlignment="1" applyProtection="1">
      <alignment horizontal="left"/>
      <protection locked="0"/>
    </xf>
    <xf numFmtId="14" fontId="15" fillId="0" borderId="57" xfId="89" applyNumberFormat="1" applyFont="1" applyFill="1" applyBorder="1" applyAlignment="1" applyProtection="1">
      <alignment horizontal="left" vertical="center"/>
      <protection locked="0"/>
    </xf>
    <xf numFmtId="0" fontId="14" fillId="0" borderId="0" xfId="132" applyFont="1" applyFill="1" applyBorder="1" applyAlignment="1" applyProtection="1">
      <alignment horizontal="left"/>
      <protection locked="0"/>
    </xf>
    <xf numFmtId="164" fontId="10" fillId="37" borderId="44" xfId="110" applyNumberFormat="1" applyFont="1" applyFill="1" applyBorder="1" applyAlignment="1" applyProtection="1">
      <alignment horizontal="right" vertical="center"/>
    </xf>
    <xf numFmtId="164" fontId="4" fillId="37" borderId="33" xfId="110" applyNumberFormat="1" applyFont="1" applyFill="1" applyBorder="1" applyAlignment="1" applyProtection="1">
      <alignment horizontal="right" vertical="center"/>
    </xf>
    <xf numFmtId="0" fontId="10" fillId="0" borderId="0" xfId="103" applyFont="1" applyFill="1" applyBorder="1" applyProtection="1"/>
    <xf numFmtId="0" fontId="14" fillId="0" borderId="0" xfId="85" applyFont="1" applyFill="1" applyBorder="1" applyAlignment="1" applyProtection="1">
      <protection locked="0"/>
    </xf>
    <xf numFmtId="3" fontId="14" fillId="0" borderId="0" xfId="85" applyNumberFormat="1" applyFont="1" applyFill="1" applyBorder="1" applyAlignment="1" applyProtection="1">
      <alignment horizontal="left"/>
      <protection locked="0"/>
    </xf>
    <xf numFmtId="0" fontId="14" fillId="0" borderId="46" xfId="130" applyFont="1" applyFill="1" applyBorder="1" applyAlignment="1" applyProtection="1">
      <alignment horizontal="left"/>
      <protection locked="0"/>
    </xf>
    <xf numFmtId="0" fontId="16" fillId="0" borderId="82" xfId="93" applyFont="1" applyFill="1" applyBorder="1" applyProtection="1">
      <protection locked="0"/>
    </xf>
    <xf numFmtId="164" fontId="10" fillId="33" borderId="57" xfId="93" applyNumberFormat="1" applyFont="1" applyFill="1" applyBorder="1" applyAlignment="1" applyProtection="1">
      <alignment horizontal="right"/>
    </xf>
    <xf numFmtId="164" fontId="4" fillId="33" borderId="73" xfId="93" applyNumberFormat="1" applyFont="1" applyFill="1" applyBorder="1" applyAlignment="1" applyProtection="1">
      <alignment horizontal="right"/>
    </xf>
    <xf numFmtId="0" fontId="3" fillId="0" borderId="57" xfId="130" applyFont="1" applyFill="1" applyBorder="1" applyAlignment="1" applyProtection="1">
      <alignment horizontal="left"/>
      <protection locked="0"/>
    </xf>
    <xf numFmtId="164" fontId="4" fillId="0" borderId="44" xfId="85" applyNumberFormat="1" applyBorder="1" applyAlignment="1" applyProtection="1">
      <alignment horizontal="center"/>
    </xf>
    <xf numFmtId="164" fontId="4" fillId="0" borderId="33" xfId="93" applyNumberFormat="1" applyFont="1" applyFill="1" applyBorder="1" applyProtection="1"/>
    <xf numFmtId="164" fontId="10" fillId="37" borderId="44" xfId="93" applyNumberFormat="1" applyFont="1" applyFill="1" applyBorder="1" applyProtection="1">
      <protection locked="0"/>
    </xf>
    <xf numFmtId="164" fontId="4" fillId="37" borderId="31" xfId="93" applyNumberFormat="1" applyFont="1" applyFill="1" applyBorder="1" applyProtection="1">
      <protection locked="0"/>
    </xf>
    <xf numFmtId="164" fontId="4" fillId="35" borderId="33" xfId="103" applyNumberFormat="1" applyFont="1" applyFill="1" applyBorder="1" applyAlignment="1" applyProtection="1">
      <alignment horizontal="center"/>
    </xf>
    <xf numFmtId="164" fontId="4" fillId="35" borderId="33" xfId="103" applyNumberFormat="1" applyFont="1" applyFill="1" applyBorder="1" applyAlignment="1" applyProtection="1">
      <alignment horizontal="center"/>
      <protection locked="0"/>
    </xf>
    <xf numFmtId="164" fontId="4" fillId="35" borderId="42" xfId="103" applyNumberFormat="1" applyFont="1" applyFill="1" applyBorder="1" applyAlignment="1" applyProtection="1">
      <alignment horizontal="center"/>
      <protection locked="0"/>
    </xf>
    <xf numFmtId="0" fontId="4" fillId="0" borderId="54" xfId="141" applyFont="1" applyFill="1" applyBorder="1" applyProtection="1">
      <protection locked="0"/>
    </xf>
    <xf numFmtId="3" fontId="14" fillId="0" borderId="54" xfId="85" applyNumberFormat="1" applyFont="1" applyFill="1" applyBorder="1" applyAlignment="1" applyProtection="1">
      <protection locked="0"/>
    </xf>
    <xf numFmtId="0" fontId="4" fillId="0" borderId="49" xfId="141" applyFont="1" applyFill="1" applyBorder="1" applyProtection="1">
      <protection locked="0"/>
    </xf>
    <xf numFmtId="164" fontId="4" fillId="0" borderId="0" xfId="98" applyNumberFormat="1" applyFill="1"/>
    <xf numFmtId="0" fontId="4" fillId="0" borderId="55" xfId="98" applyFont="1" applyFill="1" applyBorder="1" applyAlignment="1">
      <alignment horizontal="left" vertical="center" wrapText="1"/>
    </xf>
    <xf numFmtId="164" fontId="4" fillId="25" borderId="40" xfId="98" applyNumberFormat="1" applyFont="1" applyFill="1" applyBorder="1" applyAlignment="1">
      <alignment horizontal="right" vertical="center"/>
    </xf>
    <xf numFmtId="0" fontId="4" fillId="0" borderId="73" xfId="98" applyFont="1" applyFill="1" applyBorder="1" applyAlignment="1">
      <alignment horizontal="left" vertical="center" wrapText="1"/>
    </xf>
    <xf numFmtId="164" fontId="4" fillId="37" borderId="33" xfId="94" applyNumberFormat="1" applyFont="1" applyFill="1" applyBorder="1" applyAlignment="1">
      <alignment horizontal="right"/>
    </xf>
    <xf numFmtId="164" fontId="4" fillId="37" borderId="33" xfId="110" applyNumberFormat="1" applyFont="1" applyFill="1" applyBorder="1" applyAlignment="1">
      <alignment horizontal="right"/>
    </xf>
    <xf numFmtId="164" fontId="4" fillId="37" borderId="33" xfId="110" applyNumberFormat="1" applyFont="1" applyFill="1" applyBorder="1" applyAlignment="1" applyProtection="1">
      <alignment horizontal="right"/>
      <protection locked="0"/>
    </xf>
    <xf numFmtId="164" fontId="4" fillId="37" borderId="42" xfId="110" applyNumberFormat="1" applyFont="1" applyFill="1" applyBorder="1" applyAlignment="1" applyProtection="1">
      <alignment horizontal="right"/>
      <protection locked="0"/>
    </xf>
    <xf numFmtId="164" fontId="4" fillId="37" borderId="42" xfId="110" applyNumberFormat="1" applyFont="1" applyFill="1" applyBorder="1" applyAlignment="1">
      <alignment horizontal="right"/>
    </xf>
    <xf numFmtId="0" fontId="4" fillId="0" borderId="0" xfId="85" applyAlignment="1" applyProtection="1">
      <alignment horizontal="right"/>
      <protection locked="0"/>
    </xf>
    <xf numFmtId="0" fontId="16" fillId="0" borderId="0" xfId="93" applyFont="1" applyFill="1" applyAlignment="1" applyProtection="1">
      <alignment horizontal="right"/>
      <protection locked="0"/>
    </xf>
    <xf numFmtId="164" fontId="10" fillId="37" borderId="44" xfId="93" applyNumberFormat="1" applyFont="1" applyFill="1" applyBorder="1" applyAlignment="1" applyProtection="1">
      <alignment horizontal="right"/>
      <protection locked="0"/>
    </xf>
    <xf numFmtId="164" fontId="4" fillId="37" borderId="31" xfId="93" applyNumberFormat="1" applyFont="1" applyFill="1" applyBorder="1" applyAlignment="1" applyProtection="1">
      <alignment horizontal="right"/>
      <protection locked="0"/>
    </xf>
    <xf numFmtId="0" fontId="16" fillId="0" borderId="9" xfId="93" applyFont="1" applyFill="1" applyBorder="1" applyAlignment="1" applyProtection="1">
      <alignment horizontal="right"/>
      <protection locked="0"/>
    </xf>
    <xf numFmtId="0" fontId="16" fillId="0" borderId="0" xfId="93" applyFont="1" applyFill="1" applyBorder="1" applyAlignment="1" applyProtection="1">
      <alignment horizontal="right"/>
      <protection locked="0"/>
    </xf>
    <xf numFmtId="0" fontId="4" fillId="0" borderId="0" xfId="103" applyFont="1" applyFill="1" applyBorder="1" applyAlignment="1" applyProtection="1">
      <alignment horizontal="right" indent="1"/>
      <protection locked="0"/>
    </xf>
    <xf numFmtId="164" fontId="4" fillId="37" borderId="33" xfId="93" applyNumberFormat="1" applyFont="1" applyFill="1" applyBorder="1" applyAlignment="1" applyProtection="1">
      <alignment horizontal="right"/>
      <protection locked="0"/>
    </xf>
    <xf numFmtId="164" fontId="4" fillId="37" borderId="33" xfId="93" applyNumberFormat="1" applyFont="1" applyFill="1" applyBorder="1" applyAlignment="1" applyProtection="1">
      <alignment horizontal="right"/>
    </xf>
    <xf numFmtId="164" fontId="4" fillId="37" borderId="33" xfId="125" applyNumberFormat="1" applyFont="1" applyFill="1" applyBorder="1" applyAlignment="1" applyProtection="1">
      <alignment horizontal="right"/>
      <protection locked="0"/>
    </xf>
    <xf numFmtId="164" fontId="4" fillId="37" borderId="40" xfId="93" applyNumberFormat="1" applyFont="1" applyFill="1" applyBorder="1" applyAlignment="1" applyProtection="1">
      <alignment horizontal="right"/>
      <protection locked="0"/>
    </xf>
    <xf numFmtId="164" fontId="4" fillId="37" borderId="34" xfId="93" applyNumberFormat="1" applyFont="1" applyFill="1" applyBorder="1" applyAlignment="1" applyProtection="1">
      <alignment horizontal="right"/>
    </xf>
    <xf numFmtId="164" fontId="4" fillId="37" borderId="33" xfId="103" applyNumberFormat="1" applyFont="1" applyFill="1" applyBorder="1" applyAlignment="1" applyProtection="1">
      <alignment horizontal="right"/>
    </xf>
    <xf numFmtId="164" fontId="4" fillId="0" borderId="52" xfId="92" applyNumberFormat="1" applyFont="1" applyFill="1" applyBorder="1" applyAlignment="1">
      <alignment horizontal="right" vertical="center"/>
    </xf>
    <xf numFmtId="164" fontId="4" fillId="0" borderId="1" xfId="92" applyNumberFormat="1" applyFont="1" applyFill="1" applyBorder="1" applyAlignment="1">
      <alignment horizontal="right" vertical="center"/>
    </xf>
    <xf numFmtId="179" fontId="4" fillId="0" borderId="17" xfId="92" applyNumberFormat="1" applyFont="1" applyFill="1" applyBorder="1" applyAlignment="1">
      <alignment horizontal="right" vertical="center"/>
    </xf>
    <xf numFmtId="179" fontId="4" fillId="0" borderId="91" xfId="92" applyNumberFormat="1" applyFont="1" applyFill="1" applyBorder="1" applyAlignment="1">
      <alignment horizontal="right" vertical="center"/>
    </xf>
    <xf numFmtId="179" fontId="4" fillId="0" borderId="52" xfId="92" applyNumberFormat="1" applyFont="1" applyFill="1" applyBorder="1" applyAlignment="1">
      <alignment horizontal="right" vertical="center"/>
    </xf>
    <xf numFmtId="179" fontId="75" fillId="0" borderId="52" xfId="92" applyNumberFormat="1" applyFont="1" applyFill="1" applyBorder="1" applyAlignment="1">
      <alignment horizontal="right" vertical="center"/>
    </xf>
    <xf numFmtId="179" fontId="4" fillId="0" borderId="64" xfId="92" applyNumberFormat="1" applyFont="1" applyFill="1" applyBorder="1" applyAlignment="1">
      <alignment horizontal="right" vertical="center"/>
    </xf>
    <xf numFmtId="179" fontId="4" fillId="0" borderId="73" xfId="92" applyNumberFormat="1" applyFont="1" applyFill="1" applyBorder="1" applyAlignment="1">
      <alignment horizontal="right" vertical="center"/>
    </xf>
    <xf numFmtId="179" fontId="75" fillId="0" borderId="59" xfId="92" applyNumberFormat="1" applyFont="1" applyFill="1" applyBorder="1" applyAlignment="1">
      <alignment horizontal="right" vertical="center"/>
    </xf>
    <xf numFmtId="179" fontId="75" fillId="0" borderId="53" xfId="92" applyNumberFormat="1" applyFont="1" applyFill="1" applyBorder="1" applyAlignment="1">
      <alignment horizontal="right" vertical="center"/>
    </xf>
    <xf numFmtId="164" fontId="4" fillId="0" borderId="59" xfId="92" applyNumberFormat="1" applyFont="1" applyFill="1" applyBorder="1" applyAlignment="1">
      <alignment horizontal="right" vertical="center"/>
    </xf>
    <xf numFmtId="164" fontId="4" fillId="0" borderId="53" xfId="92" applyNumberFormat="1" applyFont="1" applyFill="1" applyBorder="1" applyAlignment="1">
      <alignment horizontal="right" vertical="center"/>
    </xf>
    <xf numFmtId="179" fontId="4" fillId="0" borderId="59" xfId="92" applyNumberFormat="1" applyFont="1" applyFill="1" applyBorder="1" applyAlignment="1">
      <alignment horizontal="right" vertical="center"/>
    </xf>
    <xf numFmtId="179" fontId="4" fillId="0" borderId="53" xfId="92" applyNumberFormat="1" applyFont="1" applyFill="1" applyBorder="1" applyAlignment="1">
      <alignment horizontal="right" vertical="center"/>
    </xf>
    <xf numFmtId="179" fontId="4" fillId="0" borderId="19" xfId="92" applyNumberFormat="1" applyFont="1" applyFill="1" applyBorder="1" applyAlignment="1">
      <alignment horizontal="right" vertical="center"/>
    </xf>
    <xf numFmtId="179" fontId="4" fillId="0" borderId="61" xfId="92" applyNumberFormat="1" applyFont="1" applyFill="1" applyBorder="1" applyAlignment="1">
      <alignment horizontal="right" vertical="center"/>
    </xf>
    <xf numFmtId="179" fontId="4" fillId="0" borderId="47" xfId="92" applyNumberFormat="1" applyFont="1" applyFill="1" applyBorder="1" applyAlignment="1">
      <alignment horizontal="right" vertical="center"/>
    </xf>
    <xf numFmtId="179" fontId="75" fillId="0" borderId="1" xfId="92" applyNumberFormat="1" applyFont="1" applyFill="1" applyBorder="1" applyAlignment="1">
      <alignment horizontal="right" vertical="center"/>
    </xf>
    <xf numFmtId="179" fontId="4" fillId="0" borderId="18" xfId="92" applyNumberFormat="1" applyFont="1" applyFill="1" applyBorder="1" applyAlignment="1">
      <alignment horizontal="right" vertical="center"/>
    </xf>
    <xf numFmtId="0" fontId="75" fillId="0" borderId="83" xfId="116" applyFont="1" applyFill="1" applyBorder="1" applyAlignment="1" applyProtection="1">
      <alignment horizontal="center" vertical="center" wrapText="1"/>
      <protection locked="0"/>
    </xf>
    <xf numFmtId="0" fontId="4" fillId="0" borderId="47" xfId="116" applyFont="1" applyFill="1" applyBorder="1" applyAlignment="1" applyProtection="1">
      <alignment horizontal="left" vertical="center" wrapText="1"/>
      <protection locked="0"/>
    </xf>
    <xf numFmtId="0" fontId="4" fillId="0" borderId="90" xfId="116" applyFont="1" applyFill="1" applyBorder="1" applyAlignment="1" applyProtection="1">
      <alignment horizontal="center" vertical="center" wrapText="1"/>
      <protection locked="0"/>
    </xf>
    <xf numFmtId="0" fontId="4" fillId="0" borderId="1" xfId="116" applyFont="1" applyFill="1" applyBorder="1" applyAlignment="1" applyProtection="1">
      <alignment horizontal="left" vertical="center" wrapText="1"/>
      <protection locked="0"/>
    </xf>
    <xf numFmtId="0" fontId="4" fillId="0" borderId="83" xfId="116" applyFont="1" applyFill="1" applyBorder="1" applyAlignment="1" applyProtection="1">
      <alignment horizontal="center" vertical="center" wrapText="1"/>
      <protection locked="0"/>
    </xf>
    <xf numFmtId="0" fontId="4" fillId="0" borderId="18" xfId="116" applyFont="1" applyFill="1" applyBorder="1" applyAlignment="1" applyProtection="1">
      <alignment horizontal="left" vertical="center" wrapText="1"/>
      <protection locked="0"/>
    </xf>
    <xf numFmtId="0" fontId="4" fillId="0" borderId="20" xfId="116" applyFont="1" applyFill="1" applyBorder="1" applyAlignment="1" applyProtection="1">
      <alignment horizontal="center" vertical="center" wrapText="1"/>
      <protection locked="0"/>
    </xf>
    <xf numFmtId="0" fontId="75" fillId="0" borderId="1" xfId="92" applyFont="1" applyBorder="1" applyAlignment="1">
      <alignment horizontal="left" vertical="center" indent="1"/>
    </xf>
    <xf numFmtId="0" fontId="4" fillId="0" borderId="74" xfId="116" applyFont="1" applyFill="1" applyBorder="1" applyAlignment="1" applyProtection="1">
      <alignment horizontal="left" vertical="center" wrapText="1"/>
      <protection locked="0"/>
    </xf>
    <xf numFmtId="0" fontId="4" fillId="0" borderId="70" xfId="116" applyFont="1" applyFill="1" applyBorder="1" applyAlignment="1" applyProtection="1">
      <alignment horizontal="center" vertical="center" wrapText="1"/>
      <protection locked="0"/>
    </xf>
    <xf numFmtId="0" fontId="4" fillId="0" borderId="89" xfId="116" applyFont="1" applyFill="1" applyBorder="1" applyAlignment="1" applyProtection="1">
      <alignment horizontal="left" vertical="center" wrapText="1"/>
      <protection locked="0"/>
    </xf>
    <xf numFmtId="0" fontId="4" fillId="0" borderId="63" xfId="116" applyFont="1" applyFill="1" applyBorder="1" applyAlignment="1" applyProtection="1">
      <alignment horizontal="center" vertical="center" wrapText="1"/>
      <protection locked="0"/>
    </xf>
    <xf numFmtId="164" fontId="71" fillId="37" borderId="92" xfId="3" applyNumberFormat="1" applyFont="1" applyFill="1" applyBorder="1" applyAlignment="1" applyProtection="1">
      <alignment horizontal="right" vertical="center"/>
      <protection locked="0"/>
    </xf>
    <xf numFmtId="164" fontId="71" fillId="37" borderId="22" xfId="3" applyNumberFormat="1" applyFont="1" applyFill="1" applyBorder="1" applyAlignment="1" applyProtection="1">
      <alignment horizontal="right" vertical="center"/>
      <protection locked="0"/>
    </xf>
    <xf numFmtId="164" fontId="71" fillId="37" borderId="28" xfId="3" applyNumberFormat="1" applyFont="1" applyFill="1" applyBorder="1" applyAlignment="1" applyProtection="1">
      <alignment horizontal="right" vertical="center"/>
      <protection locked="0"/>
    </xf>
    <xf numFmtId="0" fontId="4" fillId="0" borderId="34" xfId="93" applyFont="1" applyFill="1" applyBorder="1" applyAlignment="1" applyProtection="1">
      <alignment horizontal="center"/>
    </xf>
    <xf numFmtId="0" fontId="4" fillId="0" borderId="79" xfId="103" applyFont="1" applyFill="1" applyBorder="1" applyAlignment="1" applyProtection="1">
      <alignment horizontal="center"/>
    </xf>
    <xf numFmtId="0" fontId="10" fillId="0" borderId="49" xfId="103" applyFont="1" applyFill="1" applyBorder="1" applyProtection="1"/>
    <xf numFmtId="0" fontId="10" fillId="0" borderId="46" xfId="103" applyFont="1" applyFill="1" applyBorder="1" applyProtection="1"/>
    <xf numFmtId="164" fontId="10" fillId="37" borderId="79" xfId="93" applyNumberFormat="1" applyFont="1" applyFill="1" applyBorder="1" applyAlignment="1" applyProtection="1">
      <alignment horizontal="right"/>
    </xf>
    <xf numFmtId="0" fontId="4" fillId="0" borderId="53" xfId="93" applyFont="1" applyFill="1" applyBorder="1" applyAlignment="1" applyProtection="1">
      <alignment horizontal="left" indent="1"/>
    </xf>
    <xf numFmtId="164" fontId="10" fillId="35" borderId="31" xfId="103" applyNumberFormat="1" applyFont="1" applyFill="1" applyBorder="1" applyAlignment="1" applyProtection="1">
      <alignment horizontal="center"/>
      <protection locked="0"/>
    </xf>
    <xf numFmtId="164" fontId="10" fillId="35" borderId="44" xfId="103" applyNumberFormat="1" applyFont="1" applyFill="1" applyBorder="1" applyAlignment="1" applyProtection="1">
      <alignment horizontal="center"/>
      <protection locked="0"/>
    </xf>
    <xf numFmtId="0" fontId="4" fillId="35" borderId="41" xfId="93" applyFont="1" applyFill="1" applyBorder="1" applyAlignment="1" applyProtection="1">
      <alignment horizontal="center"/>
      <protection locked="0"/>
    </xf>
    <xf numFmtId="0" fontId="4" fillId="35" borderId="43" xfId="103" applyFont="1" applyFill="1" applyBorder="1" applyAlignment="1" applyProtection="1">
      <alignment horizontal="center"/>
      <protection locked="0"/>
    </xf>
    <xf numFmtId="164" fontId="4" fillId="35" borderId="31" xfId="93" applyNumberFormat="1" applyFont="1" applyFill="1" applyBorder="1" applyAlignment="1" applyProtection="1">
      <alignment horizontal="center"/>
      <protection locked="0"/>
    </xf>
    <xf numFmtId="164" fontId="4" fillId="35" borderId="40" xfId="93" applyNumberFormat="1" applyFont="1" applyFill="1" applyBorder="1" applyAlignment="1" applyProtection="1">
      <alignment horizontal="center"/>
    </xf>
    <xf numFmtId="164" fontId="4" fillId="35" borderId="42" xfId="93" applyNumberFormat="1" applyFont="1" applyFill="1" applyBorder="1" applyAlignment="1" applyProtection="1">
      <alignment horizontal="center"/>
      <protection locked="0"/>
    </xf>
    <xf numFmtId="164" fontId="4" fillId="35" borderId="42" xfId="93" applyNumberFormat="1" applyFont="1" applyFill="1" applyBorder="1" applyAlignment="1" applyProtection="1">
      <alignment horizontal="center"/>
    </xf>
    <xf numFmtId="0" fontId="10" fillId="35" borderId="9" xfId="103" applyFont="1" applyFill="1" applyBorder="1" applyAlignment="1" applyProtection="1">
      <alignment horizontal="center"/>
    </xf>
    <xf numFmtId="0" fontId="10" fillId="0" borderId="0" xfId="130" applyFont="1" applyFill="1" applyAlignment="1" applyProtection="1">
      <alignment horizontal="center" vertical="center"/>
      <protection locked="0"/>
    </xf>
    <xf numFmtId="0" fontId="10" fillId="0" borderId="44" xfId="130" applyFont="1" applyFill="1" applyBorder="1" applyAlignment="1" applyProtection="1">
      <alignment vertical="center"/>
      <protection locked="0"/>
    </xf>
    <xf numFmtId="164" fontId="4" fillId="0" borderId="42" xfId="93" applyNumberFormat="1" applyFont="1" applyFill="1" applyBorder="1" applyProtection="1"/>
    <xf numFmtId="0" fontId="3" fillId="0" borderId="0" xfId="171" applyFont="1" applyFill="1" applyBorder="1" applyProtection="1">
      <protection locked="0"/>
    </xf>
    <xf numFmtId="0" fontId="3" fillId="0" borderId="0" xfId="171" applyFont="1" applyFill="1" applyBorder="1" applyProtection="1"/>
    <xf numFmtId="0" fontId="7" fillId="0" borderId="0" xfId="171" applyFont="1" applyFill="1" applyBorder="1" applyAlignment="1" applyProtection="1">
      <alignment vertical="top"/>
    </xf>
    <xf numFmtId="0" fontId="93" fillId="0" borderId="0" xfId="171" applyFont="1" applyFill="1" applyBorder="1" applyProtection="1"/>
    <xf numFmtId="0" fontId="7" fillId="0" borderId="0" xfId="171" applyFont="1" applyFill="1" applyBorder="1" applyProtection="1"/>
    <xf numFmtId="0" fontId="6" fillId="0" borderId="0" xfId="171" applyFont="1" applyFill="1" applyBorder="1" applyProtection="1"/>
    <xf numFmtId="49" fontId="7" fillId="0" borderId="44" xfId="171" applyNumberFormat="1" applyFont="1" applyFill="1" applyBorder="1" applyAlignment="1" applyProtection="1">
      <alignment horizontal="center"/>
      <protection locked="0"/>
    </xf>
    <xf numFmtId="1" fontId="7" fillId="0" borderId="44" xfId="171" applyNumberFormat="1" applyFont="1" applyFill="1" applyBorder="1" applyAlignment="1" applyProtection="1">
      <alignment horizontal="center"/>
      <protection locked="0"/>
    </xf>
    <xf numFmtId="14" fontId="7" fillId="0" borderId="44" xfId="171" applyNumberFormat="1" applyFont="1" applyFill="1" applyBorder="1" applyAlignment="1" applyProtection="1">
      <alignment horizontal="center"/>
      <protection locked="0"/>
    </xf>
    <xf numFmtId="0" fontId="93" fillId="0" borderId="0" xfId="171" applyFont="1" applyFill="1" applyBorder="1" applyAlignment="1" applyProtection="1">
      <alignment horizontal="center"/>
    </xf>
    <xf numFmtId="0" fontId="3" fillId="0" borderId="0" xfId="171" applyFont="1" applyFill="1" applyBorder="1" applyAlignment="1" applyProtection="1">
      <alignment horizontal="right"/>
    </xf>
    <xf numFmtId="49" fontId="3" fillId="0" borderId="44" xfId="171" applyNumberFormat="1" applyFont="1" applyFill="1" applyBorder="1" applyAlignment="1" applyProtection="1">
      <alignment horizontal="center" vertical="center"/>
      <protection locked="0"/>
    </xf>
    <xf numFmtId="0" fontId="3" fillId="0" borderId="0" xfId="171" applyFont="1" applyFill="1" applyBorder="1" applyAlignment="1" applyProtection="1">
      <alignment vertical="center"/>
    </xf>
    <xf numFmtId="0" fontId="3" fillId="0" borderId="44" xfId="171" applyFont="1" applyFill="1" applyBorder="1" applyAlignment="1" applyProtection="1">
      <alignment horizontal="center" vertical="center"/>
      <protection locked="0"/>
    </xf>
    <xf numFmtId="0" fontId="3" fillId="0" borderId="44" xfId="171" applyFont="1" applyFill="1" applyBorder="1" applyAlignment="1" applyProtection="1">
      <alignment vertical="center"/>
      <protection locked="0"/>
    </xf>
    <xf numFmtId="0" fontId="3" fillId="0" borderId="0" xfId="171" applyFont="1" applyFill="1" applyBorder="1" applyAlignment="1" applyProtection="1">
      <alignment horizontal="right"/>
      <protection locked="0"/>
    </xf>
    <xf numFmtId="0" fontId="3" fillId="0" borderId="0" xfId="171" applyFont="1" applyFill="1" applyBorder="1" applyAlignment="1" applyProtection="1">
      <alignment vertical="center"/>
      <protection locked="0"/>
    </xf>
    <xf numFmtId="49" fontId="3" fillId="0" borderId="0" xfId="171" applyNumberFormat="1" applyFont="1" applyFill="1" applyBorder="1" applyAlignment="1" applyProtection="1">
      <alignment horizontal="center" vertical="center"/>
      <protection locked="0"/>
    </xf>
    <xf numFmtId="0" fontId="3" fillId="0" borderId="0" xfId="171" applyFont="1" applyFill="1" applyBorder="1" applyAlignment="1" applyProtection="1">
      <alignment horizontal="center" vertical="center"/>
      <protection locked="0"/>
    </xf>
    <xf numFmtId="0" fontId="23" fillId="0" borderId="0" xfId="171" applyFont="1" applyFill="1" applyBorder="1" applyAlignment="1" applyProtection="1">
      <alignment horizontal="right"/>
      <protection locked="0"/>
    </xf>
    <xf numFmtId="0" fontId="14" fillId="0" borderId="0" xfId="171" applyFont="1" applyFill="1" applyBorder="1" applyAlignment="1" applyProtection="1">
      <alignment horizontal="center"/>
      <protection locked="0"/>
    </xf>
    <xf numFmtId="0" fontId="3" fillId="0" borderId="0" xfId="171" applyFont="1" applyFill="1" applyBorder="1" applyAlignment="1" applyProtection="1">
      <alignment horizontal="center"/>
      <protection locked="0"/>
    </xf>
    <xf numFmtId="0" fontId="4" fillId="35" borderId="31" xfId="93" applyFont="1" applyFill="1" applyBorder="1" applyAlignment="1" applyProtection="1">
      <alignment horizontal="center"/>
      <protection locked="0"/>
    </xf>
    <xf numFmtId="0" fontId="4" fillId="35" borderId="42" xfId="103" applyFont="1" applyFill="1" applyBorder="1" applyAlignment="1" applyProtection="1">
      <alignment horizontal="center"/>
      <protection locked="0"/>
    </xf>
    <xf numFmtId="164" fontId="10" fillId="0" borderId="82" xfId="103" applyNumberFormat="1" applyFont="1" applyFill="1" applyBorder="1" applyAlignment="1" applyProtection="1">
      <alignment horizontal="right"/>
      <protection locked="0"/>
    </xf>
    <xf numFmtId="164" fontId="4" fillId="0" borderId="42" xfId="103" applyNumberFormat="1" applyFont="1" applyFill="1" applyBorder="1" applyAlignment="1" applyProtection="1">
      <alignment horizontal="right"/>
      <protection locked="0"/>
    </xf>
    <xf numFmtId="164" fontId="4" fillId="34" borderId="81" xfId="131" applyNumberFormat="1" applyFont="1" applyFill="1" applyBorder="1" applyAlignment="1" applyProtection="1">
      <alignment horizontal="right" vertical="center" wrapText="1"/>
      <protection locked="0"/>
    </xf>
    <xf numFmtId="164" fontId="4" fillId="34" borderId="17" xfId="131" applyNumberFormat="1" applyFont="1" applyFill="1" applyBorder="1" applyAlignment="1" applyProtection="1">
      <alignment horizontal="right" vertical="center" wrapText="1"/>
      <protection locked="0"/>
    </xf>
    <xf numFmtId="164" fontId="4" fillId="0" borderId="35" xfId="85" applyNumberFormat="1" applyFont="1" applyFill="1" applyBorder="1" applyAlignment="1" applyProtection="1">
      <alignment horizontal="right" vertical="center"/>
      <protection locked="0"/>
    </xf>
    <xf numFmtId="164" fontId="4" fillId="0" borderId="49" xfId="85" applyNumberFormat="1" applyFont="1" applyFill="1" applyBorder="1" applyAlignment="1" applyProtection="1">
      <alignment horizontal="right" vertical="center"/>
      <protection locked="0"/>
    </xf>
    <xf numFmtId="164" fontId="4" fillId="0" borderId="38" xfId="85" applyNumberFormat="1" applyFont="1" applyFill="1" applyBorder="1" applyAlignment="1" applyProtection="1">
      <alignment horizontal="right" vertical="center"/>
      <protection locked="0"/>
    </xf>
    <xf numFmtId="164" fontId="4" fillId="0" borderId="36" xfId="85" applyNumberFormat="1" applyFont="1" applyFill="1" applyBorder="1" applyAlignment="1" applyProtection="1">
      <alignment horizontal="right" vertical="center"/>
      <protection locked="0"/>
    </xf>
    <xf numFmtId="164" fontId="4" fillId="0" borderId="37" xfId="85" applyNumberFormat="1" applyFont="1" applyFill="1" applyBorder="1" applyAlignment="1" applyProtection="1">
      <alignment horizontal="right" vertical="center"/>
      <protection locked="0"/>
    </xf>
    <xf numFmtId="164" fontId="4" fillId="0" borderId="31" xfId="85" applyNumberFormat="1" applyFont="1" applyFill="1" applyBorder="1" applyAlignment="1" applyProtection="1">
      <alignment horizontal="right" vertical="center"/>
      <protection locked="0"/>
    </xf>
    <xf numFmtId="164" fontId="4" fillId="0" borderId="82" xfId="85" applyNumberFormat="1" applyFont="1" applyFill="1" applyBorder="1" applyAlignment="1" applyProtection="1">
      <alignment horizontal="right" vertical="center"/>
      <protection locked="0"/>
    </xf>
    <xf numFmtId="164" fontId="4" fillId="0" borderId="42" xfId="85" applyNumberFormat="1" applyFont="1" applyFill="1" applyBorder="1" applyAlignment="1" applyProtection="1">
      <alignment horizontal="right" vertical="center"/>
      <protection locked="0"/>
    </xf>
    <xf numFmtId="164" fontId="4" fillId="0" borderId="44" xfId="85" applyNumberFormat="1" applyFill="1" applyBorder="1" applyAlignment="1" applyProtection="1">
      <alignment horizontal="right"/>
      <protection locked="0"/>
    </xf>
    <xf numFmtId="0" fontId="4" fillId="0" borderId="44" xfId="85" applyFill="1" applyBorder="1" applyAlignment="1" applyProtection="1">
      <alignment vertical="center"/>
      <protection locked="0"/>
    </xf>
    <xf numFmtId="0" fontId="4" fillId="0" borderId="96" xfId="127" applyFont="1" applyFill="1" applyBorder="1" applyAlignment="1" applyProtection="1">
      <alignment horizontal="center" vertical="center" wrapText="1"/>
    </xf>
    <xf numFmtId="0" fontId="4" fillId="0" borderId="94" xfId="127" applyFont="1" applyFill="1" applyBorder="1" applyAlignment="1" applyProtection="1">
      <alignment horizontal="left" vertical="top" indent="1"/>
    </xf>
    <xf numFmtId="164" fontId="4" fillId="0" borderId="97" xfId="127" applyNumberFormat="1" applyFont="1" applyFill="1" applyBorder="1" applyAlignment="1" applyProtection="1">
      <alignment horizontal="right"/>
      <protection locked="0"/>
    </xf>
    <xf numFmtId="164" fontId="4" fillId="0" borderId="95" xfId="127" applyNumberFormat="1" applyFont="1" applyFill="1" applyBorder="1" applyAlignment="1" applyProtection="1">
      <alignment horizontal="right"/>
      <protection locked="0"/>
    </xf>
    <xf numFmtId="164" fontId="4" fillId="0" borderId="98" xfId="127" applyNumberFormat="1" applyFont="1" applyFill="1" applyBorder="1" applyAlignment="1" applyProtection="1">
      <alignment horizontal="right"/>
      <protection locked="0"/>
    </xf>
    <xf numFmtId="164" fontId="4" fillId="33" borderId="99" xfId="127" applyNumberFormat="1" applyFont="1" applyFill="1" applyBorder="1" applyAlignment="1" applyProtection="1">
      <alignment horizontal="right"/>
    </xf>
    <xf numFmtId="164" fontId="4" fillId="33" borderId="100" xfId="127" applyNumberFormat="1" applyFont="1" applyFill="1" applyBorder="1" applyAlignment="1" applyProtection="1">
      <alignment horizontal="right"/>
    </xf>
    <xf numFmtId="164" fontId="4" fillId="0" borderId="93" xfId="127" applyNumberFormat="1" applyFont="1" applyFill="1" applyBorder="1" applyAlignment="1" applyProtection="1">
      <alignment horizontal="right"/>
      <protection locked="0"/>
    </xf>
    <xf numFmtId="164" fontId="4" fillId="0" borderId="104" xfId="127" applyNumberFormat="1" applyFont="1" applyFill="1" applyBorder="1" applyAlignment="1" applyProtection="1">
      <alignment horizontal="right"/>
      <protection locked="0"/>
    </xf>
    <xf numFmtId="0" fontId="4" fillId="0" borderId="108" xfId="127" applyFont="1" applyFill="1" applyBorder="1" applyAlignment="1" applyProtection="1">
      <alignment horizontal="center" vertical="center" wrapText="1"/>
    </xf>
    <xf numFmtId="164" fontId="4" fillId="32" borderId="22" xfId="127" applyNumberFormat="1" applyFont="1" applyFill="1" applyBorder="1" applyAlignment="1" applyProtection="1">
      <alignment horizontal="center"/>
    </xf>
    <xf numFmtId="0" fontId="4" fillId="0" borderId="22" xfId="127" applyFont="1" applyFill="1" applyBorder="1" applyProtection="1">
      <protection locked="0"/>
    </xf>
    <xf numFmtId="0" fontId="4" fillId="0" borderId="28" xfId="127" applyFont="1" applyFill="1" applyBorder="1" applyProtection="1">
      <protection locked="0"/>
    </xf>
    <xf numFmtId="164" fontId="4" fillId="32" borderId="92" xfId="127" applyNumberFormat="1" applyFont="1" applyFill="1" applyBorder="1" applyAlignment="1" applyProtection="1">
      <alignment horizontal="center"/>
      <protection locked="0"/>
    </xf>
    <xf numFmtId="0" fontId="4" fillId="0" borderId="44" xfId="127" applyFont="1" applyFill="1" applyBorder="1" applyAlignment="1" applyProtection="1">
      <alignment vertical="top"/>
    </xf>
    <xf numFmtId="0" fontId="10" fillId="0" borderId="31" xfId="127" applyFont="1" applyFill="1" applyBorder="1" applyAlignment="1" applyProtection="1">
      <alignment vertical="top"/>
    </xf>
    <xf numFmtId="0" fontId="4" fillId="0" borderId="108" xfId="127" applyFont="1" applyFill="1" applyBorder="1" applyAlignment="1" applyProtection="1">
      <alignment horizontal="left" vertical="top" indent="1"/>
    </xf>
    <xf numFmtId="0" fontId="4" fillId="0" borderId="42" xfId="127" applyFont="1" applyFill="1" applyBorder="1" applyAlignment="1" applyProtection="1">
      <alignment horizontal="left" vertical="top" indent="1"/>
    </xf>
    <xf numFmtId="0" fontId="1" fillId="0" borderId="36" xfId="94" applyFont="1" applyFill="1" applyBorder="1" applyAlignment="1" applyProtection="1">
      <alignment horizontal="left" indent="3"/>
    </xf>
    <xf numFmtId="164" fontId="4" fillId="0" borderId="101" xfId="127" applyNumberFormat="1" applyFont="1" applyFill="1" applyBorder="1" applyAlignment="1" applyProtection="1">
      <alignment horizontal="right"/>
      <protection locked="0"/>
    </xf>
    <xf numFmtId="164" fontId="4" fillId="0" borderId="106" xfId="127" applyNumberFormat="1" applyFont="1" applyFill="1" applyBorder="1" applyAlignment="1" applyProtection="1">
      <alignment horizontal="right"/>
      <protection locked="0"/>
    </xf>
    <xf numFmtId="164" fontId="4" fillId="33" borderId="102" xfId="127" applyNumberFormat="1" applyFont="1" applyFill="1" applyBorder="1" applyAlignment="1" applyProtection="1">
      <alignment horizontal="right"/>
    </xf>
    <xf numFmtId="164" fontId="4" fillId="0" borderId="103" xfId="127" applyNumberFormat="1" applyFont="1" applyFill="1" applyBorder="1" applyAlignment="1" applyProtection="1">
      <alignment horizontal="right"/>
      <protection locked="0"/>
    </xf>
    <xf numFmtId="164" fontId="4" fillId="0" borderId="107" xfId="127" applyNumberFormat="1" applyFont="1" applyFill="1" applyBorder="1" applyAlignment="1" applyProtection="1">
      <alignment horizontal="right"/>
      <protection locked="0"/>
    </xf>
    <xf numFmtId="164" fontId="4" fillId="33" borderId="105" xfId="127" applyNumberFormat="1" applyFont="1" applyFill="1" applyBorder="1" applyAlignment="1" applyProtection="1">
      <alignment horizontal="right"/>
    </xf>
    <xf numFmtId="164" fontId="4" fillId="33" borderId="109" xfId="127" applyNumberFormat="1" applyFont="1" applyFill="1" applyBorder="1" applyAlignment="1" applyProtection="1">
      <alignment horizontal="right"/>
    </xf>
    <xf numFmtId="164" fontId="4" fillId="33" borderId="110" xfId="127" applyNumberFormat="1" applyFont="1" applyFill="1" applyBorder="1" applyAlignment="1" applyProtection="1">
      <alignment horizontal="right"/>
    </xf>
    <xf numFmtId="0" fontId="1" fillId="0" borderId="0" xfId="172"/>
    <xf numFmtId="164" fontId="1" fillId="0" borderId="0" xfId="172" applyNumberFormat="1"/>
    <xf numFmtId="0" fontId="86" fillId="0" borderId="0" xfId="99" applyFont="1"/>
    <xf numFmtId="0" fontId="6" fillId="0" borderId="0" xfId="130" applyFont="1" applyAlignment="1">
      <alignment horizontal="center" vertical="center"/>
    </xf>
    <xf numFmtId="0" fontId="5" fillId="0" borderId="0" xfId="172" applyFont="1"/>
    <xf numFmtId="164" fontId="6" fillId="0" borderId="0" xfId="130" applyNumberFormat="1" applyFont="1" applyAlignment="1">
      <alignment horizontal="left" vertical="center"/>
    </xf>
    <xf numFmtId="0" fontId="6" fillId="0" borderId="0" xfId="130" applyFont="1" applyAlignment="1">
      <alignment horizontal="left" vertical="center"/>
    </xf>
    <xf numFmtId="0" fontId="6" fillId="0" borderId="0" xfId="130" applyFont="1" applyAlignment="1">
      <alignment horizontal="right" vertical="center"/>
    </xf>
    <xf numFmtId="1" fontId="10" fillId="0" borderId="45" xfId="173" applyNumberFormat="1" applyFont="1" applyFill="1" applyBorder="1" applyAlignment="1">
      <alignment horizontal="center" vertical="center"/>
    </xf>
    <xf numFmtId="0" fontId="10" fillId="0" borderId="57" xfId="172" applyFont="1" applyBorder="1" applyAlignment="1"/>
    <xf numFmtId="1" fontId="10" fillId="0" borderId="44" xfId="173" applyNumberFormat="1" applyFont="1" applyFill="1" applyBorder="1" applyAlignment="1">
      <alignment horizontal="center" vertical="center"/>
    </xf>
    <xf numFmtId="0" fontId="8" fillId="0" borderId="0" xfId="172" applyFont="1"/>
    <xf numFmtId="0" fontId="20" fillId="0" borderId="0" xfId="172" applyFont="1"/>
    <xf numFmtId="4" fontId="7" fillId="0" borderId="0" xfId="130" applyNumberFormat="1" applyFont="1" applyAlignment="1">
      <alignment horizontal="left" vertical="center"/>
    </xf>
    <xf numFmtId="49" fontId="7" fillId="0" borderId="0" xfId="130" applyNumberFormat="1" applyFont="1" applyAlignment="1">
      <alignment horizontal="left" vertical="center"/>
    </xf>
    <xf numFmtId="1" fontId="7" fillId="0" borderId="0" xfId="130" applyNumberFormat="1" applyFont="1" applyAlignment="1">
      <alignment horizontal="center" vertical="center"/>
    </xf>
    <xf numFmtId="0" fontId="1" fillId="0" borderId="0" xfId="137" applyAlignment="1">
      <alignment horizontal="right"/>
    </xf>
    <xf numFmtId="0" fontId="1" fillId="0" borderId="0" xfId="172" applyFont="1" applyAlignment="1">
      <alignment horizontal="left"/>
    </xf>
    <xf numFmtId="0" fontId="1" fillId="0" borderId="0" xfId="172" applyFont="1"/>
    <xf numFmtId="164" fontId="1" fillId="0" borderId="0" xfId="172" applyNumberFormat="1" applyFont="1"/>
    <xf numFmtId="0" fontId="1" fillId="0" borderId="0" xfId="172" applyFont="1" applyAlignment="1">
      <alignment horizontal="right"/>
    </xf>
    <xf numFmtId="1" fontId="10" fillId="0" borderId="31" xfId="130" applyNumberFormat="1" applyFont="1" applyBorder="1" applyAlignment="1">
      <alignment horizontal="center" vertical="center" wrapText="1"/>
    </xf>
    <xf numFmtId="1" fontId="10" fillId="0" borderId="32" xfId="130" applyNumberFormat="1" applyFont="1" applyBorder="1" applyAlignment="1">
      <alignment horizontal="center" vertical="center" wrapText="1"/>
    </xf>
    <xf numFmtId="0" fontId="10" fillId="0" borderId="108" xfId="172" applyFont="1" applyBorder="1" applyAlignment="1">
      <alignment horizontal="center"/>
    </xf>
    <xf numFmtId="0" fontId="10" fillId="0" borderId="2" xfId="172" applyFont="1" applyBorder="1" applyAlignment="1">
      <alignment horizontal="center"/>
    </xf>
    <xf numFmtId="0" fontId="10" fillId="0" borderId="103" xfId="172" applyFont="1" applyBorder="1" applyAlignment="1">
      <alignment horizontal="center"/>
    </xf>
    <xf numFmtId="0" fontId="10" fillId="0" borderId="58" xfId="172" applyFont="1" applyBorder="1" applyAlignment="1">
      <alignment horizontal="center"/>
    </xf>
    <xf numFmtId="0" fontId="10" fillId="0" borderId="105" xfId="172" applyFont="1" applyBorder="1" applyAlignment="1">
      <alignment horizontal="center"/>
    </xf>
    <xf numFmtId="0" fontId="10" fillId="0" borderId="107" xfId="172" applyFont="1" applyBorder="1" applyAlignment="1">
      <alignment horizontal="center"/>
    </xf>
    <xf numFmtId="0" fontId="21" fillId="0" borderId="42" xfId="102" applyFont="1" applyBorder="1" applyAlignment="1">
      <alignment horizontal="center" wrapText="1"/>
    </xf>
    <xf numFmtId="0" fontId="21" fillId="0" borderId="43" xfId="102" applyFont="1" applyBorder="1" applyAlignment="1">
      <alignment horizontal="center" wrapText="1"/>
    </xf>
    <xf numFmtId="0" fontId="1" fillId="0" borderId="72" xfId="172" applyFont="1" applyBorder="1" applyAlignment="1">
      <alignment vertical="center"/>
    </xf>
    <xf numFmtId="0" fontId="1" fillId="0" borderId="25" xfId="172" applyFont="1" applyBorder="1" applyAlignment="1">
      <alignment horizontal="center" vertical="center"/>
    </xf>
    <xf numFmtId="0" fontId="1" fillId="0" borderId="51" xfId="172" applyFont="1" applyBorder="1" applyAlignment="1">
      <alignment vertical="center"/>
    </xf>
    <xf numFmtId="0" fontId="1" fillId="0" borderId="85" xfId="172" applyFont="1" applyBorder="1" applyAlignment="1">
      <alignment horizontal="center" vertical="center"/>
    </xf>
    <xf numFmtId="0" fontId="1" fillId="0" borderId="86" xfId="172" applyFont="1" applyBorder="1" applyAlignment="1">
      <alignment horizontal="center" vertical="center"/>
    </xf>
    <xf numFmtId="0" fontId="1" fillId="0" borderId="85" xfId="130" applyFont="1" applyBorder="1" applyAlignment="1">
      <alignment horizontal="center" vertical="center" wrapText="1"/>
    </xf>
    <xf numFmtId="0" fontId="1" fillId="0" borderId="86" xfId="130" applyFont="1" applyBorder="1" applyAlignment="1">
      <alignment horizontal="center" vertical="center" wrapText="1"/>
    </xf>
    <xf numFmtId="0" fontId="1" fillId="0" borderId="27" xfId="130" applyFont="1" applyBorder="1" applyAlignment="1">
      <alignment horizontal="center" vertical="center" wrapText="1"/>
    </xf>
    <xf numFmtId="0" fontId="1" fillId="0" borderId="87" xfId="130" applyFont="1" applyBorder="1" applyAlignment="1">
      <alignment horizontal="center" vertical="center" wrapText="1"/>
    </xf>
    <xf numFmtId="0" fontId="1" fillId="0" borderId="82" xfId="130" applyFont="1" applyBorder="1" applyAlignment="1">
      <alignment horizontal="center" vertical="center" wrapText="1"/>
    </xf>
    <xf numFmtId="0" fontId="1" fillId="0" borderId="0" xfId="130" applyFont="1" applyAlignment="1">
      <alignment horizontal="center" vertical="center" wrapText="1"/>
    </xf>
    <xf numFmtId="0" fontId="1" fillId="0" borderId="31" xfId="172" applyFont="1" applyBorder="1" applyAlignment="1">
      <alignment horizontal="center" vertical="center" wrapText="1"/>
    </xf>
    <xf numFmtId="0" fontId="10" fillId="0" borderId="32" xfId="127" applyFont="1" applyBorder="1" applyAlignment="1">
      <alignment vertical="top"/>
    </xf>
    <xf numFmtId="0" fontId="10" fillId="0" borderId="32" xfId="172" applyFont="1" applyBorder="1" applyAlignment="1">
      <alignment vertical="top"/>
    </xf>
    <xf numFmtId="164" fontId="10" fillId="32" borderId="64" xfId="131" applyNumberFormat="1" applyFont="1" applyFill="1" applyBorder="1" applyAlignment="1">
      <alignment horizontal="right" vertical="center" wrapText="1"/>
    </xf>
    <xf numFmtId="164" fontId="10" fillId="32" borderId="90" xfId="131" applyNumberFormat="1" applyFont="1" applyFill="1" applyBorder="1" applyAlignment="1">
      <alignment horizontal="right" vertical="center" wrapText="1"/>
    </xf>
    <xf numFmtId="164" fontId="10" fillId="32" borderId="91" xfId="131" applyNumberFormat="1" applyFont="1" applyFill="1" applyBorder="1" applyAlignment="1">
      <alignment horizontal="right" vertical="center" wrapText="1"/>
    </xf>
    <xf numFmtId="164" fontId="10" fillId="32" borderId="69" xfId="131" applyNumberFormat="1" applyFont="1" applyFill="1" applyBorder="1" applyAlignment="1">
      <alignment horizontal="right" vertical="center" wrapText="1"/>
    </xf>
    <xf numFmtId="164" fontId="10" fillId="32" borderId="31" xfId="131" applyNumberFormat="1" applyFont="1" applyFill="1" applyBorder="1" applyAlignment="1">
      <alignment horizontal="right" vertical="center" wrapText="1"/>
    </xf>
    <xf numFmtId="164" fontId="10" fillId="32" borderId="32" xfId="131" applyNumberFormat="1" applyFont="1" applyFill="1" applyBorder="1" applyAlignment="1">
      <alignment horizontal="right" vertical="center" wrapText="1"/>
    </xf>
    <xf numFmtId="0" fontId="1" fillId="0" borderId="108" xfId="172" applyFont="1" applyBorder="1" applyAlignment="1">
      <alignment horizontal="center" vertical="center" wrapText="1"/>
    </xf>
    <xf numFmtId="0" fontId="1" fillId="0" borderId="2" xfId="127" applyFont="1" applyBorder="1" applyAlignment="1">
      <alignment horizontal="left" vertical="top" indent="1"/>
    </xf>
    <xf numFmtId="0" fontId="1" fillId="0" borderId="2" xfId="172" applyFont="1" applyBorder="1" applyAlignment="1">
      <alignment horizontal="left" vertical="top" indent="1"/>
    </xf>
    <xf numFmtId="164" fontId="1" fillId="33" borderId="101" xfId="131" applyNumberFormat="1" applyFont="1" applyFill="1" applyBorder="1" applyAlignment="1">
      <alignment horizontal="right" vertical="center" wrapText="1"/>
    </xf>
    <xf numFmtId="164" fontId="1" fillId="33" borderId="102" xfId="131" applyNumberFormat="1" applyFont="1" applyFill="1" applyBorder="1" applyAlignment="1">
      <alignment horizontal="right" vertical="center" wrapText="1"/>
    </xf>
    <xf numFmtId="164" fontId="1" fillId="33" borderId="106" xfId="131" applyNumberFormat="1" applyFont="1" applyFill="1" applyBorder="1" applyAlignment="1">
      <alignment horizontal="right" vertical="center" wrapText="1"/>
    </xf>
    <xf numFmtId="164" fontId="1" fillId="33" borderId="4" xfId="131" applyNumberFormat="1" applyFont="1" applyFill="1" applyBorder="1" applyAlignment="1">
      <alignment horizontal="right" vertical="center" wrapText="1"/>
    </xf>
    <xf numFmtId="164" fontId="1" fillId="33" borderId="108" xfId="131" applyNumberFormat="1" applyFont="1" applyFill="1" applyBorder="1" applyAlignment="1">
      <alignment horizontal="right" vertical="center" wrapText="1"/>
    </xf>
    <xf numFmtId="164" fontId="1" fillId="33" borderId="2" xfId="131" applyNumberFormat="1" applyFont="1" applyFill="1" applyBorder="1" applyAlignment="1">
      <alignment horizontal="right" vertical="center" wrapText="1"/>
    </xf>
    <xf numFmtId="164" fontId="1" fillId="34" borderId="101" xfId="131" applyNumberFormat="1" applyFont="1" applyFill="1" applyBorder="1" applyAlignment="1">
      <alignment horizontal="right" vertical="center" wrapText="1"/>
    </xf>
    <xf numFmtId="164" fontId="1" fillId="34" borderId="102" xfId="131" applyNumberFormat="1" applyFont="1" applyFill="1" applyBorder="1" applyAlignment="1">
      <alignment horizontal="right" vertical="center" wrapText="1"/>
    </xf>
    <xf numFmtId="164" fontId="1" fillId="34" borderId="106" xfId="131" applyNumberFormat="1" applyFont="1" applyFill="1" applyBorder="1" applyAlignment="1">
      <alignment horizontal="right" vertical="center" wrapText="1"/>
    </xf>
    <xf numFmtId="164" fontId="1" fillId="34" borderId="4" xfId="131" applyNumberFormat="1" applyFont="1" applyFill="1" applyBorder="1" applyAlignment="1">
      <alignment horizontal="right" vertical="center" wrapText="1"/>
    </xf>
    <xf numFmtId="164" fontId="1" fillId="34" borderId="108" xfId="131" applyNumberFormat="1" applyFont="1" applyFill="1" applyBorder="1" applyAlignment="1">
      <alignment horizontal="right" vertical="center" wrapText="1"/>
    </xf>
    <xf numFmtId="164" fontId="1" fillId="34" borderId="2" xfId="131" applyNumberFormat="1" applyFont="1" applyFill="1" applyBorder="1" applyAlignment="1">
      <alignment horizontal="right" vertical="center" wrapText="1"/>
    </xf>
    <xf numFmtId="0" fontId="1" fillId="0" borderId="42" xfId="172" applyFont="1" applyBorder="1" applyAlignment="1">
      <alignment horizontal="center" vertical="center" wrapText="1"/>
    </xf>
    <xf numFmtId="0" fontId="1" fillId="0" borderId="43" xfId="127" applyFont="1" applyBorder="1" applyAlignment="1">
      <alignment horizontal="left" vertical="top" indent="1"/>
    </xf>
    <xf numFmtId="0" fontId="1" fillId="0" borderId="43" xfId="172" applyFont="1" applyBorder="1" applyAlignment="1">
      <alignment horizontal="left" vertical="top" indent="1"/>
    </xf>
    <xf numFmtId="164" fontId="1" fillId="34" borderId="103" xfId="131" applyNumberFormat="1" applyFont="1" applyFill="1" applyBorder="1" applyAlignment="1">
      <alignment horizontal="right" vertical="center" wrapText="1"/>
    </xf>
    <xf numFmtId="164" fontId="1" fillId="34" borderId="105" xfId="131" applyNumberFormat="1" applyFont="1" applyFill="1" applyBorder="1" applyAlignment="1">
      <alignment horizontal="right" vertical="center" wrapText="1"/>
    </xf>
    <xf numFmtId="164" fontId="1" fillId="34" borderId="107" xfId="131" applyNumberFormat="1" applyFont="1" applyFill="1" applyBorder="1" applyAlignment="1">
      <alignment horizontal="right" vertical="center" wrapText="1"/>
    </xf>
    <xf numFmtId="164" fontId="1" fillId="34" borderId="58" xfId="131" applyNumberFormat="1" applyFont="1" applyFill="1" applyBorder="1" applyAlignment="1">
      <alignment horizontal="right" vertical="center" wrapText="1"/>
    </xf>
    <xf numFmtId="164" fontId="1" fillId="34" borderId="42" xfId="131" applyNumberFormat="1" applyFont="1" applyFill="1" applyBorder="1" applyAlignment="1">
      <alignment horizontal="right" vertical="center" wrapText="1"/>
    </xf>
    <xf numFmtId="164" fontId="1" fillId="34" borderId="43" xfId="131" applyNumberFormat="1" applyFont="1" applyFill="1" applyBorder="1" applyAlignment="1">
      <alignment horizontal="right" vertical="center" wrapText="1"/>
    </xf>
    <xf numFmtId="0" fontId="10" fillId="0" borderId="35" xfId="127" applyFont="1" applyBorder="1" applyAlignment="1">
      <alignment horizontal="left" indent="1"/>
    </xf>
    <xf numFmtId="0" fontId="10" fillId="0" borderId="32" xfId="172" applyFont="1" applyBorder="1" applyAlignment="1">
      <alignment horizontal="left" indent="1"/>
    </xf>
    <xf numFmtId="164" fontId="10" fillId="32" borderId="64" xfId="174" applyNumberFormat="1" applyFont="1" applyFill="1" applyBorder="1" applyAlignment="1">
      <alignment horizontal="right"/>
    </xf>
    <xf numFmtId="164" fontId="10" fillId="32" borderId="90" xfId="174" applyNumberFormat="1" applyFont="1" applyFill="1" applyBorder="1" applyAlignment="1">
      <alignment horizontal="right"/>
    </xf>
    <xf numFmtId="164" fontId="10" fillId="32" borderId="91" xfId="174" applyNumberFormat="1" applyFont="1" applyFill="1" applyBorder="1" applyAlignment="1">
      <alignment horizontal="right"/>
    </xf>
    <xf numFmtId="164" fontId="10" fillId="32" borderId="69" xfId="174" applyNumberFormat="1" applyFont="1" applyFill="1" applyBorder="1" applyAlignment="1">
      <alignment horizontal="right"/>
    </xf>
    <xf numFmtId="164" fontId="10" fillId="32" borderId="31" xfId="174" applyNumberFormat="1" applyFont="1" applyFill="1" applyBorder="1" applyAlignment="1">
      <alignment horizontal="right"/>
    </xf>
    <xf numFmtId="164" fontId="10" fillId="32" borderId="32" xfId="174" applyNumberFormat="1" applyFont="1" applyFill="1" applyBorder="1" applyAlignment="1">
      <alignment horizontal="right"/>
    </xf>
    <xf numFmtId="0" fontId="1" fillId="0" borderId="36" xfId="127" applyFont="1" applyBorder="1" applyAlignment="1">
      <alignment horizontal="left" vertical="top" indent="2"/>
    </xf>
    <xf numFmtId="0" fontId="10" fillId="0" borderId="2" xfId="172" applyFont="1" applyBorder="1" applyAlignment="1">
      <alignment horizontal="left" vertical="top" indent="2"/>
    </xf>
    <xf numFmtId="164" fontId="1" fillId="33" borderId="101" xfId="174" applyNumberFormat="1" applyFont="1" applyFill="1" applyBorder="1" applyAlignment="1">
      <alignment horizontal="right"/>
    </xf>
    <xf numFmtId="164" fontId="1" fillId="33" borderId="102" xfId="174" applyNumberFormat="1" applyFont="1" applyFill="1" applyBorder="1" applyAlignment="1">
      <alignment horizontal="right"/>
    </xf>
    <xf numFmtId="164" fontId="1" fillId="33" borderId="106" xfId="174" applyNumberFormat="1" applyFont="1" applyFill="1" applyBorder="1" applyAlignment="1">
      <alignment horizontal="right"/>
    </xf>
    <xf numFmtId="164" fontId="1" fillId="33" borderId="4" xfId="174" applyNumberFormat="1" applyFont="1" applyFill="1" applyBorder="1" applyAlignment="1">
      <alignment horizontal="right"/>
    </xf>
    <xf numFmtId="164" fontId="1" fillId="0" borderId="108" xfId="174" applyNumberFormat="1" applyFont="1" applyBorder="1" applyAlignment="1" applyProtection="1">
      <alignment horizontal="right"/>
      <protection locked="0"/>
    </xf>
    <xf numFmtId="0" fontId="1" fillId="0" borderId="36" xfId="127" applyFont="1" applyBorder="1" applyAlignment="1">
      <alignment horizontal="left" vertical="top" indent="3"/>
    </xf>
    <xf numFmtId="0" fontId="1" fillId="0" borderId="2" xfId="172" applyFont="1" applyBorder="1" applyAlignment="1">
      <alignment horizontal="left" vertical="top" indent="3"/>
    </xf>
    <xf numFmtId="164" fontId="1" fillId="0" borderId="101" xfId="174" applyNumberFormat="1" applyFont="1" applyBorder="1" applyAlignment="1" applyProtection="1">
      <alignment horizontal="right"/>
      <protection locked="0"/>
    </xf>
    <xf numFmtId="164" fontId="1" fillId="0" borderId="102" xfId="174" applyNumberFormat="1" applyFont="1" applyBorder="1" applyAlignment="1" applyProtection="1">
      <alignment horizontal="right"/>
      <protection locked="0"/>
    </xf>
    <xf numFmtId="164" fontId="1" fillId="0" borderId="106" xfId="174" applyNumberFormat="1" applyFont="1" applyBorder="1" applyAlignment="1" applyProtection="1">
      <alignment horizontal="right"/>
      <protection locked="0"/>
    </xf>
    <xf numFmtId="164" fontId="1" fillId="0" borderId="4" xfId="174" applyNumberFormat="1" applyFont="1" applyBorder="1" applyAlignment="1" applyProtection="1">
      <alignment horizontal="right"/>
      <protection locked="0"/>
    </xf>
    <xf numFmtId="164" fontId="1" fillId="35" borderId="108" xfId="174" applyNumberFormat="1" applyFont="1" applyFill="1" applyBorder="1" applyAlignment="1">
      <alignment horizontal="center"/>
    </xf>
    <xf numFmtId="164" fontId="1" fillId="35" borderId="2" xfId="174" applyNumberFormat="1" applyFont="1" applyFill="1" applyBorder="1" applyAlignment="1">
      <alignment horizontal="center"/>
    </xf>
    <xf numFmtId="0" fontId="1" fillId="0" borderId="36" xfId="127" applyFont="1" applyBorder="1" applyAlignment="1">
      <alignment horizontal="left" vertical="top" indent="4"/>
    </xf>
    <xf numFmtId="164" fontId="1" fillId="0" borderId="36" xfId="174" applyNumberFormat="1" applyFont="1" applyBorder="1" applyAlignment="1" applyProtection="1">
      <alignment horizontal="right"/>
      <protection locked="0"/>
    </xf>
    <xf numFmtId="164" fontId="1" fillId="0" borderId="93" xfId="174" applyNumberFormat="1" applyFont="1" applyBorder="1" applyAlignment="1" applyProtection="1">
      <alignment horizontal="right"/>
      <protection locked="0"/>
    </xf>
    <xf numFmtId="164" fontId="1" fillId="34" borderId="101" xfId="174" applyNumberFormat="1" applyFont="1" applyFill="1" applyBorder="1" applyAlignment="1">
      <alignment horizontal="right"/>
    </xf>
    <xf numFmtId="164" fontId="1" fillId="34" borderId="106" xfId="174" applyNumberFormat="1" applyFont="1" applyFill="1" applyBorder="1" applyAlignment="1">
      <alignment horizontal="right"/>
    </xf>
    <xf numFmtId="164" fontId="1" fillId="34" borderId="102" xfId="174" applyNumberFormat="1" applyFont="1" applyFill="1" applyBorder="1" applyAlignment="1">
      <alignment horizontal="right"/>
    </xf>
    <xf numFmtId="164" fontId="1" fillId="34" borderId="4" xfId="174" applyNumberFormat="1" applyFont="1" applyFill="1" applyBorder="1" applyAlignment="1">
      <alignment horizontal="right"/>
    </xf>
    <xf numFmtId="164" fontId="1" fillId="34" borderId="108" xfId="174" applyNumberFormat="1" applyFont="1" applyFill="1" applyBorder="1" applyAlignment="1">
      <alignment horizontal="right"/>
    </xf>
    <xf numFmtId="0" fontId="1" fillId="0" borderId="37" xfId="127" applyFont="1" applyBorder="1" applyAlignment="1">
      <alignment horizontal="left" vertical="top" indent="2"/>
    </xf>
    <xf numFmtId="0" fontId="1" fillId="0" borderId="43" xfId="172" applyFont="1" applyBorder="1" applyAlignment="1">
      <alignment horizontal="left" vertical="top" indent="3"/>
    </xf>
    <xf numFmtId="164" fontId="1" fillId="34" borderId="103" xfId="174" applyNumberFormat="1" applyFont="1" applyFill="1" applyBorder="1" applyAlignment="1">
      <alignment horizontal="right"/>
    </xf>
    <xf numFmtId="164" fontId="1" fillId="34" borderId="105" xfId="174" applyNumberFormat="1" applyFont="1" applyFill="1" applyBorder="1" applyAlignment="1">
      <alignment horizontal="right"/>
    </xf>
    <xf numFmtId="164" fontId="1" fillId="34" borderId="58" xfId="174" applyNumberFormat="1" applyFont="1" applyFill="1" applyBorder="1" applyAlignment="1">
      <alignment horizontal="right"/>
    </xf>
    <xf numFmtId="164" fontId="1" fillId="34" borderId="42" xfId="174" applyNumberFormat="1" applyFont="1" applyFill="1" applyBorder="1" applyAlignment="1">
      <alignment horizontal="right"/>
    </xf>
    <xf numFmtId="0" fontId="10" fillId="0" borderId="35" xfId="127" applyFont="1" applyBorder="1" applyAlignment="1">
      <alignment horizontal="left" vertical="top" indent="1"/>
    </xf>
    <xf numFmtId="0" fontId="10" fillId="0" borderId="32" xfId="172" applyFont="1" applyBorder="1" applyAlignment="1">
      <alignment horizontal="left" vertical="top" indent="1"/>
    </xf>
    <xf numFmtId="164" fontId="1" fillId="0" borderId="2" xfId="174" applyNumberFormat="1" applyFont="1" applyBorder="1" applyAlignment="1" applyProtection="1">
      <alignment horizontal="right"/>
      <protection locked="0"/>
    </xf>
    <xf numFmtId="164" fontId="1" fillId="34" borderId="2" xfId="174" applyNumberFormat="1" applyFont="1" applyFill="1" applyBorder="1" applyAlignment="1">
      <alignment horizontal="right"/>
    </xf>
    <xf numFmtId="164" fontId="1" fillId="34" borderId="107" xfId="174" applyNumberFormat="1" applyFont="1" applyFill="1" applyBorder="1" applyAlignment="1">
      <alignment horizontal="right"/>
    </xf>
    <xf numFmtId="164" fontId="1" fillId="34" borderId="43" xfId="174" applyNumberFormat="1" applyFont="1" applyFill="1" applyBorder="1" applyAlignment="1">
      <alignment horizontal="right"/>
    </xf>
    <xf numFmtId="0" fontId="1" fillId="0" borderId="40" xfId="172" applyFont="1" applyBorder="1" applyAlignment="1">
      <alignment horizontal="center" vertical="center" wrapText="1"/>
    </xf>
    <xf numFmtId="0" fontId="10" fillId="0" borderId="38" xfId="127" applyFont="1" applyBorder="1" applyAlignment="1">
      <alignment horizontal="left" vertical="top" indent="1"/>
    </xf>
    <xf numFmtId="0" fontId="10" fillId="0" borderId="41" xfId="172" applyFont="1" applyBorder="1" applyAlignment="1">
      <alignment horizontal="left" vertical="top" indent="1"/>
    </xf>
    <xf numFmtId="164" fontId="1" fillId="33" borderId="65" xfId="174" applyNumberFormat="1" applyFont="1" applyFill="1" applyBorder="1" applyAlignment="1">
      <alignment horizontal="right"/>
    </xf>
    <xf numFmtId="164" fontId="1" fillId="33" borderId="70" xfId="174" applyNumberFormat="1" applyFont="1" applyFill="1" applyBorder="1" applyAlignment="1">
      <alignment horizontal="right"/>
    </xf>
    <xf numFmtId="164" fontId="1" fillId="33" borderId="66" xfId="174" applyNumberFormat="1" applyFont="1" applyFill="1" applyBorder="1" applyAlignment="1">
      <alignment horizontal="right"/>
    </xf>
    <xf numFmtId="164" fontId="1" fillId="33" borderId="75" xfId="174" applyNumberFormat="1" applyFont="1" applyFill="1" applyBorder="1" applyAlignment="1">
      <alignment horizontal="right"/>
    </xf>
    <xf numFmtId="164" fontId="1" fillId="0" borderId="40" xfId="174" applyNumberFormat="1" applyFont="1" applyBorder="1" applyAlignment="1" applyProtection="1">
      <alignment horizontal="right"/>
      <protection locked="0"/>
    </xf>
    <xf numFmtId="164" fontId="1" fillId="0" borderId="41" xfId="174" applyNumberFormat="1" applyFont="1" applyBorder="1" applyAlignment="1" applyProtection="1">
      <alignment horizontal="right"/>
      <protection locked="0"/>
    </xf>
    <xf numFmtId="0" fontId="1" fillId="0" borderId="96" xfId="172" applyFont="1" applyBorder="1" applyAlignment="1">
      <alignment horizontal="center" vertical="center" wrapText="1"/>
    </xf>
    <xf numFmtId="0" fontId="1" fillId="0" borderId="39" xfId="127" applyFont="1" applyBorder="1" applyAlignment="1">
      <alignment horizontal="left" indent="2"/>
    </xf>
    <xf numFmtId="0" fontId="1" fillId="0" borderId="94" xfId="172" applyFont="1" applyBorder="1" applyAlignment="1">
      <alignment horizontal="left" indent="3"/>
    </xf>
    <xf numFmtId="164" fontId="1" fillId="0" borderId="97" xfId="174" applyNumberFormat="1" applyFont="1" applyBorder="1" applyAlignment="1" applyProtection="1">
      <alignment horizontal="right"/>
      <protection locked="0"/>
    </xf>
    <xf numFmtId="164" fontId="1" fillId="0" borderId="99" xfId="174" applyNumberFormat="1" applyFont="1" applyBorder="1" applyAlignment="1" applyProtection="1">
      <alignment horizontal="right"/>
      <protection locked="0"/>
    </xf>
    <xf numFmtId="164" fontId="1" fillId="0" borderId="95" xfId="174" applyNumberFormat="1" applyFont="1" applyBorder="1" applyAlignment="1" applyProtection="1">
      <alignment horizontal="right"/>
      <protection locked="0"/>
    </xf>
    <xf numFmtId="164" fontId="1" fillId="0" borderId="77" xfId="174" applyNumberFormat="1" applyFont="1" applyBorder="1" applyAlignment="1" applyProtection="1">
      <alignment horizontal="right"/>
      <protection locked="0"/>
    </xf>
    <xf numFmtId="164" fontId="1" fillId="35" borderId="96" xfId="174" applyNumberFormat="1" applyFont="1" applyFill="1" applyBorder="1" applyAlignment="1">
      <alignment horizontal="center"/>
    </xf>
    <xf numFmtId="164" fontId="1" fillId="35" borderId="94" xfId="174" applyNumberFormat="1" applyFont="1" applyFill="1" applyBorder="1" applyAlignment="1">
      <alignment horizontal="center"/>
    </xf>
    <xf numFmtId="0" fontId="1" fillId="0" borderId="2" xfId="172" applyFont="1" applyBorder="1" applyAlignment="1">
      <alignment horizontal="left" vertical="top" indent="2"/>
    </xf>
    <xf numFmtId="0" fontId="1" fillId="0" borderId="43" xfId="172" applyFont="1" applyBorder="1" applyAlignment="1">
      <alignment horizontal="left" vertical="top" indent="2"/>
    </xf>
    <xf numFmtId="164" fontId="1" fillId="34" borderId="104" xfId="174" applyNumberFormat="1" applyFont="1" applyFill="1" applyBorder="1" applyAlignment="1">
      <alignment horizontal="right"/>
    </xf>
    <xf numFmtId="164" fontId="1" fillId="34" borderId="110" xfId="174" applyNumberFormat="1" applyFont="1" applyFill="1" applyBorder="1" applyAlignment="1">
      <alignment horizontal="right"/>
    </xf>
    <xf numFmtId="0" fontId="10" fillId="0" borderId="41" xfId="127" applyFont="1" applyBorder="1" applyAlignment="1">
      <alignment vertical="top"/>
    </xf>
    <xf numFmtId="0" fontId="10" fillId="0" borderId="41" xfId="172" applyFont="1" applyBorder="1" applyAlignment="1">
      <alignment vertical="top"/>
    </xf>
    <xf numFmtId="164" fontId="10" fillId="33" borderId="65" xfId="174" applyNumberFormat="1" applyFont="1" applyFill="1" applyBorder="1" applyAlignment="1">
      <alignment horizontal="right"/>
    </xf>
    <xf numFmtId="164" fontId="10" fillId="33" borderId="70" xfId="174" applyNumberFormat="1" applyFont="1" applyFill="1" applyBorder="1" applyAlignment="1">
      <alignment horizontal="right"/>
    </xf>
    <xf numFmtId="164" fontId="10" fillId="33" borderId="66" xfId="174" applyNumberFormat="1" applyFont="1" applyFill="1" applyBorder="1" applyAlignment="1">
      <alignment horizontal="right"/>
    </xf>
    <xf numFmtId="164" fontId="10" fillId="33" borderId="75" xfId="174" applyNumberFormat="1" applyFont="1" applyFill="1" applyBorder="1" applyAlignment="1">
      <alignment horizontal="right"/>
    </xf>
    <xf numFmtId="164" fontId="1" fillId="0" borderId="103" xfId="174" applyNumberFormat="1" applyFont="1" applyBorder="1" applyAlignment="1" applyProtection="1">
      <alignment horizontal="right"/>
      <protection locked="0"/>
    </xf>
    <xf numFmtId="164" fontId="1" fillId="0" borderId="105" xfId="174" applyNumberFormat="1" applyFont="1" applyBorder="1" applyAlignment="1" applyProtection="1">
      <alignment horizontal="right"/>
      <protection locked="0"/>
    </xf>
    <xf numFmtId="164" fontId="1" fillId="0" borderId="107" xfId="174" applyNumberFormat="1" applyFont="1" applyBorder="1" applyAlignment="1" applyProtection="1">
      <alignment horizontal="right"/>
      <protection locked="0"/>
    </xf>
    <xf numFmtId="164" fontId="1" fillId="0" borderId="58" xfId="174" applyNumberFormat="1" applyFont="1" applyBorder="1" applyAlignment="1" applyProtection="1">
      <alignment horizontal="right"/>
      <protection locked="0"/>
    </xf>
    <xf numFmtId="164" fontId="1" fillId="35" borderId="42" xfId="174" applyNumberFormat="1" applyFont="1" applyFill="1" applyBorder="1" applyAlignment="1">
      <alignment horizontal="center"/>
    </xf>
    <xf numFmtId="164" fontId="1" fillId="35" borderId="43" xfId="174" applyNumberFormat="1" applyFont="1" applyFill="1" applyBorder="1" applyAlignment="1">
      <alignment horizontal="center"/>
    </xf>
    <xf numFmtId="0" fontId="1" fillId="0" borderId="45" xfId="172" applyFont="1" applyBorder="1" applyAlignment="1">
      <alignment horizontal="center" vertical="center" wrapText="1"/>
    </xf>
    <xf numFmtId="0" fontId="1" fillId="0" borderId="45" xfId="127" applyFont="1" applyBorder="1" applyAlignment="1">
      <alignment vertical="top"/>
    </xf>
    <xf numFmtId="0" fontId="1" fillId="0" borderId="9" xfId="172" applyFont="1" applyBorder="1" applyAlignment="1">
      <alignment vertical="top"/>
    </xf>
    <xf numFmtId="164" fontId="1" fillId="35" borderId="29" xfId="174" applyNumberFormat="1" applyFont="1" applyFill="1" applyBorder="1" applyAlignment="1">
      <alignment horizontal="center"/>
    </xf>
    <xf numFmtId="164" fontId="1" fillId="0" borderId="28" xfId="174" applyNumberFormat="1" applyFont="1" applyBorder="1" applyAlignment="1" applyProtection="1">
      <alignment horizontal="right"/>
      <protection locked="0"/>
    </xf>
    <xf numFmtId="164" fontId="1" fillId="35" borderId="92" xfId="174" applyNumberFormat="1" applyFont="1" applyFill="1" applyBorder="1" applyAlignment="1">
      <alignment horizontal="center"/>
    </xf>
    <xf numFmtId="164" fontId="1" fillId="0" borderId="68" xfId="174" applyNumberFormat="1" applyFont="1" applyBorder="1" applyAlignment="1" applyProtection="1">
      <alignment horizontal="right"/>
      <protection locked="0"/>
    </xf>
    <xf numFmtId="164" fontId="1" fillId="0" borderId="9" xfId="174" applyNumberFormat="1" applyFont="1" applyBorder="1" applyAlignment="1" applyProtection="1">
      <alignment horizontal="right"/>
      <protection locked="0"/>
    </xf>
    <xf numFmtId="164" fontId="1" fillId="0" borderId="44" xfId="174" applyNumberFormat="1" applyFont="1" applyBorder="1" applyAlignment="1" applyProtection="1">
      <alignment horizontal="right"/>
      <protection locked="0"/>
    </xf>
    <xf numFmtId="0" fontId="1" fillId="0" borderId="42" xfId="102" applyFont="1" applyBorder="1" applyAlignment="1">
      <alignment horizontal="center"/>
    </xf>
    <xf numFmtId="0" fontId="10" fillId="0" borderId="49" xfId="102" applyFont="1" applyBorder="1" applyAlignment="1">
      <alignment horizontal="left"/>
    </xf>
    <xf numFmtId="0" fontId="1" fillId="0" borderId="56" xfId="102" applyFont="1" applyBorder="1" applyAlignment="1">
      <alignment horizontal="left" indent="1"/>
    </xf>
    <xf numFmtId="164" fontId="10" fillId="33" borderId="49" xfId="102" applyNumberFormat="1" applyFont="1" applyFill="1" applyBorder="1" applyAlignment="1">
      <alignment horizontal="right"/>
    </xf>
    <xf numFmtId="164" fontId="10" fillId="33" borderId="58" xfId="102" applyNumberFormat="1" applyFont="1" applyFill="1" applyBorder="1" applyAlignment="1">
      <alignment horizontal="right"/>
    </xf>
    <xf numFmtId="164" fontId="10" fillId="33" borderId="62" xfId="102" applyNumberFormat="1" applyFont="1" applyFill="1" applyBorder="1" applyAlignment="1">
      <alignment horizontal="right"/>
    </xf>
    <xf numFmtId="164" fontId="10" fillId="33" borderId="56" xfId="102" applyNumberFormat="1" applyFont="1" applyFill="1" applyBorder="1" applyAlignment="1">
      <alignment horizontal="right"/>
    </xf>
    <xf numFmtId="164" fontId="10" fillId="33" borderId="44" xfId="174" applyNumberFormat="1" applyFont="1" applyFill="1" applyBorder="1" applyAlignment="1">
      <alignment horizontal="right"/>
    </xf>
    <xf numFmtId="164" fontId="10" fillId="33" borderId="9" xfId="174" applyNumberFormat="1" applyFont="1" applyFill="1" applyBorder="1" applyAlignment="1">
      <alignment horizontal="right"/>
    </xf>
    <xf numFmtId="0" fontId="1" fillId="0" borderId="49" xfId="102" applyFont="1" applyBorder="1" applyAlignment="1">
      <alignment horizontal="center"/>
    </xf>
    <xf numFmtId="0" fontId="10" fillId="0" borderId="46" xfId="102" applyFont="1" applyBorder="1" applyAlignment="1">
      <alignment horizontal="left"/>
    </xf>
    <xf numFmtId="0" fontId="1" fillId="0" borderId="46" xfId="102" applyFont="1" applyBorder="1" applyAlignment="1">
      <alignment horizontal="left" indent="1"/>
    </xf>
    <xf numFmtId="164" fontId="10" fillId="0" borderId="9" xfId="102" applyNumberFormat="1" applyFont="1" applyFill="1" applyBorder="1" applyAlignment="1">
      <alignment horizontal="right"/>
    </xf>
    <xf numFmtId="164" fontId="10" fillId="0" borderId="0" xfId="102" applyNumberFormat="1" applyFont="1" applyFill="1" applyBorder="1" applyAlignment="1">
      <alignment horizontal="right"/>
    </xf>
    <xf numFmtId="164" fontId="10" fillId="0" borderId="0" xfId="174" applyNumberFormat="1" applyFont="1" applyFill="1" applyBorder="1" applyAlignment="1">
      <alignment horizontal="right"/>
    </xf>
    <xf numFmtId="1" fontId="10" fillId="0" borderId="0" xfId="130" applyNumberFormat="1" applyFont="1" applyAlignment="1">
      <alignment horizontal="center" vertical="center" wrapText="1"/>
    </xf>
    <xf numFmtId="0" fontId="10" fillId="0" borderId="0" xfId="130" applyFont="1" applyAlignment="1">
      <alignment horizontal="center" vertical="center" wrapText="1"/>
    </xf>
    <xf numFmtId="0" fontId="1" fillId="0" borderId="31" xfId="172" applyFont="1" applyBorder="1" applyAlignment="1">
      <alignment horizontal="center" vertical="top"/>
    </xf>
    <xf numFmtId="0" fontId="10" fillId="35" borderId="65" xfId="174" applyFont="1" applyFill="1" applyBorder="1" applyAlignment="1">
      <alignment horizontal="center"/>
    </xf>
    <xf numFmtId="0" fontId="10" fillId="35" borderId="70" xfId="174" applyFont="1" applyFill="1" applyBorder="1" applyAlignment="1">
      <alignment horizontal="center"/>
    </xf>
    <xf numFmtId="0" fontId="1" fillId="0" borderId="0" xfId="172" applyFont="1" applyAlignment="1">
      <alignment horizontal="center"/>
    </xf>
    <xf numFmtId="0" fontId="1" fillId="0" borderId="108" xfId="172" applyFont="1" applyBorder="1" applyAlignment="1">
      <alignment horizontal="center" vertical="top"/>
    </xf>
    <xf numFmtId="0" fontId="1" fillId="0" borderId="101" xfId="172" applyFont="1" applyBorder="1" applyAlignment="1">
      <alignment horizontal="left" indent="1"/>
    </xf>
    <xf numFmtId="0" fontId="1" fillId="0" borderId="2" xfId="172" applyFont="1" applyBorder="1" applyAlignment="1">
      <alignment horizontal="center"/>
    </xf>
    <xf numFmtId="4" fontId="1" fillId="0" borderId="101" xfId="174" applyNumberFormat="1" applyFont="1" applyBorder="1" applyProtection="1">
      <protection locked="0"/>
    </xf>
    <xf numFmtId="4" fontId="1" fillId="0" borderId="102" xfId="174" applyNumberFormat="1" applyFont="1" applyBorder="1" applyProtection="1">
      <protection locked="0"/>
    </xf>
    <xf numFmtId="4" fontId="1" fillId="0" borderId="0" xfId="172" applyNumberFormat="1" applyFont="1"/>
    <xf numFmtId="3" fontId="1" fillId="0" borderId="101" xfId="174" applyNumberFormat="1" applyFont="1" applyBorder="1" applyProtection="1">
      <protection locked="0"/>
    </xf>
    <xf numFmtId="3" fontId="1" fillId="0" borderId="102" xfId="174" applyNumberFormat="1" applyFont="1" applyBorder="1" applyProtection="1">
      <protection locked="0"/>
    </xf>
    <xf numFmtId="3" fontId="1" fillId="0" borderId="0" xfId="172" applyNumberFormat="1" applyFont="1"/>
    <xf numFmtId="0" fontId="14" fillId="0" borderId="48" xfId="130" applyFont="1" applyBorder="1" applyAlignment="1">
      <alignment horizontal="left"/>
    </xf>
    <xf numFmtId="0" fontId="1" fillId="0" borderId="50" xfId="140" applyBorder="1"/>
    <xf numFmtId="0" fontId="14" fillId="0" borderId="25" xfId="130" applyFont="1" applyBorder="1" applyAlignment="1">
      <alignment horizontal="left"/>
    </xf>
    <xf numFmtId="0" fontId="1" fillId="0" borderId="51" xfId="140" applyBorder="1"/>
    <xf numFmtId="0" fontId="1" fillId="0" borderId="96" xfId="172" applyFont="1" applyBorder="1" applyAlignment="1">
      <alignment horizontal="center" vertical="top"/>
    </xf>
    <xf numFmtId="0" fontId="1" fillId="0" borderId="103" xfId="172" applyFont="1" applyBorder="1" applyAlignment="1">
      <alignment horizontal="left" indent="1"/>
    </xf>
    <xf numFmtId="0" fontId="1" fillId="0" borderId="94" xfId="172" applyFont="1" applyBorder="1" applyAlignment="1">
      <alignment horizontal="center"/>
    </xf>
    <xf numFmtId="3" fontId="1" fillId="0" borderId="97" xfId="174" applyNumberFormat="1" applyFont="1" applyBorder="1" applyProtection="1">
      <protection locked="0"/>
    </xf>
    <xf numFmtId="3" fontId="1" fillId="0" borderId="99" xfId="174" applyNumberFormat="1" applyFont="1" applyBorder="1" applyProtection="1">
      <protection locked="0"/>
    </xf>
    <xf numFmtId="0" fontId="14" fillId="0" borderId="36" xfId="130" applyFont="1" applyBorder="1"/>
    <xf numFmtId="0" fontId="1" fillId="0" borderId="106" xfId="140" applyBorder="1"/>
    <xf numFmtId="0" fontId="14" fillId="0" borderId="2" xfId="130" applyFont="1" applyBorder="1"/>
    <xf numFmtId="0" fontId="1" fillId="0" borderId="109" xfId="140" applyBorder="1"/>
    <xf numFmtId="0" fontId="10" fillId="35" borderId="64" xfId="174" applyFont="1" applyFill="1" applyBorder="1" applyAlignment="1">
      <alignment horizontal="center"/>
    </xf>
    <xf numFmtId="0" fontId="10" fillId="35" borderId="90" xfId="174" applyFont="1" applyFill="1" applyBorder="1" applyAlignment="1">
      <alignment horizontal="center"/>
    </xf>
    <xf numFmtId="0" fontId="1" fillId="0" borderId="54" xfId="175" applyFont="1" applyBorder="1" applyProtection="1">
      <protection locked="0"/>
    </xf>
    <xf numFmtId="0" fontId="1" fillId="0" borderId="27" xfId="140" applyBorder="1" applyProtection="1">
      <protection locked="0"/>
    </xf>
    <xf numFmtId="0" fontId="1" fillId="0" borderId="0" xfId="176" applyProtection="1">
      <protection locked="0"/>
    </xf>
    <xf numFmtId="0" fontId="1" fillId="0" borderId="55" xfId="176" applyBorder="1" applyProtection="1">
      <protection locked="0"/>
    </xf>
    <xf numFmtId="0" fontId="1" fillId="0" borderId="109" xfId="172" applyFont="1" applyBorder="1" applyAlignment="1">
      <alignment horizontal="center"/>
    </xf>
    <xf numFmtId="3" fontId="1" fillId="0" borderId="54" xfId="175" applyNumberFormat="1" applyFont="1" applyBorder="1" applyAlignment="1" applyProtection="1">
      <alignment horizontal="left"/>
      <protection locked="0"/>
    </xf>
    <xf numFmtId="3" fontId="14" fillId="0" borderId="0" xfId="172" applyNumberFormat="1" applyFont="1" applyProtection="1">
      <protection locked="0"/>
    </xf>
    <xf numFmtId="0" fontId="14" fillId="0" borderId="49" xfId="130" applyFont="1" applyBorder="1" applyAlignment="1">
      <alignment horizontal="left"/>
    </xf>
    <xf numFmtId="0" fontId="1" fillId="0" borderId="21" xfId="140" applyBorder="1"/>
    <xf numFmtId="0" fontId="1" fillId="0" borderId="46" xfId="140" applyBorder="1"/>
    <xf numFmtId="0" fontId="1" fillId="0" borderId="56" xfId="140" applyBorder="1"/>
    <xf numFmtId="0" fontId="1" fillId="0" borderId="42" xfId="172" applyFont="1" applyBorder="1" applyAlignment="1">
      <alignment horizontal="center" vertical="center"/>
    </xf>
    <xf numFmtId="0" fontId="1" fillId="0" borderId="103" xfId="172" applyFont="1" applyBorder="1" applyAlignment="1">
      <alignment horizontal="left" vertical="center" indent="1"/>
    </xf>
    <xf numFmtId="0" fontId="1" fillId="0" borderId="110" xfId="172" applyFont="1" applyBorder="1" applyAlignment="1">
      <alignment horizontal="center" vertical="center"/>
    </xf>
    <xf numFmtId="3" fontId="1" fillId="0" borderId="103" xfId="174" applyNumberFormat="1" applyFont="1" applyBorder="1" applyAlignment="1" applyProtection="1">
      <alignment vertical="center"/>
      <protection locked="0"/>
    </xf>
    <xf numFmtId="3" fontId="1" fillId="0" borderId="105" xfId="174" applyNumberFormat="1" applyFont="1" applyBorder="1" applyAlignment="1" applyProtection="1">
      <alignment vertical="center"/>
      <protection locked="0"/>
    </xf>
    <xf numFmtId="0" fontId="3" fillId="0" borderId="45" xfId="130" applyBorder="1" applyAlignment="1">
      <alignment horizontal="left"/>
    </xf>
    <xf numFmtId="14" fontId="15" fillId="0" borderId="57" xfId="172" applyNumberFormat="1" applyFont="1" applyBorder="1" applyAlignment="1">
      <alignment horizontal="left" vertical="center"/>
    </xf>
    <xf numFmtId="0" fontId="3" fillId="0" borderId="0" xfId="130" applyAlignment="1">
      <alignment horizontal="left"/>
    </xf>
    <xf numFmtId="0" fontId="1" fillId="0" borderId="0" xfId="140"/>
    <xf numFmtId="0" fontId="33" fillId="0" borderId="0" xfId="172" applyFont="1"/>
    <xf numFmtId="0" fontId="1" fillId="0" borderId="0" xfId="172" applyFont="1" applyAlignment="1">
      <alignment vertical="center"/>
    </xf>
    <xf numFmtId="1" fontId="10" fillId="0" borderId="73" xfId="102" applyNumberFormat="1" applyFont="1" applyFill="1" applyBorder="1" applyAlignment="1" applyProtection="1">
      <alignment horizontal="center" vertical="center"/>
    </xf>
    <xf numFmtId="0" fontId="4" fillId="38" borderId="22" xfId="127" applyFont="1" applyFill="1" applyBorder="1" applyProtection="1">
      <protection locked="0"/>
    </xf>
    <xf numFmtId="0" fontId="1" fillId="38" borderId="0" xfId="87" applyFont="1" applyFill="1" applyProtection="1"/>
    <xf numFmtId="0" fontId="70" fillId="38" borderId="0" xfId="87" applyFont="1" applyFill="1" applyProtection="1"/>
    <xf numFmtId="0" fontId="1" fillId="0" borderId="92" xfId="102" applyFont="1" applyFill="1" applyBorder="1" applyAlignment="1" applyProtection="1">
      <alignment horizontal="center"/>
    </xf>
    <xf numFmtId="0" fontId="1" fillId="0" borderId="22" xfId="102" applyFont="1" applyFill="1" applyBorder="1" applyAlignment="1" applyProtection="1">
      <alignment horizontal="center"/>
    </xf>
    <xf numFmtId="0" fontId="1" fillId="0" borderId="23" xfId="102" applyFont="1" applyFill="1" applyBorder="1" applyAlignment="1" applyProtection="1">
      <alignment horizontal="center"/>
    </xf>
    <xf numFmtId="0" fontId="1" fillId="0" borderId="30" xfId="102" applyFont="1" applyFill="1" applyBorder="1" applyAlignment="1" applyProtection="1">
      <alignment horizontal="center"/>
    </xf>
    <xf numFmtId="0" fontId="10" fillId="0" borderId="37" xfId="102" applyFont="1" applyFill="1" applyBorder="1" applyAlignment="1" applyProtection="1">
      <alignment horizontal="center" vertical="center" wrapText="1"/>
    </xf>
    <xf numFmtId="0" fontId="4" fillId="0" borderId="45" xfId="102" applyFont="1" applyFill="1" applyBorder="1" applyAlignment="1" applyProtection="1">
      <alignment horizontal="center"/>
    </xf>
    <xf numFmtId="164" fontId="4" fillId="34" borderId="37" xfId="131" applyNumberFormat="1" applyFont="1" applyFill="1" applyBorder="1" applyAlignment="1" applyProtection="1">
      <alignment horizontal="right" vertical="center" wrapText="1"/>
    </xf>
    <xf numFmtId="164" fontId="10" fillId="32" borderId="38" xfId="127" applyNumberFormat="1" applyFont="1" applyFill="1" applyBorder="1" applyAlignment="1" applyProtection="1">
      <alignment horizontal="right"/>
    </xf>
    <xf numFmtId="164" fontId="10" fillId="33" borderId="35" xfId="127" applyNumberFormat="1" applyFont="1" applyFill="1" applyBorder="1" applyAlignment="1" applyProtection="1">
      <alignment horizontal="right"/>
    </xf>
    <xf numFmtId="164" fontId="4" fillId="0" borderId="39" xfId="127" applyNumberFormat="1" applyFont="1" applyFill="1" applyBorder="1" applyAlignment="1" applyProtection="1">
      <alignment horizontal="right"/>
      <protection locked="0"/>
    </xf>
    <xf numFmtId="0" fontId="4" fillId="0" borderId="68" xfId="127" applyFont="1" applyFill="1" applyBorder="1" applyProtection="1">
      <protection locked="0"/>
    </xf>
    <xf numFmtId="164" fontId="4" fillId="0" borderId="37" xfId="127" applyNumberFormat="1" applyFont="1" applyFill="1" applyBorder="1" applyAlignment="1" applyProtection="1">
      <alignment horizontal="right"/>
      <protection locked="0"/>
    </xf>
    <xf numFmtId="0" fontId="1" fillId="38" borderId="22" xfId="102" applyFont="1" applyFill="1" applyBorder="1" applyAlignment="1" applyProtection="1">
      <alignment horizontal="center"/>
    </xf>
    <xf numFmtId="164" fontId="10" fillId="38" borderId="47" xfId="127" applyNumberFormat="1" applyFont="1" applyFill="1" applyBorder="1" applyAlignment="1" applyProtection="1">
      <alignment horizontal="right"/>
    </xf>
    <xf numFmtId="0" fontId="10" fillId="0" borderId="55" xfId="102" applyFont="1" applyFill="1" applyBorder="1" applyAlignment="1" applyProtection="1">
      <alignment horizontal="center"/>
    </xf>
    <xf numFmtId="0" fontId="10" fillId="0" borderId="110" xfId="102" applyFont="1" applyFill="1" applyBorder="1" applyAlignment="1" applyProtection="1">
      <alignment horizontal="center" vertical="center" wrapText="1"/>
    </xf>
    <xf numFmtId="0" fontId="4" fillId="0" borderId="56" xfId="102" applyFont="1" applyFill="1" applyBorder="1" applyAlignment="1" applyProtection="1">
      <alignment horizontal="center"/>
    </xf>
    <xf numFmtId="164" fontId="10" fillId="32" borderId="31" xfId="131" applyNumberFormat="1" applyFont="1" applyFill="1" applyBorder="1" applyAlignment="1" applyProtection="1">
      <alignment horizontal="right" vertical="center" wrapText="1"/>
    </xf>
    <xf numFmtId="164" fontId="4" fillId="33" borderId="108" xfId="131" applyNumberFormat="1" applyFont="1" applyFill="1" applyBorder="1" applyAlignment="1" applyProtection="1">
      <alignment horizontal="right" vertical="center" wrapText="1"/>
    </xf>
    <xf numFmtId="164" fontId="4" fillId="34" borderId="96" xfId="131" applyNumberFormat="1" applyFont="1" applyFill="1" applyBorder="1" applyAlignment="1" applyProtection="1">
      <alignment horizontal="right" vertical="center" wrapText="1"/>
    </xf>
    <xf numFmtId="164" fontId="10" fillId="32" borderId="31" xfId="127" applyNumberFormat="1" applyFont="1" applyFill="1" applyBorder="1" applyAlignment="1" applyProtection="1">
      <alignment horizontal="right"/>
    </xf>
    <xf numFmtId="164" fontId="4" fillId="33" borderId="108" xfId="127" applyNumberFormat="1" applyFont="1" applyFill="1" applyBorder="1" applyAlignment="1" applyProtection="1">
      <alignment horizontal="right"/>
    </xf>
    <xf numFmtId="164" fontId="4" fillId="0" borderId="108" xfId="127" applyNumberFormat="1" applyFont="1" applyFill="1" applyBorder="1" applyAlignment="1" applyProtection="1">
      <alignment horizontal="right"/>
      <protection locked="0"/>
    </xf>
    <xf numFmtId="164" fontId="4" fillId="34" borderId="108" xfId="131" applyNumberFormat="1" applyFont="1" applyFill="1" applyBorder="1" applyAlignment="1" applyProtection="1">
      <alignment horizontal="right" vertical="center" wrapText="1"/>
    </xf>
    <xf numFmtId="164" fontId="4" fillId="34" borderId="42" xfId="131" applyNumberFormat="1" applyFont="1" applyFill="1" applyBorder="1" applyAlignment="1" applyProtection="1">
      <alignment horizontal="right" vertical="center" wrapText="1"/>
    </xf>
    <xf numFmtId="164" fontId="10" fillId="32" borderId="40" xfId="127" applyNumberFormat="1" applyFont="1" applyFill="1" applyBorder="1" applyAlignment="1" applyProtection="1">
      <alignment horizontal="right"/>
    </xf>
    <xf numFmtId="164" fontId="10" fillId="33" borderId="31" xfId="127" applyNumberFormat="1" applyFont="1" applyFill="1" applyBorder="1" applyAlignment="1" applyProtection="1">
      <alignment horizontal="right"/>
    </xf>
    <xf numFmtId="164" fontId="4" fillId="0" borderId="42" xfId="127" applyNumberFormat="1" applyFont="1" applyFill="1" applyBorder="1" applyAlignment="1" applyProtection="1">
      <alignment horizontal="right"/>
      <protection locked="0"/>
    </xf>
    <xf numFmtId="0" fontId="4" fillId="0" borderId="43" xfId="127" applyFont="1" applyFill="1" applyBorder="1" applyAlignment="1" applyProtection="1">
      <alignment horizontal="left" vertical="top" indent="1"/>
    </xf>
    <xf numFmtId="0" fontId="1" fillId="0" borderId="56" xfId="102" applyFont="1" applyFill="1" applyBorder="1" applyAlignment="1" applyProtection="1">
      <alignment horizontal="center"/>
    </xf>
    <xf numFmtId="0" fontId="1" fillId="0" borderId="0" xfId="85" applyFont="1"/>
    <xf numFmtId="0" fontId="6" fillId="0" borderId="0" xfId="130" applyFont="1" applyFill="1" applyAlignment="1">
      <alignment horizontal="center" vertical="center"/>
    </xf>
    <xf numFmtId="0" fontId="10" fillId="0" borderId="42" xfId="172" applyFont="1" applyBorder="1" applyAlignment="1">
      <alignment horizontal="center"/>
    </xf>
    <xf numFmtId="0" fontId="1" fillId="0" borderId="82" xfId="172" applyFont="1" applyBorder="1" applyAlignment="1">
      <alignment vertical="center"/>
    </xf>
    <xf numFmtId="0" fontId="1" fillId="0" borderId="54" xfId="172" applyFont="1" applyBorder="1" applyAlignment="1">
      <alignment horizontal="center" vertical="center"/>
    </xf>
    <xf numFmtId="0" fontId="1" fillId="0" borderId="55" xfId="172" applyFont="1" applyBorder="1" applyAlignment="1">
      <alignment vertical="center"/>
    </xf>
    <xf numFmtId="0" fontId="1" fillId="0" borderId="82" xfId="172" applyFont="1" applyBorder="1" applyAlignment="1">
      <alignment horizontal="center" vertical="center"/>
    </xf>
    <xf numFmtId="0" fontId="1" fillId="0" borderId="72" xfId="172" applyFont="1" applyBorder="1" applyAlignment="1">
      <alignment horizontal="center" vertical="center" wrapText="1"/>
    </xf>
    <xf numFmtId="0" fontId="10" fillId="0" borderId="45" xfId="127" applyFont="1" applyBorder="1" applyAlignment="1">
      <alignment vertical="top"/>
    </xf>
    <xf numFmtId="0" fontId="10" fillId="0" borderId="9" xfId="172" applyFont="1" applyBorder="1" applyAlignment="1">
      <alignment vertical="top"/>
    </xf>
    <xf numFmtId="164" fontId="10" fillId="33" borderId="44" xfId="127" applyNumberFormat="1" applyFont="1" applyFill="1" applyBorder="1" applyAlignment="1" applyProtection="1">
      <alignment horizontal="right"/>
    </xf>
    <xf numFmtId="0" fontId="81" fillId="0" borderId="0" xfId="172" applyFont="1"/>
    <xf numFmtId="0" fontId="81" fillId="0" borderId="0" xfId="172" applyFont="1" applyBorder="1"/>
    <xf numFmtId="0" fontId="1" fillId="0" borderId="0" xfId="172" applyBorder="1"/>
    <xf numFmtId="164" fontId="1" fillId="0" borderId="0" xfId="172" applyNumberFormat="1" applyFont="1" applyAlignment="1">
      <alignment horizontal="right"/>
    </xf>
    <xf numFmtId="0" fontId="1" fillId="0" borderId="0" xfId="127" applyFont="1" applyFill="1" applyBorder="1" applyAlignment="1" applyProtection="1">
      <alignment horizontal="left" vertical="top" indent="1"/>
    </xf>
    <xf numFmtId="0" fontId="1" fillId="0" borderId="25" xfId="127" applyFont="1" applyFill="1" applyBorder="1" applyAlignment="1" applyProtection="1">
      <alignment horizontal="left" vertical="top" indent="1"/>
    </xf>
    <xf numFmtId="164" fontId="81" fillId="0" borderId="82" xfId="172" applyNumberFormat="1" applyFont="1" applyBorder="1"/>
    <xf numFmtId="0" fontId="1" fillId="0" borderId="79" xfId="172" applyFont="1" applyBorder="1" applyAlignment="1">
      <alignment horizontal="center" vertical="center" wrapText="1"/>
    </xf>
    <xf numFmtId="0" fontId="1" fillId="0" borderId="44" xfId="172" applyFont="1" applyBorder="1" applyAlignment="1">
      <alignment horizontal="center" vertical="center" wrapText="1"/>
    </xf>
    <xf numFmtId="0" fontId="1" fillId="0" borderId="9" xfId="127" applyFont="1" applyFill="1" applyBorder="1" applyAlignment="1" applyProtection="1">
      <alignment horizontal="left" vertical="top" indent="1"/>
    </xf>
    <xf numFmtId="164" fontId="10" fillId="39" borderId="44" xfId="172" applyNumberFormat="1" applyFont="1" applyFill="1" applyBorder="1" applyAlignment="1">
      <alignment horizontal="center"/>
    </xf>
    <xf numFmtId="0" fontId="94" fillId="0" borderId="46" xfId="127" applyFont="1" applyFill="1" applyBorder="1" applyAlignment="1" applyProtection="1">
      <alignment horizontal="left" vertical="top" indent="1"/>
    </xf>
    <xf numFmtId="0" fontId="1" fillId="0" borderId="46" xfId="127" applyFont="1" applyFill="1" applyBorder="1" applyAlignment="1" applyProtection="1">
      <alignment horizontal="left" vertical="top" indent="1"/>
    </xf>
    <xf numFmtId="164" fontId="81" fillId="0" borderId="79" xfId="172" applyNumberFormat="1" applyFont="1" applyFill="1" applyBorder="1"/>
    <xf numFmtId="0" fontId="1" fillId="0" borderId="0" xfId="0" applyFont="1" applyFill="1"/>
    <xf numFmtId="0" fontId="0" fillId="0" borderId="0" xfId="0" applyFill="1"/>
    <xf numFmtId="0" fontId="10" fillId="38" borderId="111" xfId="102" applyFont="1" applyFill="1" applyBorder="1" applyAlignment="1" applyProtection="1">
      <alignment horizontal="center" vertical="center" wrapText="1"/>
    </xf>
    <xf numFmtId="164" fontId="4" fillId="38" borderId="112" xfId="131" applyNumberFormat="1" applyFont="1" applyFill="1" applyBorder="1" applyAlignment="1" applyProtection="1">
      <alignment horizontal="right" vertical="center" wrapText="1"/>
    </xf>
    <xf numFmtId="164" fontId="4" fillId="38" borderId="113" xfId="131" applyNumberFormat="1" applyFont="1" applyFill="1" applyBorder="1" applyAlignment="1" applyProtection="1">
      <alignment horizontal="right" vertical="center" wrapText="1"/>
    </xf>
    <xf numFmtId="164" fontId="4" fillId="38" borderId="114" xfId="127" applyNumberFormat="1" applyFont="1" applyFill="1" applyBorder="1" applyAlignment="1" applyProtection="1">
      <alignment horizontal="right"/>
    </xf>
    <xf numFmtId="164" fontId="4" fillId="38" borderId="112" xfId="127" applyNumberFormat="1" applyFont="1" applyFill="1" applyBorder="1" applyAlignment="1" applyProtection="1">
      <alignment horizontal="right"/>
      <protection locked="0"/>
    </xf>
    <xf numFmtId="164" fontId="4" fillId="38" borderId="111" xfId="131" applyNumberFormat="1" applyFont="1" applyFill="1" applyBorder="1" applyAlignment="1" applyProtection="1">
      <alignment horizontal="right" vertical="center" wrapText="1"/>
    </xf>
    <xf numFmtId="164" fontId="4" fillId="38" borderId="114" xfId="127" applyNumberFormat="1" applyFont="1" applyFill="1" applyBorder="1" applyAlignment="1" applyProtection="1">
      <alignment horizontal="right"/>
      <protection locked="0"/>
    </xf>
    <xf numFmtId="164" fontId="4" fillId="38" borderId="111" xfId="127" applyNumberFormat="1" applyFont="1" applyFill="1" applyBorder="1" applyAlignment="1" applyProtection="1">
      <alignment horizontal="right"/>
      <protection locked="0"/>
    </xf>
    <xf numFmtId="164" fontId="4" fillId="38" borderId="113" xfId="127" applyNumberFormat="1" applyFont="1" applyFill="1" applyBorder="1" applyAlignment="1" applyProtection="1">
      <alignment horizontal="right"/>
      <protection locked="0"/>
    </xf>
    <xf numFmtId="0" fontId="1" fillId="0" borderId="0" xfId="112" applyFont="1" applyFill="1" applyBorder="1" applyProtection="1">
      <protection locked="0"/>
    </xf>
    <xf numFmtId="0" fontId="1" fillId="0" borderId="0" xfId="112" applyFont="1" applyFill="1" applyBorder="1" applyAlignment="1" applyProtection="1">
      <alignment horizontal="left" indent="2"/>
      <protection locked="0"/>
    </xf>
    <xf numFmtId="0" fontId="91" fillId="0" borderId="0" xfId="171" applyFont="1" applyFill="1" applyBorder="1" applyAlignment="1" applyProtection="1">
      <alignment horizontal="center"/>
    </xf>
    <xf numFmtId="0" fontId="92" fillId="0" borderId="0" xfId="0" applyFont="1" applyAlignment="1">
      <alignment horizontal="center"/>
    </xf>
    <xf numFmtId="49" fontId="7" fillId="0" borderId="45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57" xfId="0" applyNumberFormat="1" applyFont="1" applyBorder="1" applyAlignment="1" applyProtection="1">
      <alignment horizontal="center" vertical="center" wrapText="1"/>
      <protection locked="0"/>
    </xf>
    <xf numFmtId="49" fontId="7" fillId="0" borderId="45" xfId="171" applyNumberFormat="1" applyFont="1" applyFill="1" applyBorder="1" applyAlignment="1" applyProtection="1">
      <alignment horizontal="center"/>
      <protection locked="0"/>
    </xf>
    <xf numFmtId="49" fontId="7" fillId="0" borderId="57" xfId="171" applyNumberFormat="1" applyFont="1" applyFill="1" applyBorder="1" applyAlignment="1" applyProtection="1">
      <alignment horizontal="center"/>
      <protection locked="0"/>
    </xf>
    <xf numFmtId="0" fontId="7" fillId="0" borderId="45" xfId="171" applyFont="1" applyFill="1" applyBorder="1" applyAlignment="1" applyProtection="1">
      <alignment horizontal="center"/>
      <protection locked="0"/>
    </xf>
    <xf numFmtId="0" fontId="7" fillId="0" borderId="57" xfId="171" applyFont="1" applyFill="1" applyBorder="1" applyAlignment="1" applyProtection="1">
      <alignment horizontal="center"/>
      <protection locked="0"/>
    </xf>
    <xf numFmtId="0" fontId="10" fillId="0" borderId="45" xfId="102" applyFont="1" applyFill="1" applyBorder="1" applyAlignment="1" applyProtection="1">
      <alignment horizontal="center" vertical="center"/>
      <protection locked="0"/>
    </xf>
    <xf numFmtId="0" fontId="10" fillId="0" borderId="9" xfId="102" applyFont="1" applyFill="1" applyBorder="1" applyAlignment="1" applyProtection="1">
      <alignment horizontal="center" vertical="center"/>
      <protection locked="0"/>
    </xf>
    <xf numFmtId="0" fontId="10" fillId="0" borderId="57" xfId="102" applyFont="1" applyFill="1" applyBorder="1" applyAlignment="1" applyProtection="1">
      <alignment horizontal="center" vertical="center"/>
      <protection locked="0"/>
    </xf>
    <xf numFmtId="0" fontId="8" fillId="0" borderId="0" xfId="127" applyFont="1" applyFill="1" applyBorder="1" applyAlignment="1" applyProtection="1">
      <alignment horizontal="left"/>
      <protection locked="0"/>
    </xf>
    <xf numFmtId="0" fontId="8" fillId="0" borderId="48" xfId="127" applyFont="1" applyFill="1" applyBorder="1" applyAlignment="1" applyProtection="1">
      <alignment horizontal="center" vertical="center" wrapText="1"/>
    </xf>
    <xf numFmtId="0" fontId="8" fillId="0" borderId="51" xfId="127" applyFont="1" applyFill="1" applyBorder="1" applyAlignment="1" applyProtection="1">
      <alignment horizontal="center" vertical="center" wrapText="1"/>
    </xf>
    <xf numFmtId="0" fontId="8" fillId="0" borderId="54" xfId="127" applyFont="1" applyFill="1" applyBorder="1" applyAlignment="1" applyProtection="1">
      <alignment horizontal="center" vertical="center" wrapText="1"/>
    </xf>
    <xf numFmtId="0" fontId="8" fillId="0" borderId="55" xfId="127" applyFont="1" applyFill="1" applyBorder="1" applyAlignment="1" applyProtection="1">
      <alignment horizontal="center" vertical="center" wrapText="1"/>
    </xf>
    <xf numFmtId="0" fontId="8" fillId="0" borderId="49" xfId="127" applyFont="1" applyFill="1" applyBorder="1" applyAlignment="1" applyProtection="1">
      <alignment horizontal="center" vertical="center" wrapText="1"/>
    </xf>
    <xf numFmtId="0" fontId="8" fillId="0" borderId="56" xfId="127" applyFont="1" applyFill="1" applyBorder="1" applyAlignment="1" applyProtection="1">
      <alignment horizontal="center" vertical="center" wrapText="1"/>
    </xf>
    <xf numFmtId="1" fontId="10" fillId="0" borderId="32" xfId="102" applyNumberFormat="1" applyFont="1" applyFill="1" applyBorder="1" applyAlignment="1" applyProtection="1">
      <alignment horizontal="center" vertical="center"/>
    </xf>
    <xf numFmtId="1" fontId="10" fillId="0" borderId="35" xfId="102" applyNumberFormat="1" applyFont="1" applyFill="1" applyBorder="1" applyAlignment="1" applyProtection="1">
      <alignment horizontal="center" vertical="center"/>
    </xf>
    <xf numFmtId="1" fontId="10" fillId="0" borderId="73" xfId="102" applyNumberFormat="1" applyFont="1" applyFill="1" applyBorder="1" applyAlignment="1" applyProtection="1">
      <alignment horizontal="center" vertical="center"/>
    </xf>
    <xf numFmtId="0" fontId="10" fillId="0" borderId="0" xfId="102" applyFont="1" applyFill="1" applyBorder="1" applyAlignment="1" applyProtection="1">
      <alignment horizontal="center"/>
    </xf>
    <xf numFmtId="0" fontId="10" fillId="0" borderId="36" xfId="102" applyFont="1" applyFill="1" applyBorder="1" applyAlignment="1" applyProtection="1">
      <alignment horizontal="center"/>
    </xf>
    <xf numFmtId="0" fontId="10" fillId="0" borderId="2" xfId="102" applyFont="1" applyFill="1" applyBorder="1" applyAlignment="1" applyProtection="1">
      <alignment horizontal="center"/>
    </xf>
    <xf numFmtId="0" fontId="10" fillId="0" borderId="53" xfId="102" applyFont="1" applyFill="1" applyBorder="1" applyAlignment="1" applyProtection="1">
      <alignment horizontal="center"/>
    </xf>
    <xf numFmtId="1" fontId="10" fillId="0" borderId="45" xfId="173" applyNumberFormat="1" applyFont="1" applyFill="1" applyBorder="1" applyAlignment="1">
      <alignment horizontal="center" vertical="center"/>
    </xf>
    <xf numFmtId="1" fontId="10" fillId="0" borderId="57" xfId="173" applyNumberFormat="1" applyFont="1" applyFill="1" applyBorder="1" applyAlignment="1">
      <alignment horizontal="center" vertical="center"/>
    </xf>
    <xf numFmtId="0" fontId="8" fillId="0" borderId="48" xfId="172" applyFont="1" applyBorder="1" applyAlignment="1">
      <alignment horizontal="center" vertical="center" wrapText="1"/>
    </xf>
    <xf numFmtId="0" fontId="8" fillId="0" borderId="25" xfId="172" applyFont="1" applyBorder="1" applyAlignment="1">
      <alignment horizontal="center" vertical="center" wrapText="1"/>
    </xf>
    <xf numFmtId="0" fontId="8" fillId="0" borderId="51" xfId="172" applyFont="1" applyBorder="1" applyAlignment="1">
      <alignment horizontal="center" vertical="center" wrapText="1"/>
    </xf>
    <xf numFmtId="0" fontId="8" fillId="0" borderId="49" xfId="172" applyFont="1" applyBorder="1" applyAlignment="1">
      <alignment horizontal="center" vertical="center" wrapText="1"/>
    </xf>
    <xf numFmtId="0" fontId="8" fillId="0" borderId="46" xfId="172" applyFont="1" applyBorder="1" applyAlignment="1">
      <alignment horizontal="center" vertical="center" wrapText="1"/>
    </xf>
    <xf numFmtId="0" fontId="8" fillId="0" borderId="56" xfId="172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89" xfId="0" applyFont="1" applyFill="1" applyBorder="1" applyAlignment="1" applyProtection="1">
      <alignment horizontal="center" vertical="center" wrapText="1"/>
    </xf>
    <xf numFmtId="4" fontId="10" fillId="0" borderId="30" xfId="0" applyNumberFormat="1" applyFont="1" applyFill="1" applyBorder="1" applyAlignment="1" applyProtection="1">
      <alignment horizontal="center" vertical="center" wrapText="1"/>
    </xf>
    <xf numFmtId="4" fontId="10" fillId="0" borderId="63" xfId="0" applyNumberFormat="1" applyFont="1" applyFill="1" applyBorder="1" applyAlignment="1" applyProtection="1">
      <alignment horizontal="center" vertical="center" wrapText="1"/>
    </xf>
    <xf numFmtId="49" fontId="10" fillId="0" borderId="48" xfId="0" applyNumberFormat="1" applyFont="1" applyFill="1" applyBorder="1" applyAlignment="1" applyProtection="1">
      <alignment horizontal="center" vertical="center" wrapText="1"/>
    </xf>
    <xf numFmtId="49" fontId="10" fillId="0" borderId="50" xfId="0" applyNumberFormat="1" applyFont="1" applyFill="1" applyBorder="1" applyAlignment="1" applyProtection="1">
      <alignment horizontal="center" vertical="center" wrapText="1"/>
    </xf>
    <xf numFmtId="49" fontId="10" fillId="0" borderId="49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4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89" xfId="0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4" fillId="0" borderId="45" xfId="94" applyFont="1" applyFill="1" applyBorder="1" applyAlignment="1" applyProtection="1">
      <alignment horizontal="center" vertical="center"/>
    </xf>
    <xf numFmtId="0" fontId="4" fillId="0" borderId="9" xfId="94" applyFont="1" applyFill="1" applyBorder="1" applyAlignment="1" applyProtection="1">
      <alignment horizontal="center" vertical="center"/>
    </xf>
    <xf numFmtId="0" fontId="4" fillId="0" borderId="57" xfId="94" applyFont="1" applyFill="1" applyBorder="1" applyAlignment="1" applyProtection="1">
      <alignment horizontal="center" vertical="center"/>
    </xf>
    <xf numFmtId="0" fontId="8" fillId="0" borderId="45" xfId="85" applyFont="1" applyFill="1" applyBorder="1" applyAlignment="1" applyProtection="1">
      <alignment horizontal="center" vertical="center"/>
    </xf>
    <xf numFmtId="0" fontId="8" fillId="0" borderId="57" xfId="85" applyFont="1" applyFill="1" applyBorder="1" applyAlignment="1" applyProtection="1">
      <alignment horizontal="center" vertical="center"/>
    </xf>
    <xf numFmtId="0" fontId="4" fillId="0" borderId="45" xfId="93" applyFont="1" applyFill="1" applyBorder="1" applyAlignment="1" applyProtection="1">
      <alignment horizontal="center"/>
    </xf>
    <xf numFmtId="0" fontId="4" fillId="0" borderId="9" xfId="85" applyBorder="1" applyAlignment="1" applyProtection="1">
      <alignment horizontal="center"/>
    </xf>
    <xf numFmtId="0" fontId="4" fillId="0" borderId="0" xfId="85" applyFont="1" applyAlignment="1">
      <alignment wrapText="1"/>
    </xf>
    <xf numFmtId="0" fontId="4" fillId="0" borderId="0" xfId="85" applyAlignment="1">
      <alignment wrapText="1"/>
    </xf>
    <xf numFmtId="0" fontId="4" fillId="0" borderId="72" xfId="139" applyFont="1" applyFill="1" applyBorder="1" applyAlignment="1">
      <alignment horizontal="left" vertical="center" indent="1"/>
    </xf>
    <xf numFmtId="0" fontId="4" fillId="0" borderId="82" xfId="139" applyFont="1" applyFill="1" applyBorder="1" applyAlignment="1">
      <alignment horizontal="left" vertical="center" indent="1"/>
    </xf>
    <xf numFmtId="0" fontId="4" fillId="0" borderId="79" xfId="139" applyFont="1" applyFill="1" applyBorder="1" applyAlignment="1">
      <alignment horizontal="left" vertical="center" indent="1"/>
    </xf>
    <xf numFmtId="0" fontId="4" fillId="0" borderId="72" xfId="139" applyFont="1" applyFill="1" applyBorder="1" applyAlignment="1">
      <alignment horizontal="left" vertical="center" wrapText="1" indent="1"/>
    </xf>
    <xf numFmtId="0" fontId="4" fillId="0" borderId="82" xfId="139" applyFont="1" applyFill="1" applyBorder="1" applyAlignment="1">
      <alignment horizontal="left" vertical="center" wrapText="1" indent="1"/>
    </xf>
    <xf numFmtId="0" fontId="4" fillId="0" borderId="79" xfId="139" applyFont="1" applyFill="1" applyBorder="1" applyAlignment="1">
      <alignment horizontal="left" vertical="center" wrapText="1" indent="1"/>
    </xf>
    <xf numFmtId="0" fontId="4" fillId="35" borderId="45" xfId="139" applyFont="1" applyFill="1" applyBorder="1" applyAlignment="1">
      <alignment horizontal="center" vertical="center" wrapText="1"/>
    </xf>
    <xf numFmtId="0" fontId="4" fillId="35" borderId="57" xfId="139" applyFont="1" applyFill="1" applyBorder="1" applyAlignment="1">
      <alignment horizontal="center" vertical="center" wrapText="1"/>
    </xf>
    <xf numFmtId="0" fontId="10" fillId="35" borderId="45" xfId="139" applyFont="1" applyFill="1" applyBorder="1" applyAlignment="1">
      <alignment horizontal="center" vertical="center" wrapText="1"/>
    </xf>
    <xf numFmtId="0" fontId="10" fillId="35" borderId="57" xfId="139" applyFont="1" applyFill="1" applyBorder="1" applyAlignment="1">
      <alignment horizontal="center" vertical="center" wrapText="1"/>
    </xf>
    <xf numFmtId="0" fontId="10" fillId="0" borderId="48" xfId="139" applyFont="1" applyFill="1" applyBorder="1" applyAlignment="1">
      <alignment horizontal="center" vertical="center"/>
    </xf>
    <xf numFmtId="0" fontId="10" fillId="0" borderId="51" xfId="139" applyFont="1" applyFill="1" applyBorder="1" applyAlignment="1">
      <alignment horizontal="center" vertical="center"/>
    </xf>
    <xf numFmtId="0" fontId="10" fillId="0" borderId="49" xfId="139" applyFont="1" applyFill="1" applyBorder="1" applyAlignment="1">
      <alignment horizontal="center" vertical="center"/>
    </xf>
    <xf numFmtId="0" fontId="10" fillId="0" borderId="56" xfId="139" applyFont="1" applyFill="1" applyBorder="1" applyAlignment="1">
      <alignment horizontal="center" vertical="center"/>
    </xf>
    <xf numFmtId="0" fontId="10" fillId="0" borderId="72" xfId="139" applyFont="1" applyFill="1" applyBorder="1" applyAlignment="1">
      <alignment horizontal="center" vertical="center"/>
    </xf>
    <xf numFmtId="0" fontId="10" fillId="0" borderId="79" xfId="139" applyFont="1" applyFill="1" applyBorder="1" applyAlignment="1">
      <alignment horizontal="center" vertical="center"/>
    </xf>
    <xf numFmtId="0" fontId="10" fillId="0" borderId="25" xfId="139" applyFont="1" applyFill="1" applyBorder="1" applyAlignment="1">
      <alignment horizontal="center" vertical="center"/>
    </xf>
    <xf numFmtId="0" fontId="10" fillId="0" borderId="46" xfId="139" applyFont="1" applyFill="1" applyBorder="1" applyAlignment="1">
      <alignment horizontal="center" vertical="center"/>
    </xf>
    <xf numFmtId="0" fontId="4" fillId="0" borderId="45" xfId="139" applyFill="1" applyBorder="1" applyAlignment="1">
      <alignment horizontal="center"/>
    </xf>
    <xf numFmtId="0" fontId="4" fillId="0" borderId="57" xfId="139" applyFill="1" applyBorder="1" applyAlignment="1">
      <alignment horizontal="center"/>
    </xf>
    <xf numFmtId="0" fontId="10" fillId="0" borderId="72" xfId="139" applyFont="1" applyFill="1" applyBorder="1" applyAlignment="1">
      <alignment horizontal="center" vertical="center" wrapText="1"/>
    </xf>
    <xf numFmtId="0" fontId="10" fillId="0" borderId="79" xfId="139" applyFont="1" applyFill="1" applyBorder="1" applyAlignment="1">
      <alignment horizontal="center" vertical="center" wrapText="1"/>
    </xf>
    <xf numFmtId="0" fontId="10" fillId="0" borderId="26" xfId="139" applyFont="1" applyFill="1" applyBorder="1" applyAlignment="1">
      <alignment horizontal="center" vertical="center" wrapText="1"/>
    </xf>
    <xf numFmtId="0" fontId="10" fillId="0" borderId="62" xfId="139" applyFont="1" applyFill="1" applyBorder="1" applyAlignment="1">
      <alignment horizontal="center" vertical="center" wrapText="1"/>
    </xf>
    <xf numFmtId="0" fontId="10" fillId="0" borderId="24" xfId="139" applyFont="1" applyFill="1" applyBorder="1" applyAlignment="1">
      <alignment horizontal="center" vertical="center" wrapText="1"/>
    </xf>
    <xf numFmtId="0" fontId="10" fillId="0" borderId="89" xfId="139" applyFont="1" applyFill="1" applyBorder="1" applyAlignment="1">
      <alignment horizontal="center" vertical="center" wrapText="1"/>
    </xf>
    <xf numFmtId="0" fontId="10" fillId="0" borderId="30" xfId="139" applyFont="1" applyFill="1" applyBorder="1" applyAlignment="1">
      <alignment horizontal="center" vertical="center" wrapText="1"/>
    </xf>
    <xf numFmtId="0" fontId="10" fillId="0" borderId="63" xfId="139" applyFont="1" applyFill="1" applyBorder="1" applyAlignment="1">
      <alignment horizontal="center" vertical="center" wrapText="1"/>
    </xf>
    <xf numFmtId="0" fontId="1" fillId="0" borderId="0" xfId="172" applyFont="1" applyAlignment="1">
      <alignment horizontal="justify" wrapText="1"/>
    </xf>
    <xf numFmtId="0" fontId="1" fillId="0" borderId="0" xfId="172" applyAlignment="1">
      <alignment horizontal="justify" wrapText="1"/>
    </xf>
    <xf numFmtId="0" fontId="8" fillId="0" borderId="54" xfId="172" applyFont="1" applyBorder="1" applyAlignment="1">
      <alignment horizontal="center" vertical="center" wrapText="1"/>
    </xf>
    <xf numFmtId="0" fontId="8" fillId="0" borderId="0" xfId="172" applyFont="1" applyAlignment="1">
      <alignment horizontal="center" vertical="center" wrapText="1"/>
    </xf>
    <xf numFmtId="1" fontId="10" fillId="0" borderId="64" xfId="130" applyNumberFormat="1" applyFont="1" applyBorder="1" applyAlignment="1">
      <alignment horizontal="center" vertical="center" wrapText="1"/>
    </xf>
    <xf numFmtId="1" fontId="10" fillId="0" borderId="69" xfId="130" applyNumberFormat="1" applyFont="1" applyBorder="1" applyAlignment="1">
      <alignment horizontal="center" vertical="center" wrapText="1"/>
    </xf>
    <xf numFmtId="1" fontId="10" fillId="0" borderId="64" xfId="172" applyNumberFormat="1" applyFont="1" applyBorder="1" applyAlignment="1">
      <alignment horizontal="center" vertical="center"/>
    </xf>
    <xf numFmtId="0" fontId="10" fillId="0" borderId="90" xfId="172" applyFont="1" applyBorder="1" applyAlignment="1">
      <alignment horizontal="center" vertical="center"/>
    </xf>
    <xf numFmtId="1" fontId="10" fillId="0" borderId="91" xfId="172" applyNumberFormat="1" applyFont="1" applyBorder="1" applyAlignment="1">
      <alignment horizontal="center" vertical="center"/>
    </xf>
    <xf numFmtId="0" fontId="10" fillId="0" borderId="69" xfId="172" applyFont="1" applyBorder="1" applyAlignment="1">
      <alignment horizontal="center" vertical="center"/>
    </xf>
    <xf numFmtId="0" fontId="10" fillId="0" borderId="101" xfId="172" applyFont="1" applyBorder="1" applyAlignment="1">
      <alignment horizontal="center"/>
    </xf>
    <xf numFmtId="0" fontId="10" fillId="0" borderId="4" xfId="172" applyFont="1" applyBorder="1" applyAlignment="1">
      <alignment horizontal="center"/>
    </xf>
    <xf numFmtId="0" fontId="10" fillId="0" borderId="102" xfId="172" applyFont="1" applyBorder="1" applyAlignment="1">
      <alignment horizontal="center"/>
    </xf>
    <xf numFmtId="0" fontId="10" fillId="0" borderId="106" xfId="172" applyFont="1" applyBorder="1" applyAlignment="1">
      <alignment horizontal="center"/>
    </xf>
    <xf numFmtId="0" fontId="10" fillId="0" borderId="45" xfId="172" applyFont="1" applyBorder="1" applyAlignment="1">
      <alignment horizontal="left" vertical="top"/>
    </xf>
    <xf numFmtId="0" fontId="10" fillId="0" borderId="9" xfId="172" applyFont="1" applyBorder="1" applyAlignment="1">
      <alignment horizontal="left" vertical="top"/>
    </xf>
    <xf numFmtId="0" fontId="10" fillId="0" borderId="57" xfId="172" applyFont="1" applyBorder="1" applyAlignment="1">
      <alignment horizontal="left" vertical="top"/>
    </xf>
    <xf numFmtId="1" fontId="10" fillId="0" borderId="29" xfId="130" applyNumberFormat="1" applyFont="1" applyBorder="1" applyAlignment="1">
      <alignment horizontal="center" vertical="center" wrapText="1"/>
    </xf>
    <xf numFmtId="1" fontId="10" fillId="0" borderId="28" xfId="130" applyNumberFormat="1" applyFont="1" applyBorder="1" applyAlignment="1">
      <alignment horizontal="center" vertical="center" wrapText="1"/>
    </xf>
    <xf numFmtId="0" fontId="10" fillId="0" borderId="35" xfId="172" applyFont="1" applyBorder="1" applyAlignment="1">
      <alignment horizontal="left"/>
    </xf>
    <xf numFmtId="0" fontId="10" fillId="0" borderId="73" xfId="172" applyFont="1" applyBorder="1" applyAlignment="1">
      <alignment horizontal="left"/>
    </xf>
    <xf numFmtId="1" fontId="84" fillId="0" borderId="35" xfId="90" applyNumberFormat="1" applyFont="1" applyBorder="1" applyAlignment="1">
      <alignment horizontal="center" wrapText="1"/>
    </xf>
    <xf numFmtId="0" fontId="78" fillId="0" borderId="73" xfId="90" applyFont="1" applyBorder="1" applyAlignment="1">
      <alignment horizontal="center" wrapText="1"/>
    </xf>
    <xf numFmtId="0" fontId="77" fillId="0" borderId="72" xfId="90" applyBorder="1" applyAlignment="1"/>
    <xf numFmtId="0" fontId="0" fillId="0" borderId="82" xfId="0" applyBorder="1" applyAlignment="1"/>
    <xf numFmtId="0" fontId="0" fillId="0" borderId="79" xfId="0" applyBorder="1" applyAlignment="1"/>
    <xf numFmtId="49" fontId="10" fillId="0" borderId="72" xfId="85" applyNumberFormat="1" applyFont="1" applyFill="1" applyBorder="1" applyAlignment="1">
      <alignment horizontal="center" vertical="center" wrapText="1"/>
    </xf>
    <xf numFmtId="0" fontId="77" fillId="0" borderId="82" xfId="90" applyBorder="1" applyAlignment="1">
      <alignment wrapText="1"/>
    </xf>
    <xf numFmtId="0" fontId="10" fillId="0" borderId="72" xfId="85" applyFont="1" applyFill="1" applyBorder="1" applyAlignment="1">
      <alignment horizontal="center" vertical="center" wrapText="1"/>
    </xf>
    <xf numFmtId="0" fontId="78" fillId="0" borderId="45" xfId="90" applyFont="1" applyBorder="1" applyAlignment="1">
      <alignment horizontal="center" vertical="center"/>
    </xf>
    <xf numFmtId="0" fontId="78" fillId="0" borderId="9" xfId="90" applyFont="1" applyBorder="1" applyAlignment="1">
      <alignment horizontal="center" vertical="center"/>
    </xf>
    <xf numFmtId="0" fontId="78" fillId="0" borderId="57" xfId="90" applyFont="1" applyBorder="1" applyAlignment="1">
      <alignment horizontal="center" vertical="center"/>
    </xf>
    <xf numFmtId="0" fontId="0" fillId="0" borderId="9" xfId="0" applyBorder="1" applyAlignment="1"/>
    <xf numFmtId="0" fontId="0" fillId="0" borderId="57" xfId="0" applyBorder="1" applyAlignment="1"/>
    <xf numFmtId="49" fontId="10" fillId="0" borderId="48" xfId="89" applyNumberFormat="1" applyFont="1" applyFill="1" applyBorder="1" applyAlignment="1">
      <alignment horizontal="center" vertical="center" wrapText="1"/>
    </xf>
    <xf numFmtId="0" fontId="4" fillId="0" borderId="54" xfId="89" applyFont="1" applyBorder="1" applyAlignment="1">
      <alignment wrapText="1"/>
    </xf>
    <xf numFmtId="0" fontId="4" fillId="0" borderId="49" xfId="89" applyFont="1" applyBorder="1" applyAlignment="1">
      <alignment wrapText="1"/>
    </xf>
    <xf numFmtId="49" fontId="10" fillId="0" borderId="30" xfId="89" applyNumberFormat="1" applyFont="1" applyFill="1" applyBorder="1" applyAlignment="1">
      <alignment horizontal="center" vertical="center" wrapText="1"/>
    </xf>
    <xf numFmtId="0" fontId="90" fillId="0" borderId="86" xfId="89" applyFont="1" applyBorder="1" applyAlignment="1">
      <alignment wrapText="1"/>
    </xf>
    <xf numFmtId="0" fontId="90" fillId="0" borderId="63" xfId="89" applyFont="1" applyBorder="1" applyAlignment="1">
      <alignment wrapText="1"/>
    </xf>
    <xf numFmtId="0" fontId="3" fillId="0" borderId="58" xfId="133" applyFont="1" applyFill="1" applyBorder="1" applyAlignment="1" applyProtection="1">
      <alignment horizontal="left"/>
    </xf>
    <xf numFmtId="0" fontId="3" fillId="0" borderId="61" xfId="133" applyFont="1" applyFill="1" applyBorder="1" applyAlignment="1" applyProtection="1">
      <alignment horizontal="left"/>
    </xf>
    <xf numFmtId="0" fontId="3" fillId="0" borderId="68" xfId="133" applyFont="1" applyFill="1" applyBorder="1" applyAlignment="1" applyProtection="1">
      <alignment horizontal="left"/>
    </xf>
    <xf numFmtId="0" fontId="3" fillId="0" borderId="57" xfId="133" applyFont="1" applyFill="1" applyBorder="1" applyAlignment="1" applyProtection="1">
      <alignment horizontal="left"/>
    </xf>
    <xf numFmtId="0" fontId="3" fillId="0" borderId="4" xfId="133" applyFont="1" applyFill="1" applyBorder="1" applyAlignment="1" applyProtection="1">
      <alignment horizontal="left" indent="1"/>
    </xf>
    <xf numFmtId="0" fontId="3" fillId="0" borderId="53" xfId="133" applyFont="1" applyFill="1" applyBorder="1" applyAlignment="1" applyProtection="1">
      <alignment horizontal="left" indent="1"/>
    </xf>
    <xf numFmtId="0" fontId="3" fillId="0" borderId="69" xfId="133" applyFont="1" applyFill="1" applyBorder="1" applyAlignment="1" applyProtection="1">
      <alignment horizontal="left"/>
    </xf>
    <xf numFmtId="0" fontId="3" fillId="0" borderId="73" xfId="133" applyFont="1" applyFill="1" applyBorder="1" applyAlignment="1" applyProtection="1">
      <alignment horizontal="left"/>
    </xf>
    <xf numFmtId="0" fontId="3" fillId="0" borderId="4" xfId="133" applyFont="1" applyFill="1" applyBorder="1" applyAlignment="1" applyProtection="1">
      <alignment horizontal="left"/>
    </xf>
    <xf numFmtId="0" fontId="3" fillId="0" borderId="53" xfId="133" applyFont="1" applyFill="1" applyBorder="1" applyAlignment="1" applyProtection="1">
      <alignment horizontal="left"/>
    </xf>
    <xf numFmtId="0" fontId="3" fillId="0" borderId="4" xfId="133" applyFont="1" applyFill="1" applyBorder="1" applyAlignment="1" applyProtection="1">
      <alignment horizontal="left" wrapText="1" indent="1"/>
    </xf>
    <xf numFmtId="0" fontId="3" fillId="0" borderId="53" xfId="133" applyFont="1" applyFill="1" applyBorder="1" applyAlignment="1" applyProtection="1">
      <alignment horizontal="left" wrapText="1" indent="1"/>
    </xf>
    <xf numFmtId="0" fontId="3" fillId="0" borderId="75" xfId="133" applyFont="1" applyFill="1" applyBorder="1" applyAlignment="1" applyProtection="1">
      <alignment horizontal="left" indent="1"/>
    </xf>
    <xf numFmtId="0" fontId="3" fillId="0" borderId="76" xfId="133" applyFont="1" applyFill="1" applyBorder="1" applyAlignment="1" applyProtection="1">
      <alignment horizontal="left" indent="1"/>
    </xf>
    <xf numFmtId="0" fontId="6" fillId="0" borderId="68" xfId="133" applyFont="1" applyFill="1" applyBorder="1" applyAlignment="1" applyProtection="1">
      <alignment horizontal="left"/>
    </xf>
    <xf numFmtId="0" fontId="6" fillId="0" borderId="57" xfId="133" applyFont="1" applyFill="1" applyBorder="1" applyAlignment="1" applyProtection="1">
      <alignment horizontal="left"/>
    </xf>
    <xf numFmtId="0" fontId="6" fillId="0" borderId="46" xfId="133" applyFont="1" applyFill="1" applyBorder="1" applyAlignment="1" applyProtection="1">
      <alignment horizontal="center"/>
    </xf>
    <xf numFmtId="0" fontId="25" fillId="0" borderId="48" xfId="133" applyFont="1" applyFill="1" applyBorder="1" applyAlignment="1" applyProtection="1">
      <alignment horizontal="center" vertical="center" wrapText="1"/>
    </xf>
    <xf numFmtId="0" fontId="25" fillId="0" borderId="25" xfId="133" applyFont="1" applyFill="1" applyBorder="1" applyAlignment="1" applyProtection="1">
      <alignment horizontal="center" vertical="center" wrapText="1"/>
    </xf>
    <xf numFmtId="0" fontId="25" fillId="0" borderId="51" xfId="133" applyFont="1" applyFill="1" applyBorder="1" applyAlignment="1" applyProtection="1">
      <alignment horizontal="center" vertical="center" wrapText="1"/>
    </xf>
    <xf numFmtId="0" fontId="25" fillId="0" borderId="49" xfId="133" applyFont="1" applyFill="1" applyBorder="1" applyAlignment="1" applyProtection="1">
      <alignment horizontal="center" vertical="center" wrapText="1"/>
    </xf>
    <xf numFmtId="0" fontId="25" fillId="0" borderId="46" xfId="133" applyFont="1" applyFill="1" applyBorder="1" applyAlignment="1" applyProtection="1">
      <alignment horizontal="center" vertical="center" wrapText="1"/>
    </xf>
    <xf numFmtId="0" fontId="25" fillId="0" borderId="56" xfId="133" applyFont="1" applyFill="1" applyBorder="1" applyAlignment="1" applyProtection="1">
      <alignment horizontal="center" vertical="center" wrapText="1"/>
    </xf>
    <xf numFmtId="0" fontId="3" fillId="0" borderId="9" xfId="133" applyFont="1" applyFill="1" applyBorder="1" applyAlignment="1" applyProtection="1">
      <alignment horizontal="center" vertical="center"/>
    </xf>
    <xf numFmtId="0" fontId="3" fillId="0" borderId="57" xfId="133" applyFont="1" applyFill="1" applyBorder="1" applyAlignment="1" applyProtection="1">
      <alignment horizontal="center" vertical="center"/>
    </xf>
    <xf numFmtId="1" fontId="6" fillId="0" borderId="45" xfId="133" applyNumberFormat="1" applyFont="1" applyFill="1" applyBorder="1" applyAlignment="1" applyProtection="1">
      <alignment horizontal="center" vertical="center"/>
    </xf>
    <xf numFmtId="0" fontId="6" fillId="0" borderId="57" xfId="133" applyFont="1" applyFill="1" applyBorder="1" applyAlignment="1" applyProtection="1">
      <alignment horizontal="center" vertical="center"/>
    </xf>
    <xf numFmtId="49" fontId="8" fillId="0" borderId="45" xfId="130" applyNumberFormat="1" applyFont="1" applyFill="1" applyBorder="1" applyAlignment="1" applyProtection="1">
      <alignment horizontal="center" vertical="center"/>
    </xf>
    <xf numFmtId="49" fontId="8" fillId="0" borderId="9" xfId="130" applyNumberFormat="1" applyFont="1" applyFill="1" applyBorder="1" applyAlignment="1" applyProtection="1">
      <alignment horizontal="center" vertical="center"/>
    </xf>
    <xf numFmtId="49" fontId="4" fillId="0" borderId="9" xfId="13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0" fillId="0" borderId="72" xfId="134" applyFont="1" applyFill="1" applyBorder="1" applyAlignment="1" applyProtection="1">
      <alignment horizontal="center" vertical="center" wrapText="1"/>
    </xf>
    <xf numFmtId="0" fontId="10" fillId="0" borderId="79" xfId="134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/>
    </xf>
    <xf numFmtId="1" fontId="4" fillId="0" borderId="91" xfId="4" applyFont="1" applyFill="1" applyBorder="1" applyAlignment="1" applyProtection="1">
      <alignment horizontal="left" vertical="center"/>
    </xf>
    <xf numFmtId="1" fontId="4" fillId="0" borderId="69" xfId="4" applyFont="1" applyFill="1" applyBorder="1" applyAlignment="1" applyProtection="1">
      <alignment horizontal="left" vertical="center"/>
    </xf>
    <xf numFmtId="49" fontId="4" fillId="0" borderId="17" xfId="4" applyNumberFormat="1" applyFont="1" applyFill="1" applyBorder="1" applyAlignment="1" applyProtection="1">
      <alignment horizontal="left" vertical="center" wrapText="1"/>
    </xf>
    <xf numFmtId="49" fontId="4" fillId="0" borderId="58" xfId="4" applyNumberFormat="1" applyFont="1" applyFill="1" applyBorder="1" applyAlignment="1" applyProtection="1">
      <alignment horizontal="left" vertical="center" wrapText="1"/>
    </xf>
    <xf numFmtId="1" fontId="4" fillId="0" borderId="52" xfId="4" applyFont="1" applyFill="1" applyBorder="1" applyAlignment="1" applyProtection="1">
      <alignment horizontal="left" vertical="center" wrapText="1"/>
    </xf>
    <xf numFmtId="1" fontId="4" fillId="0" borderId="4" xfId="4" applyFont="1" applyFill="1" applyBorder="1" applyAlignment="1" applyProtection="1">
      <alignment horizontal="left" vertical="center" wrapText="1"/>
    </xf>
    <xf numFmtId="49" fontId="4" fillId="0" borderId="52" xfId="4" applyNumberFormat="1" applyFont="1" applyFill="1" applyBorder="1" applyAlignment="1" applyProtection="1">
      <alignment horizontal="left" vertical="center" wrapText="1"/>
    </xf>
    <xf numFmtId="49" fontId="4" fillId="0" borderId="4" xfId="4" applyNumberFormat="1" applyFont="1" applyFill="1" applyBorder="1" applyAlignment="1" applyProtection="1">
      <alignment horizontal="left" vertical="center" wrapText="1"/>
    </xf>
    <xf numFmtId="0" fontId="8" fillId="0" borderId="48" xfId="134" applyFont="1" applyFill="1" applyBorder="1" applyAlignment="1" applyProtection="1">
      <alignment horizontal="center" vertical="center" wrapText="1"/>
    </xf>
    <xf numFmtId="0" fontId="8" fillId="0" borderId="25" xfId="134" applyFont="1" applyFill="1" applyBorder="1" applyAlignment="1" applyProtection="1">
      <alignment horizontal="center" vertical="center" wrapText="1"/>
    </xf>
    <xf numFmtId="0" fontId="8" fillId="0" borderId="49" xfId="134" applyFont="1" applyFill="1" applyBorder="1" applyAlignment="1" applyProtection="1">
      <alignment horizontal="center" vertical="center" wrapText="1"/>
    </xf>
    <xf numFmtId="0" fontId="8" fillId="0" borderId="46" xfId="134" applyFont="1" applyFill="1" applyBorder="1" applyAlignment="1" applyProtection="1">
      <alignment horizontal="center" vertical="center" wrapText="1"/>
    </xf>
    <xf numFmtId="0" fontId="8" fillId="0" borderId="48" xfId="136" applyFont="1" applyFill="1" applyBorder="1" applyAlignment="1" applyProtection="1">
      <alignment horizontal="center" vertical="center" wrapText="1"/>
    </xf>
    <xf numFmtId="0" fontId="16" fillId="0" borderId="51" xfId="114" applyFont="1" applyFill="1" applyBorder="1" applyAlignment="1" applyProtection="1">
      <alignment horizontal="center"/>
    </xf>
    <xf numFmtId="0" fontId="16" fillId="0" borderId="49" xfId="114" applyFont="1" applyFill="1" applyBorder="1" applyAlignment="1" applyProtection="1">
      <alignment horizontal="center"/>
    </xf>
    <xf numFmtId="0" fontId="16" fillId="0" borderId="56" xfId="114" applyFont="1" applyFill="1" applyBorder="1" applyAlignment="1" applyProtection="1">
      <alignment horizontal="center"/>
    </xf>
    <xf numFmtId="0" fontId="8" fillId="0" borderId="48" xfId="114" applyFont="1" applyFill="1" applyBorder="1" applyAlignment="1" applyProtection="1">
      <alignment horizontal="center" vertical="center"/>
    </xf>
    <xf numFmtId="0" fontId="8" fillId="0" borderId="51" xfId="114" applyFont="1" applyFill="1" applyBorder="1" applyAlignment="1" applyProtection="1">
      <alignment horizontal="center" vertical="center"/>
    </xf>
    <xf numFmtId="0" fontId="8" fillId="0" borderId="49" xfId="114" applyFont="1" applyFill="1" applyBorder="1" applyAlignment="1" applyProtection="1">
      <alignment horizontal="center" vertical="center"/>
    </xf>
    <xf numFmtId="0" fontId="8" fillId="0" borderId="56" xfId="114" applyFont="1" applyFill="1" applyBorder="1" applyAlignment="1" applyProtection="1">
      <alignment horizontal="center" vertical="center"/>
    </xf>
    <xf numFmtId="0" fontId="71" fillId="0" borderId="26" xfId="92" applyFont="1" applyBorder="1" applyAlignment="1">
      <alignment horizontal="center" vertical="center"/>
    </xf>
    <xf numFmtId="0" fontId="71" fillId="0" borderId="24" xfId="92" applyFont="1" applyBorder="1" applyAlignment="1">
      <alignment horizontal="center" vertical="center"/>
    </xf>
    <xf numFmtId="0" fontId="71" fillId="0" borderId="23" xfId="92" applyFont="1" applyBorder="1" applyAlignment="1">
      <alignment horizontal="center" vertical="center"/>
    </xf>
    <xf numFmtId="0" fontId="4" fillId="0" borderId="31" xfId="115" applyFont="1" applyFill="1" applyBorder="1" applyAlignment="1" applyProtection="1">
      <alignment horizontal="center" vertical="center" textRotation="90"/>
      <protection locked="0"/>
    </xf>
    <xf numFmtId="0" fontId="4" fillId="0" borderId="33" xfId="115" applyFont="1" applyFill="1" applyBorder="1" applyAlignment="1" applyProtection="1">
      <alignment horizontal="center" vertical="center" textRotation="90"/>
      <protection locked="0"/>
    </xf>
    <xf numFmtId="0" fontId="4" fillId="0" borderId="42" xfId="115" applyFont="1" applyFill="1" applyBorder="1" applyAlignment="1" applyProtection="1">
      <alignment horizontal="center" vertical="center" textRotation="90"/>
      <protection locked="0"/>
    </xf>
    <xf numFmtId="0" fontId="4" fillId="0" borderId="35" xfId="115" applyFont="1" applyFill="1" applyBorder="1" applyAlignment="1" applyProtection="1">
      <alignment horizontal="center" vertical="center" textRotation="90"/>
      <protection locked="0"/>
    </xf>
    <xf numFmtId="0" fontId="4" fillId="0" borderId="36" xfId="115" applyFont="1" applyFill="1" applyBorder="1" applyAlignment="1" applyProtection="1">
      <alignment horizontal="center" vertical="center" textRotation="90"/>
      <protection locked="0"/>
    </xf>
    <xf numFmtId="0" fontId="4" fillId="0" borderId="37" xfId="115" applyFont="1" applyFill="1" applyBorder="1" applyAlignment="1" applyProtection="1">
      <alignment horizontal="center" vertical="center" textRotation="90"/>
      <protection locked="0"/>
    </xf>
    <xf numFmtId="0" fontId="4" fillId="0" borderId="38" xfId="115" applyFont="1" applyFill="1" applyBorder="1" applyAlignment="1" applyProtection="1">
      <alignment horizontal="center" vertical="center" textRotation="90"/>
      <protection locked="0"/>
    </xf>
    <xf numFmtId="0" fontId="72" fillId="0" borderId="35" xfId="132" applyFont="1" applyFill="1" applyBorder="1" applyAlignment="1" applyProtection="1">
      <alignment horizontal="left"/>
      <protection locked="0"/>
    </xf>
    <xf numFmtId="0" fontId="72" fillId="0" borderId="32" xfId="132" applyFont="1" applyFill="1" applyBorder="1" applyAlignment="1" applyProtection="1">
      <alignment horizontal="left"/>
      <protection locked="0"/>
    </xf>
    <xf numFmtId="0" fontId="72" fillId="0" borderId="91" xfId="132" applyFont="1" applyFill="1" applyBorder="1" applyAlignment="1" applyProtection="1">
      <alignment horizontal="left"/>
      <protection locked="0"/>
    </xf>
    <xf numFmtId="0" fontId="71" fillId="0" borderId="26" xfId="116" applyFont="1" applyFill="1" applyBorder="1" applyAlignment="1" applyProtection="1">
      <alignment horizontal="center" vertical="center" wrapText="1"/>
      <protection locked="0"/>
    </xf>
    <xf numFmtId="0" fontId="71" fillId="0" borderId="62" xfId="116" applyFont="1" applyFill="1" applyBorder="1" applyAlignment="1" applyProtection="1">
      <alignment horizontal="center" vertical="center" wrapText="1"/>
      <protection locked="0"/>
    </xf>
    <xf numFmtId="0" fontId="71" fillId="0" borderId="51" xfId="116" applyFont="1" applyFill="1" applyBorder="1" applyAlignment="1" applyProtection="1">
      <alignment horizontal="center" vertical="center" wrapText="1"/>
      <protection locked="0"/>
    </xf>
    <xf numFmtId="0" fontId="71" fillId="0" borderId="56" xfId="116" applyFont="1" applyFill="1" applyBorder="1" applyAlignment="1" applyProtection="1">
      <alignment horizontal="center" vertical="center" wrapText="1"/>
      <protection locked="0"/>
    </xf>
    <xf numFmtId="0" fontId="71" fillId="0" borderId="65" xfId="115" applyFont="1" applyFill="1" applyBorder="1" applyAlignment="1" applyProtection="1">
      <alignment horizontal="left" vertical="center"/>
      <protection locked="0"/>
    </xf>
    <xf numFmtId="0" fontId="71" fillId="0" borderId="70" xfId="115" applyFont="1" applyFill="1" applyBorder="1" applyAlignment="1" applyProtection="1">
      <alignment horizontal="left" vertical="center"/>
      <protection locked="0"/>
    </xf>
    <xf numFmtId="0" fontId="71" fillId="0" borderId="19" xfId="115" applyFont="1" applyFill="1" applyBorder="1" applyAlignment="1" applyProtection="1">
      <alignment horizontal="left" vertical="center"/>
      <protection locked="0"/>
    </xf>
    <xf numFmtId="0" fontId="71" fillId="0" borderId="20" xfId="115" applyFont="1" applyFill="1" applyBorder="1" applyAlignment="1" applyProtection="1">
      <alignment horizontal="left" vertical="center"/>
      <protection locked="0"/>
    </xf>
    <xf numFmtId="0" fontId="72" fillId="0" borderId="73" xfId="132" applyFont="1" applyFill="1" applyBorder="1" applyAlignment="1" applyProtection="1">
      <alignment horizontal="left"/>
      <protection locked="0"/>
    </xf>
    <xf numFmtId="0" fontId="71" fillId="0" borderId="72" xfId="116" applyFont="1" applyFill="1" applyBorder="1" applyAlignment="1" applyProtection="1">
      <alignment horizontal="center" vertical="center" wrapText="1"/>
      <protection locked="0"/>
    </xf>
    <xf numFmtId="0" fontId="71" fillId="0" borderId="82" xfId="116" applyFont="1" applyFill="1" applyBorder="1" applyAlignment="1" applyProtection="1">
      <alignment horizontal="center" vertical="center" wrapText="1"/>
      <protection locked="0"/>
    </xf>
    <xf numFmtId="0" fontId="71" fillId="0" borderId="79" xfId="116" applyFont="1" applyFill="1" applyBorder="1" applyAlignment="1" applyProtection="1">
      <alignment horizontal="center" vertical="center" wrapText="1"/>
      <protection locked="0"/>
    </xf>
    <xf numFmtId="0" fontId="71" fillId="0" borderId="48" xfId="116" applyFont="1" applyFill="1" applyBorder="1" applyAlignment="1" applyProtection="1">
      <alignment horizontal="center" vertical="center" wrapText="1"/>
      <protection locked="0"/>
    </xf>
    <xf numFmtId="0" fontId="71" fillId="0" borderId="38" xfId="116" applyFont="1" applyFill="1" applyBorder="1" applyAlignment="1" applyProtection="1">
      <alignment horizontal="center" vertical="center" wrapText="1"/>
      <protection locked="0"/>
    </xf>
    <xf numFmtId="0" fontId="71" fillId="0" borderId="24" xfId="116" applyFont="1" applyFill="1" applyBorder="1" applyAlignment="1" applyProtection="1">
      <alignment horizontal="center" vertical="center" wrapText="1"/>
      <protection locked="0"/>
    </xf>
    <xf numFmtId="0" fontId="71" fillId="0" borderId="74" xfId="116" applyFont="1" applyFill="1" applyBorder="1" applyAlignment="1" applyProtection="1">
      <alignment horizontal="center" vertical="center" wrapText="1"/>
      <protection locked="0"/>
    </xf>
    <xf numFmtId="0" fontId="71" fillId="0" borderId="30" xfId="116" applyFont="1" applyFill="1" applyBorder="1" applyAlignment="1" applyProtection="1">
      <alignment horizontal="center" vertical="center" wrapText="1"/>
      <protection locked="0"/>
    </xf>
    <xf numFmtId="0" fontId="71" fillId="0" borderId="70" xfId="116" applyFont="1" applyFill="1" applyBorder="1" applyAlignment="1" applyProtection="1">
      <alignment horizontal="center" vertical="center" wrapText="1"/>
      <protection locked="0"/>
    </xf>
    <xf numFmtId="0" fontId="71" fillId="0" borderId="64" xfId="115" applyFont="1" applyFill="1" applyBorder="1" applyAlignment="1" applyProtection="1">
      <alignment horizontal="center" vertical="center" wrapText="1"/>
      <protection locked="0"/>
    </xf>
    <xf numFmtId="0" fontId="71" fillId="0" borderId="90" xfId="115" applyFont="1" applyFill="1" applyBorder="1" applyAlignment="1" applyProtection="1">
      <alignment horizontal="center" vertical="center" wrapText="1"/>
      <protection locked="0"/>
    </xf>
    <xf numFmtId="0" fontId="71" fillId="0" borderId="85" xfId="115" applyFont="1" applyFill="1" applyBorder="1" applyAlignment="1" applyProtection="1">
      <alignment horizontal="center" vertical="center" wrapText="1"/>
      <protection locked="0"/>
    </xf>
    <xf numFmtId="0" fontId="71" fillId="0" borderId="86" xfId="115" applyFont="1" applyFill="1" applyBorder="1" applyAlignment="1" applyProtection="1">
      <alignment horizontal="center" vertical="center" wrapText="1"/>
      <protection locked="0"/>
    </xf>
    <xf numFmtId="0" fontId="71" fillId="0" borderId="19" xfId="115" applyFont="1" applyFill="1" applyBorder="1" applyAlignment="1" applyProtection="1">
      <alignment horizontal="center" vertical="center" wrapText="1"/>
      <protection locked="0"/>
    </xf>
    <xf numFmtId="0" fontId="71" fillId="0" borderId="20" xfId="115" applyFont="1" applyFill="1" applyBorder="1" applyAlignment="1" applyProtection="1">
      <alignment horizontal="center" vertical="center" wrapText="1"/>
      <protection locked="0"/>
    </xf>
    <xf numFmtId="1" fontId="10" fillId="0" borderId="45" xfId="135" applyNumberFormat="1" applyFont="1" applyFill="1" applyBorder="1" applyAlignment="1" applyProtection="1">
      <alignment horizontal="center" vertical="center"/>
      <protection locked="0"/>
    </xf>
    <xf numFmtId="0" fontId="10" fillId="0" borderId="9" xfId="135" applyFont="1" applyFill="1" applyBorder="1" applyAlignment="1" applyProtection="1">
      <alignment horizontal="center" vertical="center"/>
      <protection locked="0"/>
    </xf>
    <xf numFmtId="0" fontId="10" fillId="0" borderId="57" xfId="135" applyFont="1" applyFill="1" applyBorder="1" applyAlignment="1" applyProtection="1">
      <alignment horizontal="center" vertical="center"/>
      <protection locked="0"/>
    </xf>
    <xf numFmtId="0" fontId="8" fillId="0" borderId="48" xfId="135" applyFont="1" applyFill="1" applyBorder="1" applyAlignment="1" applyProtection="1">
      <alignment horizontal="center" vertical="center" wrapText="1"/>
      <protection locked="0"/>
    </xf>
    <xf numFmtId="0" fontId="16" fillId="0" borderId="51" xfId="117" applyFont="1" applyFill="1" applyBorder="1" applyAlignment="1" applyProtection="1">
      <alignment horizontal="center"/>
      <protection locked="0"/>
    </xf>
    <xf numFmtId="0" fontId="16" fillId="0" borderId="49" xfId="117" applyFont="1" applyFill="1" applyBorder="1" applyAlignment="1" applyProtection="1">
      <alignment horizontal="center"/>
      <protection locked="0"/>
    </xf>
    <xf numFmtId="0" fontId="16" fillId="0" borderId="56" xfId="117" applyFont="1" applyFill="1" applyBorder="1" applyAlignment="1" applyProtection="1">
      <alignment horizontal="center"/>
      <protection locked="0"/>
    </xf>
    <xf numFmtId="2" fontId="10" fillId="0" borderId="72" xfId="118" applyNumberFormat="1" applyFont="1" applyFill="1" applyBorder="1" applyAlignment="1" applyProtection="1">
      <alignment horizontal="center" vertical="center"/>
    </xf>
    <xf numFmtId="2" fontId="10" fillId="0" borderId="82" xfId="118" applyNumberFormat="1" applyFont="1" applyFill="1" applyBorder="1" applyAlignment="1" applyProtection="1">
      <alignment horizontal="center" vertical="center"/>
    </xf>
    <xf numFmtId="2" fontId="10" fillId="0" borderId="79" xfId="118" applyNumberFormat="1" applyFont="1" applyFill="1" applyBorder="1" applyAlignment="1" applyProtection="1">
      <alignment horizontal="center" vertical="center"/>
    </xf>
    <xf numFmtId="0" fontId="10" fillId="0" borderId="72" xfId="118" applyFont="1" applyFill="1" applyBorder="1" applyAlignment="1" applyProtection="1">
      <alignment horizontal="center" vertical="center" wrapText="1"/>
    </xf>
    <xf numFmtId="0" fontId="10" fillId="0" borderId="79" xfId="118" applyFont="1" applyFill="1" applyBorder="1" applyAlignment="1" applyProtection="1">
      <alignment horizontal="center" vertical="center" wrapText="1"/>
    </xf>
    <xf numFmtId="0" fontId="8" fillId="0" borderId="72" xfId="118" applyFont="1" applyFill="1" applyBorder="1" applyAlignment="1" applyProtection="1">
      <alignment horizontal="center" vertical="center" textRotation="90"/>
    </xf>
    <xf numFmtId="0" fontId="8" fillId="0" borderId="82" xfId="118" applyFont="1" applyFill="1" applyBorder="1" applyAlignment="1" applyProtection="1">
      <alignment horizontal="center" vertical="center" textRotation="90"/>
    </xf>
    <xf numFmtId="0" fontId="8" fillId="0" borderId="79" xfId="118" applyFont="1" applyFill="1" applyBorder="1" applyAlignment="1" applyProtection="1">
      <alignment horizontal="center" vertical="center" textRotation="90"/>
    </xf>
    <xf numFmtId="0" fontId="10" fillId="0" borderId="72" xfId="119" applyFont="1" applyFill="1" applyBorder="1" applyAlignment="1" applyProtection="1">
      <alignment horizontal="center" vertical="center"/>
    </xf>
    <xf numFmtId="0" fontId="10" fillId="0" borderId="79" xfId="119" applyFont="1" applyFill="1" applyBorder="1" applyAlignment="1" applyProtection="1">
      <alignment horizontal="center" vertical="center"/>
    </xf>
    <xf numFmtId="0" fontId="10" fillId="0" borderId="48" xfId="119" applyFont="1" applyFill="1" applyBorder="1" applyAlignment="1" applyProtection="1">
      <alignment horizontal="center" vertical="center" wrapText="1"/>
    </xf>
    <xf numFmtId="0" fontId="10" fillId="0" borderId="51" xfId="119" applyFont="1" applyFill="1" applyBorder="1" applyAlignment="1" applyProtection="1">
      <alignment horizontal="center" vertical="center" wrapText="1"/>
    </xf>
    <xf numFmtId="0" fontId="10" fillId="0" borderId="49" xfId="119" applyFont="1" applyFill="1" applyBorder="1" applyAlignment="1" applyProtection="1">
      <alignment horizontal="center" vertical="center" wrapText="1"/>
    </xf>
    <xf numFmtId="0" fontId="10" fillId="0" borderId="56" xfId="119" applyFont="1" applyFill="1" applyBorder="1" applyAlignment="1" applyProtection="1">
      <alignment horizontal="center" vertical="center" wrapText="1"/>
    </xf>
    <xf numFmtId="0" fontId="4" fillId="0" borderId="45" xfId="119" applyFont="1" applyFill="1" applyBorder="1" applyAlignment="1" applyProtection="1">
      <alignment horizontal="center" vertical="center"/>
    </xf>
    <xf numFmtId="0" fontId="4" fillId="0" borderId="57" xfId="119" applyFont="1" applyFill="1" applyBorder="1" applyAlignment="1" applyProtection="1">
      <alignment horizontal="center" vertical="center"/>
    </xf>
    <xf numFmtId="0" fontId="8" fillId="0" borderId="0" xfId="130" applyFont="1" applyFill="1" applyAlignment="1" applyProtection="1">
      <alignment horizontal="left" wrapText="1"/>
    </xf>
    <xf numFmtId="0" fontId="4" fillId="0" borderId="48" xfId="120" applyFont="1" applyFill="1" applyBorder="1" applyAlignment="1" applyProtection="1">
      <alignment horizontal="center"/>
    </xf>
    <xf numFmtId="0" fontId="4" fillId="0" borderId="51" xfId="120" applyFont="1" applyFill="1" applyBorder="1" applyAlignment="1" applyProtection="1">
      <alignment horizontal="center"/>
    </xf>
    <xf numFmtId="0" fontId="4" fillId="0" borderId="54" xfId="120" applyFont="1" applyFill="1" applyBorder="1" applyAlignment="1" applyProtection="1">
      <alignment horizontal="center"/>
    </xf>
    <xf numFmtId="0" fontId="4" fillId="0" borderId="55" xfId="120" applyFont="1" applyFill="1" applyBorder="1" applyAlignment="1" applyProtection="1">
      <alignment horizontal="center"/>
    </xf>
    <xf numFmtId="0" fontId="4" fillId="0" borderId="49" xfId="120" applyFont="1" applyFill="1" applyBorder="1" applyAlignment="1" applyProtection="1">
      <alignment horizontal="center"/>
    </xf>
    <xf numFmtId="0" fontId="8" fillId="0" borderId="72" xfId="120" applyFont="1" applyFill="1" applyBorder="1" applyAlignment="1" applyProtection="1">
      <alignment horizontal="center" vertical="center" wrapText="1"/>
    </xf>
    <xf numFmtId="0" fontId="8" fillId="0" borderId="79" xfId="120" applyFont="1" applyFill="1" applyBorder="1" applyAlignment="1" applyProtection="1">
      <alignment horizontal="center" vertical="center" wrapText="1"/>
    </xf>
    <xf numFmtId="0" fontId="8" fillId="0" borderId="48" xfId="120" applyFont="1" applyFill="1" applyBorder="1" applyAlignment="1" applyProtection="1">
      <alignment horizontal="center" vertical="center" textRotation="90"/>
    </xf>
    <xf numFmtId="0" fontId="8" fillId="0" borderId="54" xfId="120" applyFont="1" applyFill="1" applyBorder="1" applyAlignment="1" applyProtection="1">
      <alignment horizontal="center" vertical="center" textRotation="90"/>
    </xf>
    <xf numFmtId="0" fontId="8" fillId="0" borderId="49" xfId="120" applyFont="1" applyFill="1" applyBorder="1" applyAlignment="1" applyProtection="1">
      <alignment horizontal="center" vertical="center" textRotation="90"/>
    </xf>
    <xf numFmtId="0" fontId="8" fillId="0" borderId="0" xfId="130" applyFont="1" applyFill="1" applyAlignment="1" applyProtection="1">
      <alignment horizontal="left" vertical="center" wrapText="1"/>
    </xf>
    <xf numFmtId="0" fontId="10" fillId="0" borderId="72" xfId="112" applyFont="1" applyFill="1" applyBorder="1" applyAlignment="1" applyProtection="1">
      <alignment horizontal="center" vertical="center" wrapText="1"/>
    </xf>
    <xf numFmtId="0" fontId="10" fillId="0" borderId="79" xfId="112" applyFont="1" applyFill="1" applyBorder="1" applyAlignment="1" applyProtection="1">
      <alignment horizontal="center" vertical="center" wrapText="1"/>
    </xf>
    <xf numFmtId="0" fontId="10" fillId="0" borderId="46" xfId="130" applyFont="1" applyFill="1" applyBorder="1" applyAlignment="1" applyProtection="1">
      <alignment horizontal="center"/>
    </xf>
    <xf numFmtId="0" fontId="10" fillId="0" borderId="56" xfId="130" applyFont="1" applyFill="1" applyBorder="1" applyAlignment="1" applyProtection="1">
      <alignment horizontal="center"/>
    </xf>
    <xf numFmtId="1" fontId="10" fillId="0" borderId="45" xfId="111" applyNumberFormat="1" applyFont="1" applyFill="1" applyBorder="1" applyAlignment="1" applyProtection="1">
      <alignment horizontal="center" vertical="center"/>
    </xf>
    <xf numFmtId="0" fontId="10" fillId="0" borderId="57" xfId="111" applyFont="1" applyFill="1" applyBorder="1" applyAlignment="1" applyProtection="1">
      <alignment horizontal="center" vertical="center"/>
    </xf>
    <xf numFmtId="0" fontId="10" fillId="0" borderId="72" xfId="111" applyFont="1" applyFill="1" applyBorder="1" applyAlignment="1" applyProtection="1">
      <alignment horizontal="center" vertical="center" wrapText="1"/>
    </xf>
    <xf numFmtId="0" fontId="10" fillId="0" borderId="79" xfId="11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84" fillId="0" borderId="35" xfId="0" applyFont="1" applyBorder="1" applyAlignment="1">
      <alignment horizontal="center" vertical="center" wrapText="1"/>
    </xf>
    <xf numFmtId="0" fontId="84" fillId="0" borderId="91" xfId="0" applyFont="1" applyBorder="1" applyAlignment="1">
      <alignment horizontal="center" vertical="center" wrapText="1"/>
    </xf>
    <xf numFmtId="0" fontId="79" fillId="0" borderId="37" xfId="0" applyFont="1" applyBorder="1" applyAlignment="1">
      <alignment horizontal="center" vertical="center" wrapText="1"/>
    </xf>
    <xf numFmtId="0" fontId="79" fillId="0" borderId="1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</cellXfs>
  <cellStyles count="177">
    <cellStyle name="$l0 %" xfId="1" xr:uid="{00000000-0005-0000-0000-000000000000}"/>
    <cellStyle name="$l0 Dec" xfId="2" xr:uid="{00000000-0005-0000-0000-000001000000}"/>
    <cellStyle name="$l0 No" xfId="3" xr:uid="{00000000-0005-0000-0000-000002000000}"/>
    <cellStyle name="$l0 Row" xfId="4" xr:uid="{00000000-0005-0000-0000-000003000000}"/>
    <cellStyle name="$l0 Table" xfId="5" xr:uid="{00000000-0005-0000-0000-000004000000}"/>
    <cellStyle name="$l1 %" xfId="6" xr:uid="{00000000-0005-0000-0000-000005000000}"/>
    <cellStyle name="$l1 No" xfId="7" xr:uid="{00000000-0005-0000-0000-000006000000}"/>
    <cellStyle name="$l1 Row" xfId="8" xr:uid="{00000000-0005-0000-0000-000007000000}"/>
    <cellStyle name="$l-1 Row" xfId="9" xr:uid="{00000000-0005-0000-0000-000008000000}"/>
    <cellStyle name="$l1 Table" xfId="10" xr:uid="{00000000-0005-0000-0000-000009000000}"/>
    <cellStyle name="$l2 %" xfId="11" xr:uid="{00000000-0005-0000-0000-00000A000000}"/>
    <cellStyle name="$l2 No" xfId="12" xr:uid="{00000000-0005-0000-0000-00000B000000}"/>
    <cellStyle name="$l2 Row" xfId="13" xr:uid="{00000000-0005-0000-0000-00000C000000}"/>
    <cellStyle name="$l3 Row" xfId="14" xr:uid="{00000000-0005-0000-0000-00000D000000}"/>
    <cellStyle name="$u0 %" xfId="15" xr:uid="{00000000-0005-0000-0000-00000E000000}"/>
    <cellStyle name="$u0 No" xfId="16" xr:uid="{00000000-0005-0000-0000-00000F000000}"/>
    <cellStyle name="[StdExit()]" xfId="17" xr:uid="{00000000-0005-0000-0000-000010000000}"/>
    <cellStyle name="’E‰Ý [0.00]_Region Orders (2)" xfId="18" xr:uid="{00000000-0005-0000-0000-000011000000}"/>
    <cellStyle name="’E‰Ý_Region Orders (2)" xfId="19" xr:uid="{00000000-0005-0000-0000-000012000000}"/>
    <cellStyle name="•WŹ_Pacific Region P&amp;L" xfId="20" xr:uid="{00000000-0005-0000-0000-000013000000}"/>
    <cellStyle name="20% - Accent1" xfId="21" xr:uid="{00000000-0005-0000-0000-000014000000}"/>
    <cellStyle name="20% - Accent2" xfId="22" xr:uid="{00000000-0005-0000-0000-000015000000}"/>
    <cellStyle name="20% - Accent3" xfId="23" xr:uid="{00000000-0005-0000-0000-000016000000}"/>
    <cellStyle name="20% - Accent4" xfId="24" xr:uid="{00000000-0005-0000-0000-000017000000}"/>
    <cellStyle name="20% - Accent5" xfId="25" xr:uid="{00000000-0005-0000-0000-000018000000}"/>
    <cellStyle name="20% - Accent6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60% - Accent1" xfId="33" xr:uid="{00000000-0005-0000-0000-000020000000}"/>
    <cellStyle name="60% - Accent2" xfId="34" xr:uid="{00000000-0005-0000-0000-000021000000}"/>
    <cellStyle name="60% - Accent3" xfId="35" xr:uid="{00000000-0005-0000-0000-000022000000}"/>
    <cellStyle name="60% - Accent4" xfId="36" xr:uid="{00000000-0005-0000-0000-000023000000}"/>
    <cellStyle name="60% - Accent5" xfId="37" xr:uid="{00000000-0005-0000-0000-000024000000}"/>
    <cellStyle name="60% - Accent6" xfId="38" xr:uid="{00000000-0005-0000-0000-000025000000}"/>
    <cellStyle name="Accent1" xfId="39" xr:uid="{00000000-0005-0000-0000-000026000000}"/>
    <cellStyle name="Accent2" xfId="40" xr:uid="{00000000-0005-0000-0000-000027000000}"/>
    <cellStyle name="Accent3" xfId="41" xr:uid="{00000000-0005-0000-0000-000028000000}"/>
    <cellStyle name="Accent4" xfId="42" xr:uid="{00000000-0005-0000-0000-000029000000}"/>
    <cellStyle name="Accent5" xfId="43" xr:uid="{00000000-0005-0000-0000-00002A000000}"/>
    <cellStyle name="Accent6" xfId="44" xr:uid="{00000000-0005-0000-0000-00002B000000}"/>
    <cellStyle name="AdminStyle" xfId="45" xr:uid="{00000000-0005-0000-0000-00002C000000}"/>
    <cellStyle name="args.style" xfId="46" xr:uid="{00000000-0005-0000-0000-00002D000000}"/>
    <cellStyle name="Bad" xfId="47" xr:uid="{00000000-0005-0000-0000-00002E000000}"/>
    <cellStyle name="Calc Currency (0)" xfId="48" xr:uid="{00000000-0005-0000-0000-00002F000000}"/>
    <cellStyle name="Calculation" xfId="49" xr:uid="{00000000-0005-0000-0000-000030000000}"/>
    <cellStyle name="cárkyd" xfId="50" xr:uid="{00000000-0005-0000-0000-000031000000}"/>
    <cellStyle name="cary" xfId="51" xr:uid="{00000000-0005-0000-0000-000032000000}"/>
    <cellStyle name="ColLevel_1_BE (2)" xfId="52" xr:uid="{00000000-0005-0000-0000-000033000000}"/>
    <cellStyle name="Comma [0]_!!!GO" xfId="53" xr:uid="{00000000-0005-0000-0000-000034000000}"/>
    <cellStyle name="Comma_!!!GO" xfId="54" xr:uid="{00000000-0005-0000-0000-000035000000}"/>
    <cellStyle name="Copied" xfId="55" xr:uid="{00000000-0005-0000-0000-000036000000}"/>
    <cellStyle name="COST1" xfId="56" xr:uid="{00000000-0005-0000-0000-000037000000}"/>
    <cellStyle name="Currency [0]_!!!GO" xfId="57" xr:uid="{00000000-0005-0000-0000-000038000000}"/>
    <cellStyle name="Currency_!!!GO" xfId="58" xr:uid="{00000000-0005-0000-0000-000039000000}"/>
    <cellStyle name="Date" xfId="59" xr:uid="{00000000-0005-0000-0000-00003A000000}"/>
    <cellStyle name="Entered" xfId="60" xr:uid="{00000000-0005-0000-0000-00003B000000}"/>
    <cellStyle name="Explanatory Text" xfId="61" xr:uid="{00000000-0005-0000-0000-00003C000000}"/>
    <cellStyle name="Good" xfId="62" xr:uid="{00000000-0005-0000-0000-00003D000000}"/>
    <cellStyle name="Grey" xfId="63" xr:uid="{00000000-0005-0000-0000-00003E000000}"/>
    <cellStyle name="Header1" xfId="64" xr:uid="{00000000-0005-0000-0000-00003F000000}"/>
    <cellStyle name="Header2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Check Cell" xfId="70" xr:uid="{00000000-0005-0000-0000-000045000000}"/>
    <cellStyle name="Input" xfId="71" xr:uid="{00000000-0005-0000-0000-000046000000}"/>
    <cellStyle name="Input [yellow]" xfId="72" xr:uid="{00000000-0005-0000-0000-000047000000}"/>
    <cellStyle name="Input Cells" xfId="73" xr:uid="{00000000-0005-0000-0000-000048000000}"/>
    <cellStyle name="Linked Cell" xfId="74" xr:uid="{00000000-0005-0000-0000-000049000000}"/>
    <cellStyle name="Linked Cells" xfId="75" xr:uid="{00000000-0005-0000-0000-00004A000000}"/>
    <cellStyle name="Milliers [0]_!!!GO" xfId="76" xr:uid="{00000000-0005-0000-0000-00004B000000}"/>
    <cellStyle name="Milliers_!!!GO" xfId="77" xr:uid="{00000000-0005-0000-0000-00004C000000}"/>
    <cellStyle name="Monétaire [0]_!!!GO" xfId="78" xr:uid="{00000000-0005-0000-0000-00004D000000}"/>
    <cellStyle name="Monétaire_!!!GO" xfId="79" xr:uid="{00000000-0005-0000-0000-00004E000000}"/>
    <cellStyle name="Neutral" xfId="80" xr:uid="{00000000-0005-0000-0000-00004F000000}"/>
    <cellStyle name="New Times Roman" xfId="81" xr:uid="{00000000-0005-0000-0000-000050000000}"/>
    <cellStyle name="Normal - Style1" xfId="82" xr:uid="{00000000-0005-0000-0000-000051000000}"/>
    <cellStyle name="Normal 2" xfId="83" xr:uid="{00000000-0005-0000-0000-000052000000}"/>
    <cellStyle name="Normal_!!!GO" xfId="84" xr:uid="{00000000-0005-0000-0000-000053000000}"/>
    <cellStyle name="Normální" xfId="0" builtinId="0"/>
    <cellStyle name="Normální 10" xfId="85" xr:uid="{00000000-0005-0000-0000-000055000000}"/>
    <cellStyle name="Normální 10 2" xfId="86" xr:uid="{00000000-0005-0000-0000-000056000000}"/>
    <cellStyle name="Normální 10 2 2" xfId="87" xr:uid="{00000000-0005-0000-0000-000057000000}"/>
    <cellStyle name="Normální 10 3" xfId="88" xr:uid="{00000000-0005-0000-0000-000058000000}"/>
    <cellStyle name="Normální 10 4 2" xfId="89" xr:uid="{00000000-0005-0000-0000-000059000000}"/>
    <cellStyle name="Normální 11" xfId="90" xr:uid="{00000000-0005-0000-0000-00005A000000}"/>
    <cellStyle name="Normální 11 3 2" xfId="91" xr:uid="{00000000-0005-0000-0000-00005B000000}"/>
    <cellStyle name="Normální 14" xfId="92" xr:uid="{00000000-0005-0000-0000-00005C000000}"/>
    <cellStyle name="normální 2" xfId="93" xr:uid="{00000000-0005-0000-0000-00005D000000}"/>
    <cellStyle name="normální 2 2" xfId="94" xr:uid="{00000000-0005-0000-0000-00005E000000}"/>
    <cellStyle name="normální 3" xfId="95" xr:uid="{00000000-0005-0000-0000-00005F000000}"/>
    <cellStyle name="normální 3 2" xfId="96" xr:uid="{00000000-0005-0000-0000-000060000000}"/>
    <cellStyle name="normální 3 2 2" xfId="97" xr:uid="{00000000-0005-0000-0000-000061000000}"/>
    <cellStyle name="Normální 4" xfId="98" xr:uid="{00000000-0005-0000-0000-000062000000}"/>
    <cellStyle name="Normální 4 2" xfId="174" xr:uid="{DE83A592-7417-40A8-AB5D-AF1D593213AF}"/>
    <cellStyle name="Normální 5" xfId="99" xr:uid="{00000000-0005-0000-0000-000063000000}"/>
    <cellStyle name="Normální 6" xfId="172" xr:uid="{9ED608B6-6E29-4CD0-B575-04B7BCFD81CF}"/>
    <cellStyle name="Normální 7" xfId="100" xr:uid="{00000000-0005-0000-0000-000064000000}"/>
    <cellStyle name="Normální 7 2" xfId="101" xr:uid="{00000000-0005-0000-0000-000065000000}"/>
    <cellStyle name="normální_12-AI_úprava 03-06-2005" xfId="102" xr:uid="{00000000-0005-0000-0000-000066000000}"/>
    <cellStyle name="normální_12-HV1" xfId="103" xr:uid="{00000000-0005-0000-0000-000067000000}"/>
    <cellStyle name="normální_12-I1" xfId="104" xr:uid="{00000000-0005-0000-0000-000068000000}"/>
    <cellStyle name="normální_13-A 2" xfId="105" xr:uid="{00000000-0005-0000-0000-000069000000}"/>
    <cellStyle name="normální_13-B2abc1 2 2 2" xfId="106" xr:uid="{00000000-0005-0000-0000-00006A000000}"/>
    <cellStyle name="normální_13-B2abc1 2 2 2 2" xfId="175" xr:uid="{290044FE-3041-4E2B-9018-E30F2E1A0261}"/>
    <cellStyle name="normální_13-B2abc1 3" xfId="107" xr:uid="{00000000-0005-0000-0000-00006B000000}"/>
    <cellStyle name="normální_22-Bp Bilance plán" xfId="108" xr:uid="{00000000-0005-0000-0000-00006C000000}"/>
    <cellStyle name="normální_22-BR Skutečné ztráty dle fakturace" xfId="109" xr:uid="{00000000-0005-0000-0000-00006D000000}"/>
    <cellStyle name="normální_22-HV" xfId="110" xr:uid="{00000000-0005-0000-0000-00006E000000}"/>
    <cellStyle name="normální_22-Lp" xfId="111" xr:uid="{00000000-0005-0000-0000-00006F000000}"/>
    <cellStyle name="normální_22-Ls" xfId="112" xr:uid="{00000000-0005-0000-0000-000070000000}"/>
    <cellStyle name="normální_22-Ls 2" xfId="113" xr:uid="{00000000-0005-0000-0000-000071000000}"/>
    <cellStyle name="normální_22-T1 navazující na účetnictví_Příloha 5_22 (15-11-11) _změnaJN" xfId="114" xr:uid="{00000000-0005-0000-0000-000072000000}"/>
    <cellStyle name="normální_22-T1d" xfId="115" xr:uid="{00000000-0005-0000-0000-000073000000}"/>
    <cellStyle name="normální_22-T1-d opr_Příloha 5_22 (14-10-11)JN" xfId="116" xr:uid="{00000000-0005-0000-0000-000074000000}"/>
    <cellStyle name="normální_22-T2_Příloha 5_22 (14-10-11)JN" xfId="117" xr:uid="{00000000-0005-0000-0000-000075000000}"/>
    <cellStyle name="normální_22-T3" xfId="118" xr:uid="{00000000-0005-0000-0000-000076000000}"/>
    <cellStyle name="normální_22-T4" xfId="119" xr:uid="{00000000-0005-0000-0000-000077000000}"/>
    <cellStyle name="normální_22-T5" xfId="120" xr:uid="{00000000-0005-0000-0000-000078000000}"/>
    <cellStyle name="normální_22TLp" xfId="121" xr:uid="{00000000-0005-0000-0000-000079000000}"/>
    <cellStyle name="normální_22-TLs" xfId="122" xr:uid="{00000000-0005-0000-0000-00007A000000}"/>
    <cellStyle name="normální_List1" xfId="123" xr:uid="{00000000-0005-0000-0000-00007B000000}"/>
    <cellStyle name="normální_List1 2" xfId="124" xr:uid="{00000000-0005-0000-0000-00007C000000}"/>
    <cellStyle name="normální_List3" xfId="125" xr:uid="{00000000-0005-0000-0000-00007D000000}"/>
    <cellStyle name="normální_N3_12" xfId="126" xr:uid="{00000000-0005-0000-0000-00007E000000}"/>
    <cellStyle name="normální_návrh ZA a A(09-09-03)" xfId="127" xr:uid="{00000000-0005-0000-0000-00007F000000}"/>
    <cellStyle name="normální_Příloha 2_12 (02-11-11)" xfId="128" xr:uid="{00000000-0005-0000-0000-000080000000}"/>
    <cellStyle name="normální_REAS1_martina 3" xfId="129" xr:uid="{00000000-0005-0000-0000-000081000000}"/>
    <cellStyle name="normální_regulační výkazy (A,N,B)_10601- pro vyhl" xfId="130" xr:uid="{00000000-0005-0000-0000-000082000000}"/>
    <cellStyle name="normální_regulační výkazy (A,N,B)_10601- pro vyhl 2" xfId="131" xr:uid="{00000000-0005-0000-0000-000083000000}"/>
    <cellStyle name="normální_regulační výkazy (A,N,B)_10601- pro vyhl 3" xfId="132" xr:uid="{00000000-0005-0000-0000-000084000000}"/>
    <cellStyle name="normální_Tabulky" xfId="133" xr:uid="{00000000-0005-0000-0000-000085000000}"/>
    <cellStyle name="normální_Tabulky_22-T7" xfId="134" xr:uid="{00000000-0005-0000-0000-000086000000}"/>
    <cellStyle name="normální_Tabulky_Příloha 5_22 (14-10-11)JN" xfId="135" xr:uid="{00000000-0005-0000-0000-000087000000}"/>
    <cellStyle name="normální_Tabulky_Příloha 5_22 (15-11-11) _změnaJN" xfId="136" xr:uid="{00000000-0005-0000-0000-000088000000}"/>
    <cellStyle name="normální_vyhláška-přílohy-29-6-01-a" xfId="137" xr:uid="{00000000-0005-0000-0000-000089000000}"/>
    <cellStyle name="normální_vyhláška-přílohy-29-6-01-a_22_HV-a,b" xfId="138" xr:uid="{00000000-0005-0000-0000-00008A000000}"/>
    <cellStyle name="normální_vykaz_N3-plyn" xfId="139" xr:uid="{00000000-0005-0000-0000-00008B000000}"/>
    <cellStyle name="normální_vykaz_N3-plyn 2" xfId="173" xr:uid="{A763FB79-645E-4319-B6B7-03178BC19431}"/>
    <cellStyle name="normální_Výkazy PDS 22" xfId="171" xr:uid="{00000000-0005-0000-0000-00008C000000}"/>
    <cellStyle name="normální_Výkup z obnov. zdrojů" xfId="140" xr:uid="{00000000-0005-0000-0000-00008D000000}"/>
    <cellStyle name="normální_Výkup z obnov. zdrojů 2" xfId="141" xr:uid="{00000000-0005-0000-0000-00008E000000}"/>
    <cellStyle name="normální_Výkup z obnov. zdrojů 2 2 2" xfId="142" xr:uid="{00000000-0005-0000-0000-00008F000000}"/>
    <cellStyle name="normální_Výkup z obnov. zdrojů 2 2 2 2" xfId="176" xr:uid="{5534AEF8-9C1D-4F86-AE80-CDB840E5C0EE}"/>
    <cellStyle name="normální_Výkup z obnov. zdrojů 2 3" xfId="143" xr:uid="{00000000-0005-0000-0000-000090000000}"/>
    <cellStyle name="normální_Výkup z obnov. zdrojů 3 2" xfId="144" xr:uid="{00000000-0005-0000-0000-000091000000}"/>
    <cellStyle name="normální_Výkup z obnov. zdrojů_22-Bp Bilance plán" xfId="145" xr:uid="{00000000-0005-0000-0000-000092000000}"/>
    <cellStyle name="normální_Výkup z obnov. zdrojů_22-BR Skutečné ztráty dle fakturace" xfId="146" xr:uid="{00000000-0005-0000-0000-000093000000}"/>
    <cellStyle name="normální_Výkup z obnov. zdrojů_22-Bs Bilance skutečnost" xfId="147" xr:uid="{00000000-0005-0000-0000-000094000000}"/>
    <cellStyle name="normální_Výkup z obnov. zdrojů_22-K Soudobé kapacity" xfId="148" xr:uid="{00000000-0005-0000-0000-000095000000}"/>
    <cellStyle name="normální_Výkup z obnov. zdrojů_22-Lp" xfId="149" xr:uid="{00000000-0005-0000-0000-000096000000}"/>
    <cellStyle name="normální_Výkup z obnov. zdrojů_22-Ls" xfId="150" xr:uid="{00000000-0005-0000-0000-000097000000}"/>
    <cellStyle name="normální_Výkup z obnov. zdrojů_22-T1 navazující na účetnictví" xfId="151" xr:uid="{00000000-0005-0000-0000-000098000000}"/>
    <cellStyle name="normální_Výkup z obnov. zdrojů_22-T1-d opr" xfId="152" xr:uid="{00000000-0005-0000-0000-000099000000}"/>
    <cellStyle name="normální_Výkup z obnov. zdrojů_22-T2" xfId="153" xr:uid="{00000000-0005-0000-0000-00009A000000}"/>
    <cellStyle name="normální_Výkup z obnov. zdrojů_Příloha 5_22 (14-10-11)JN" xfId="154" xr:uid="{00000000-0005-0000-0000-00009B000000}"/>
    <cellStyle name="Note" xfId="155" xr:uid="{00000000-0005-0000-0000-00009C000000}"/>
    <cellStyle name="O…‹aO‚e [0.00]_Region Orders (2)" xfId="156" xr:uid="{00000000-0005-0000-0000-00009D000000}"/>
    <cellStyle name="O…‹aO‚e_Region Orders (2)" xfId="157" xr:uid="{00000000-0005-0000-0000-00009E000000}"/>
    <cellStyle name="Output" xfId="158" xr:uid="{00000000-0005-0000-0000-00009F000000}"/>
    <cellStyle name="per.style" xfId="159" xr:uid="{00000000-0005-0000-0000-0000A0000000}"/>
    <cellStyle name="Percent [2]" xfId="160" xr:uid="{00000000-0005-0000-0000-0000A1000000}"/>
    <cellStyle name="pricing" xfId="161" xr:uid="{00000000-0005-0000-0000-0000A2000000}"/>
    <cellStyle name="PSChar" xfId="162" xr:uid="{00000000-0005-0000-0000-0000A3000000}"/>
    <cellStyle name="RevList" xfId="163" xr:uid="{00000000-0005-0000-0000-0000A4000000}"/>
    <cellStyle name="RowLevel_1_BE (2)" xfId="164" xr:uid="{00000000-0005-0000-0000-0000A5000000}"/>
    <cellStyle name="Standard_Tabelle1" xfId="165" xr:uid="{00000000-0005-0000-0000-0000A6000000}"/>
    <cellStyle name="Styl 1" xfId="166" xr:uid="{00000000-0005-0000-0000-0000A7000000}"/>
    <cellStyle name="Subtotal" xfId="167" xr:uid="{00000000-0005-0000-0000-0000A8000000}"/>
    <cellStyle name="Title" xfId="168" xr:uid="{00000000-0005-0000-0000-0000A9000000}"/>
    <cellStyle name="Total" xfId="169" xr:uid="{00000000-0005-0000-0000-0000AA000000}"/>
    <cellStyle name="Warning Text" xfId="170" xr:uid="{00000000-0005-0000-0000-0000AB000000}"/>
  </cellStyles>
  <dxfs count="1"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82550</xdr:colOff>
      <xdr:row>1</xdr:row>
      <xdr:rowOff>44450</xdr:rowOff>
    </xdr:to>
    <xdr:sp macro="" textlink="">
      <xdr:nvSpPr>
        <xdr:cNvPr id="52380" name="Text Box 1">
          <a:extLst>
            <a:ext uri="{FF2B5EF4-FFF2-40B4-BE49-F238E27FC236}">
              <a16:creationId xmlns:a16="http://schemas.microsoft.com/office/drawing/2014/main" id="{00000000-0008-0000-0100-00009CCC0000}"/>
            </a:ext>
          </a:extLst>
        </xdr:cNvPr>
        <xdr:cNvSpPr txBox="1">
          <a:spLocks noChangeArrowheads="1"/>
        </xdr:cNvSpPr>
      </xdr:nvSpPr>
      <xdr:spPr bwMode="auto">
        <a:xfrm>
          <a:off x="184308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82550</xdr:colOff>
      <xdr:row>1</xdr:row>
      <xdr:rowOff>44450</xdr:rowOff>
    </xdr:to>
    <xdr:sp macro="" textlink="">
      <xdr:nvSpPr>
        <xdr:cNvPr id="52381" name="Text Box 2">
          <a:extLst>
            <a:ext uri="{FF2B5EF4-FFF2-40B4-BE49-F238E27FC236}">
              <a16:creationId xmlns:a16="http://schemas.microsoft.com/office/drawing/2014/main" id="{00000000-0008-0000-0100-00009DCC0000}"/>
            </a:ext>
          </a:extLst>
        </xdr:cNvPr>
        <xdr:cNvSpPr txBox="1">
          <a:spLocks noChangeArrowheads="1"/>
        </xdr:cNvSpPr>
      </xdr:nvSpPr>
      <xdr:spPr bwMode="auto">
        <a:xfrm>
          <a:off x="206216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82550</xdr:colOff>
      <xdr:row>2</xdr:row>
      <xdr:rowOff>0</xdr:rowOff>
    </xdr:to>
    <xdr:sp macro="" textlink="">
      <xdr:nvSpPr>
        <xdr:cNvPr id="52382" name="Text Box 3">
          <a:extLst>
            <a:ext uri="{FF2B5EF4-FFF2-40B4-BE49-F238E27FC236}">
              <a16:creationId xmlns:a16="http://schemas.microsoft.com/office/drawing/2014/main" id="{00000000-0008-0000-0100-00009ECC0000}"/>
            </a:ext>
          </a:extLst>
        </xdr:cNvPr>
        <xdr:cNvSpPr txBox="1">
          <a:spLocks noChangeArrowheads="1"/>
        </xdr:cNvSpPr>
      </xdr:nvSpPr>
      <xdr:spPr bwMode="auto">
        <a:xfrm>
          <a:off x="18430875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82550</xdr:colOff>
      <xdr:row>1</xdr:row>
      <xdr:rowOff>44450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29952DD-6944-4820-AE86-60D2F3DDA2BB}"/>
            </a:ext>
          </a:extLst>
        </xdr:cNvPr>
        <xdr:cNvSpPr txBox="1">
          <a:spLocks noChangeArrowheads="1"/>
        </xdr:cNvSpPr>
      </xdr:nvSpPr>
      <xdr:spPr bwMode="auto">
        <a:xfrm>
          <a:off x="18649950" y="0"/>
          <a:ext cx="825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82550</xdr:colOff>
      <xdr:row>1</xdr:row>
      <xdr:rowOff>44450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17495A1-9A7A-40F2-9349-9AE0C7524F9A}"/>
            </a:ext>
          </a:extLst>
        </xdr:cNvPr>
        <xdr:cNvSpPr txBox="1">
          <a:spLocks noChangeArrowheads="1"/>
        </xdr:cNvSpPr>
      </xdr:nvSpPr>
      <xdr:spPr bwMode="auto">
        <a:xfrm>
          <a:off x="21936075" y="0"/>
          <a:ext cx="825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82550</xdr:colOff>
      <xdr:row>2</xdr:row>
      <xdr:rowOff>44824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624CEEF-27EE-4047-A0A9-162A9FC1F2B6}"/>
            </a:ext>
          </a:extLst>
        </xdr:cNvPr>
        <xdr:cNvSpPr txBox="1">
          <a:spLocks noChangeArrowheads="1"/>
        </xdr:cNvSpPr>
      </xdr:nvSpPr>
      <xdr:spPr bwMode="auto">
        <a:xfrm>
          <a:off x="18649950" y="171450"/>
          <a:ext cx="82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57150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9ECCD9A-8141-4188-B05D-532AC6B1A0F2}"/>
            </a:ext>
          </a:extLst>
        </xdr:cNvPr>
        <xdr:cNvSpPr txBox="1">
          <a:spLocks noChangeArrowheads="1"/>
        </xdr:cNvSpPr>
      </xdr:nvSpPr>
      <xdr:spPr bwMode="auto">
        <a:xfrm>
          <a:off x="86296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85725</xdr:colOff>
      <xdr:row>1</xdr:row>
      <xdr:rowOff>57150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0DCF3CA-B574-42B5-A854-752CBF0E731E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85725</xdr:colOff>
      <xdr:row>2</xdr:row>
      <xdr:rowOff>39967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1F8C816-8C34-4ECD-9553-7CB7DAD12A8B}"/>
            </a:ext>
          </a:extLst>
        </xdr:cNvPr>
        <xdr:cNvSpPr txBox="1">
          <a:spLocks noChangeArrowheads="1"/>
        </xdr:cNvSpPr>
      </xdr:nvSpPr>
      <xdr:spPr bwMode="auto">
        <a:xfrm>
          <a:off x="8629650" y="171450"/>
          <a:ext cx="85725" cy="20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workbookViewId="0">
      <selection sqref="A1:I1"/>
    </sheetView>
  </sheetViews>
  <sheetFormatPr defaultRowHeight="12.75"/>
  <cols>
    <col min="1" max="1" width="29.140625" customWidth="1"/>
    <col min="2" max="2" width="16.140625" customWidth="1"/>
    <col min="3" max="3" width="14.7109375" customWidth="1"/>
    <col min="4" max="4" width="8.42578125" customWidth="1"/>
    <col min="5" max="5" width="19.28515625" customWidth="1"/>
    <col min="6" max="6" width="5.5703125" customWidth="1"/>
    <col min="7" max="7" width="28.85546875" customWidth="1"/>
    <col min="8" max="8" width="2.7109375" customWidth="1"/>
    <col min="9" max="9" width="4" customWidth="1"/>
  </cols>
  <sheetData>
    <row r="1" spans="1:18" ht="49.5" customHeight="1">
      <c r="A1" s="2001" t="s">
        <v>467</v>
      </c>
      <c r="B1" s="2002"/>
      <c r="C1" s="2002"/>
      <c r="D1" s="2002"/>
      <c r="E1" s="2002"/>
      <c r="F1" s="2002"/>
      <c r="G1" s="2002"/>
      <c r="H1" s="2002"/>
      <c r="I1" s="2002"/>
      <c r="J1" s="1636"/>
      <c r="K1" s="1636"/>
      <c r="L1" s="1636"/>
      <c r="M1" s="1636"/>
      <c r="N1" s="1636"/>
      <c r="O1" s="1636"/>
      <c r="P1" s="1636"/>
      <c r="Q1" s="1636"/>
      <c r="R1" s="1636"/>
    </row>
    <row r="2" spans="1:18" ht="21" customHeight="1" thickBot="1">
      <c r="A2" s="1637"/>
      <c r="B2" s="1637"/>
      <c r="C2" s="1637"/>
      <c r="D2" s="1637"/>
      <c r="E2" s="1637"/>
      <c r="F2" s="1637"/>
      <c r="G2" s="1637"/>
      <c r="H2" s="1637"/>
      <c r="I2" s="1637"/>
      <c r="J2" s="1636"/>
      <c r="K2" s="1636"/>
      <c r="L2" s="1636"/>
      <c r="M2" s="1636"/>
      <c r="N2" s="1636"/>
      <c r="O2" s="1636"/>
      <c r="P2" s="1636"/>
      <c r="Q2" s="1636"/>
      <c r="R2" s="1636"/>
    </row>
    <row r="3" spans="1:18" ht="42" customHeight="1" thickBot="1">
      <c r="A3" s="1638" t="s">
        <v>468</v>
      </c>
      <c r="B3" s="2003"/>
      <c r="C3" s="2004"/>
      <c r="D3" s="2004"/>
      <c r="E3" s="2004"/>
      <c r="F3" s="2004"/>
      <c r="G3" s="2004"/>
      <c r="H3" s="2004"/>
      <c r="I3" s="2005"/>
      <c r="J3" s="1636"/>
      <c r="K3" s="1636"/>
      <c r="L3" s="1636"/>
      <c r="M3" s="1636"/>
      <c r="N3" s="1636"/>
      <c r="O3" s="1636"/>
      <c r="P3" s="1636"/>
      <c r="Q3" s="1636"/>
      <c r="R3" s="1636"/>
    </row>
    <row r="4" spans="1:18">
      <c r="A4" s="1637"/>
      <c r="B4" s="1639" t="s">
        <v>469</v>
      </c>
      <c r="C4" s="1637"/>
      <c r="D4" s="1637"/>
      <c r="E4" s="1637"/>
      <c r="F4" s="1637"/>
      <c r="G4" s="1637"/>
      <c r="H4" s="1637"/>
      <c r="I4" s="1637"/>
      <c r="J4" s="1636"/>
      <c r="K4" s="1636"/>
      <c r="L4" s="1636"/>
      <c r="M4" s="1636"/>
      <c r="N4" s="1636"/>
      <c r="O4" s="1636"/>
      <c r="P4" s="1636"/>
      <c r="Q4" s="1636"/>
      <c r="R4" s="1636"/>
    </row>
    <row r="5" spans="1:18" ht="13.5" thickBot="1">
      <c r="A5" s="1637"/>
      <c r="B5" s="1639"/>
      <c r="C5" s="1637"/>
      <c r="D5" s="1637"/>
      <c r="E5" s="1637"/>
      <c r="F5" s="1637"/>
      <c r="G5" s="1637"/>
      <c r="H5" s="1637"/>
      <c r="I5" s="1637"/>
      <c r="J5" s="1636"/>
      <c r="K5" s="1636"/>
      <c r="L5" s="1636"/>
      <c r="M5" s="1636"/>
      <c r="N5" s="1636"/>
      <c r="O5" s="1636"/>
      <c r="P5" s="1636"/>
      <c r="Q5" s="1636"/>
      <c r="R5" s="1636"/>
    </row>
    <row r="6" spans="1:18" ht="13.5" thickBot="1">
      <c r="A6" s="1640" t="s">
        <v>470</v>
      </c>
      <c r="B6" s="1637"/>
      <c r="C6" s="2006"/>
      <c r="D6" s="2007"/>
      <c r="E6" s="1637"/>
      <c r="F6" s="1637"/>
      <c r="G6" s="1637"/>
      <c r="H6" s="1637"/>
      <c r="I6" s="1637"/>
      <c r="J6" s="1636"/>
      <c r="K6" s="1636"/>
      <c r="L6" s="1636"/>
      <c r="M6" s="1636"/>
      <c r="N6" s="1636"/>
      <c r="O6" s="1636"/>
      <c r="P6" s="1636"/>
      <c r="Q6" s="1636"/>
      <c r="R6" s="1636"/>
    </row>
    <row r="7" spans="1:18">
      <c r="A7" s="1637"/>
      <c r="B7" s="1637"/>
      <c r="C7" s="1639" t="s">
        <v>471</v>
      </c>
      <c r="D7" s="1637"/>
      <c r="E7" s="1637"/>
      <c r="F7" s="1637"/>
      <c r="G7" s="1637"/>
      <c r="H7" s="1637"/>
      <c r="I7" s="1637"/>
      <c r="J7" s="1636"/>
      <c r="K7" s="1636"/>
      <c r="L7" s="1636"/>
      <c r="M7" s="1636"/>
      <c r="N7" s="1636"/>
      <c r="O7" s="1636"/>
      <c r="P7" s="1636"/>
      <c r="Q7" s="1636"/>
      <c r="R7" s="1636"/>
    </row>
    <row r="8" spans="1:18" ht="13.5" thickBot="1">
      <c r="A8" s="1637"/>
      <c r="B8" s="1637"/>
      <c r="C8" s="1639"/>
      <c r="D8" s="1637"/>
      <c r="E8" s="1637"/>
      <c r="F8" s="1637"/>
      <c r="G8" s="1637"/>
      <c r="H8" s="1637"/>
      <c r="I8" s="1637"/>
      <c r="J8" s="1636"/>
      <c r="K8" s="1636"/>
      <c r="L8" s="1636"/>
      <c r="M8" s="1636"/>
      <c r="N8" s="1636"/>
      <c r="O8" s="1636"/>
      <c r="P8" s="1636"/>
      <c r="Q8" s="1636"/>
      <c r="R8" s="1636"/>
    </row>
    <row r="9" spans="1:18" ht="13.5" thickBot="1">
      <c r="A9" s="1641" t="s">
        <v>472</v>
      </c>
      <c r="B9" s="1637"/>
      <c r="C9" s="2008"/>
      <c r="D9" s="2009"/>
      <c r="E9" s="1637"/>
      <c r="F9" s="1637"/>
      <c r="G9" s="1637"/>
      <c r="H9" s="1637"/>
      <c r="I9" s="1637"/>
      <c r="J9" s="1636"/>
      <c r="K9" s="1636"/>
      <c r="L9" s="1636"/>
      <c r="M9" s="1636"/>
      <c r="N9" s="1636"/>
      <c r="O9" s="1636"/>
      <c r="P9" s="1636"/>
      <c r="Q9" s="1636"/>
      <c r="R9" s="1636"/>
    </row>
    <row r="10" spans="1:18" ht="20.25" customHeight="1" thickBot="1">
      <c r="A10" s="1637"/>
      <c r="B10" s="1637"/>
      <c r="C10" s="1637"/>
      <c r="D10" s="1639"/>
      <c r="E10" s="1637"/>
      <c r="F10" s="1637"/>
      <c r="G10" s="1637"/>
      <c r="H10" s="1637"/>
      <c r="I10" s="1637"/>
      <c r="J10" s="1636"/>
      <c r="K10" s="1636"/>
      <c r="L10" s="1636"/>
      <c r="M10" s="1636"/>
      <c r="N10" s="1636"/>
      <c r="O10" s="1636"/>
      <c r="P10" s="1636"/>
      <c r="Q10" s="1636"/>
      <c r="R10" s="1636"/>
    </row>
    <row r="11" spans="1:18" ht="13.5" thickBot="1">
      <c r="A11" s="1640" t="s">
        <v>473</v>
      </c>
      <c r="B11" s="1642"/>
      <c r="C11" s="1639" t="s">
        <v>474</v>
      </c>
      <c r="D11" s="1637"/>
      <c r="E11" s="1637"/>
      <c r="F11" s="1637"/>
      <c r="G11" s="1637"/>
      <c r="H11" s="1637"/>
      <c r="I11" s="1637"/>
      <c r="J11" s="1636"/>
      <c r="K11" s="1636"/>
      <c r="L11" s="1636"/>
      <c r="M11" s="1636"/>
      <c r="N11" s="1636"/>
      <c r="O11" s="1636"/>
      <c r="P11" s="1636"/>
      <c r="Q11" s="1636"/>
      <c r="R11" s="1636"/>
    </row>
    <row r="12" spans="1:18" ht="13.5" thickBot="1">
      <c r="A12" s="1637"/>
      <c r="B12" s="1637"/>
      <c r="C12" s="1637"/>
      <c r="D12" s="1637"/>
      <c r="E12" s="1637"/>
      <c r="F12" s="1637"/>
      <c r="G12" s="1637"/>
      <c r="H12" s="1637"/>
      <c r="I12" s="1637"/>
      <c r="J12" s="1636"/>
      <c r="K12" s="1636"/>
      <c r="L12" s="1636"/>
      <c r="M12" s="1636"/>
      <c r="N12" s="1636"/>
      <c r="O12" s="1636"/>
      <c r="P12" s="1636"/>
      <c r="Q12" s="1636"/>
      <c r="R12" s="1636"/>
    </row>
    <row r="13" spans="1:18" ht="13.5" thickBot="1">
      <c r="A13" s="1640" t="s">
        <v>475</v>
      </c>
      <c r="B13" s="1643"/>
      <c r="C13" s="1639" t="s">
        <v>476</v>
      </c>
      <c r="D13" s="1637"/>
      <c r="E13" s="1637"/>
      <c r="F13" s="1637"/>
      <c r="G13" s="1637"/>
      <c r="H13" s="1637"/>
      <c r="I13" s="1637"/>
      <c r="J13" s="1636"/>
      <c r="K13" s="1636"/>
      <c r="L13" s="1636"/>
      <c r="M13" s="1636"/>
      <c r="N13" s="1636"/>
      <c r="O13" s="1636"/>
      <c r="P13" s="1636"/>
      <c r="Q13" s="1636"/>
      <c r="R13" s="1636"/>
    </row>
    <row r="14" spans="1:18" ht="13.5" thickBot="1">
      <c r="A14" s="1637"/>
      <c r="B14" s="1637"/>
      <c r="C14" s="1637"/>
      <c r="D14" s="1637"/>
      <c r="E14" s="1637"/>
      <c r="F14" s="1637"/>
      <c r="G14" s="1637"/>
      <c r="H14" s="1637"/>
      <c r="I14" s="1637"/>
      <c r="J14" s="1636"/>
      <c r="K14" s="1636"/>
      <c r="L14" s="1636"/>
      <c r="M14" s="1636"/>
      <c r="N14" s="1636"/>
      <c r="O14" s="1636"/>
      <c r="P14" s="1636"/>
      <c r="Q14" s="1636"/>
      <c r="R14" s="1636"/>
    </row>
    <row r="15" spans="1:18" ht="13.5" thickBot="1">
      <c r="A15" s="1640" t="s">
        <v>477</v>
      </c>
      <c r="B15" s="1644"/>
      <c r="C15" s="1637"/>
      <c r="D15" s="1637"/>
      <c r="E15" s="1637"/>
      <c r="F15" s="1637"/>
      <c r="G15" s="1637"/>
      <c r="H15" s="1637"/>
      <c r="I15" s="1637"/>
      <c r="J15" s="1636"/>
      <c r="K15" s="1636"/>
      <c r="L15" s="1636"/>
      <c r="M15" s="1636"/>
      <c r="N15" s="1636"/>
      <c r="O15" s="1636"/>
      <c r="P15" s="1636"/>
      <c r="Q15" s="1636"/>
      <c r="R15" s="1636"/>
    </row>
    <row r="16" spans="1:18" ht="13.5" customHeight="1" thickBot="1">
      <c r="A16" s="1637"/>
      <c r="B16" s="1637"/>
      <c r="C16" s="1645" t="s">
        <v>478</v>
      </c>
      <c r="D16" s="1637"/>
      <c r="E16" s="1639" t="s">
        <v>479</v>
      </c>
      <c r="F16" s="1637"/>
      <c r="G16" s="1639" t="s">
        <v>480</v>
      </c>
      <c r="H16" s="1637"/>
      <c r="I16" s="1637"/>
      <c r="J16" s="1636"/>
      <c r="K16" s="1636"/>
      <c r="L16" s="1636"/>
      <c r="M16" s="1636"/>
      <c r="N16" s="1636"/>
      <c r="O16" s="1636"/>
      <c r="P16" s="1636"/>
      <c r="Q16" s="1636"/>
      <c r="R16" s="1636"/>
    </row>
    <row r="17" spans="1:18" ht="25.5" customHeight="1" thickBot="1">
      <c r="A17" s="1646"/>
      <c r="B17" s="1637"/>
      <c r="C17" s="1647"/>
      <c r="D17" s="1648"/>
      <c r="E17" s="1649"/>
      <c r="F17" s="1648"/>
      <c r="G17" s="1650"/>
      <c r="H17" s="1637"/>
      <c r="I17" s="1637"/>
      <c r="J17" s="1636"/>
      <c r="K17" s="1636"/>
      <c r="L17" s="1636"/>
      <c r="M17" s="1636"/>
      <c r="N17" s="1636"/>
      <c r="O17" s="1636"/>
      <c r="P17" s="1636"/>
      <c r="Q17" s="1636"/>
      <c r="R17" s="1636"/>
    </row>
    <row r="18" spans="1:18" ht="6.75" customHeight="1">
      <c r="A18" s="1651"/>
      <c r="B18" s="1636"/>
      <c r="C18" s="1652"/>
      <c r="D18" s="1652"/>
      <c r="E18" s="1652"/>
      <c r="F18" s="1652"/>
      <c r="G18" s="1652"/>
      <c r="H18" s="1636"/>
      <c r="I18" s="1636"/>
      <c r="J18" s="1636"/>
      <c r="K18" s="1636"/>
      <c r="L18" s="1636"/>
      <c r="M18" s="1636"/>
      <c r="N18" s="1636"/>
      <c r="O18" s="1636"/>
      <c r="P18" s="1636"/>
      <c r="Q18" s="1636"/>
      <c r="R18" s="1636"/>
    </row>
    <row r="19" spans="1:18">
      <c r="A19" s="1651"/>
      <c r="B19" s="1636"/>
      <c r="C19" s="1653"/>
      <c r="D19" s="1652"/>
      <c r="E19" s="1654"/>
      <c r="F19" s="1652"/>
      <c r="G19" s="1652"/>
      <c r="H19" s="1636"/>
      <c r="I19" s="1636"/>
      <c r="J19" s="1636"/>
      <c r="K19" s="1636"/>
      <c r="L19" s="1636"/>
      <c r="M19" s="1636"/>
      <c r="N19" s="1636"/>
      <c r="O19" s="1636"/>
      <c r="P19" s="1636"/>
      <c r="Q19" s="1636"/>
      <c r="R19" s="1636"/>
    </row>
    <row r="20" spans="1:18">
      <c r="A20" s="1636"/>
      <c r="B20" s="1636"/>
      <c r="C20" s="1636"/>
      <c r="D20" s="1636"/>
      <c r="E20" s="1636"/>
      <c r="F20" s="1636"/>
      <c r="G20" s="1636"/>
      <c r="H20" s="1636"/>
      <c r="I20" s="1636"/>
      <c r="J20" s="1636"/>
      <c r="K20" s="1636"/>
      <c r="L20" s="1636"/>
      <c r="M20" s="1636"/>
      <c r="N20" s="1636"/>
      <c r="O20" s="1636"/>
      <c r="P20" s="1636"/>
      <c r="Q20" s="1636"/>
      <c r="R20" s="1636"/>
    </row>
    <row r="21" spans="1:18">
      <c r="A21" s="1636"/>
      <c r="B21" s="1636"/>
      <c r="C21" s="1636"/>
      <c r="D21" s="1636"/>
      <c r="E21" s="1636"/>
      <c r="F21" s="1636"/>
      <c r="G21" s="1636"/>
      <c r="H21" s="1636"/>
      <c r="I21" s="1636"/>
      <c r="J21" s="1636"/>
      <c r="K21" s="1636"/>
      <c r="L21" s="1636"/>
      <c r="M21" s="1636"/>
      <c r="N21" s="1636"/>
      <c r="O21" s="1636"/>
      <c r="P21" s="1636"/>
      <c r="Q21" s="1636"/>
      <c r="R21" s="1636"/>
    </row>
    <row r="22" spans="1:18">
      <c r="A22" s="1636"/>
      <c r="B22" s="1655"/>
      <c r="C22" s="1636"/>
      <c r="D22" s="1636"/>
      <c r="E22" s="1656"/>
      <c r="F22" s="1636"/>
      <c r="G22" s="1636"/>
      <c r="H22" s="1636"/>
      <c r="I22" s="1636"/>
      <c r="J22" s="1636"/>
      <c r="K22" s="1636"/>
      <c r="L22" s="1636"/>
      <c r="M22" s="1636"/>
      <c r="N22" s="1636"/>
      <c r="O22" s="1636"/>
      <c r="P22" s="1636"/>
      <c r="Q22" s="1636"/>
      <c r="R22" s="1636"/>
    </row>
    <row r="23" spans="1:18">
      <c r="A23" s="1636"/>
      <c r="B23" s="1636"/>
      <c r="C23" s="1636"/>
      <c r="D23" s="1636"/>
      <c r="E23" s="1656"/>
      <c r="F23" s="1636"/>
      <c r="G23" s="1636"/>
      <c r="H23" s="1636"/>
      <c r="I23" s="1636"/>
      <c r="J23" s="1636"/>
      <c r="K23" s="1636"/>
      <c r="L23" s="1636"/>
      <c r="M23" s="1636"/>
      <c r="N23" s="1636"/>
      <c r="O23" s="1636"/>
      <c r="P23" s="1636"/>
      <c r="Q23" s="1636"/>
      <c r="R23" s="1636"/>
    </row>
    <row r="24" spans="1:18">
      <c r="A24" s="1636"/>
      <c r="B24" s="1636"/>
      <c r="C24" s="1636"/>
      <c r="D24" s="1636"/>
      <c r="E24" s="1657"/>
      <c r="F24" s="1636"/>
      <c r="G24" s="1636"/>
      <c r="H24" s="1636"/>
      <c r="I24" s="1636"/>
      <c r="J24" s="1636"/>
      <c r="K24" s="1636"/>
      <c r="L24" s="1636"/>
      <c r="M24" s="1636"/>
      <c r="N24" s="1636"/>
      <c r="O24" s="1636"/>
      <c r="P24" s="1636"/>
      <c r="Q24" s="1636"/>
      <c r="R24" s="1636"/>
    </row>
    <row r="25" spans="1:18">
      <c r="A25" s="1636"/>
      <c r="B25" s="1636"/>
      <c r="C25" s="1636"/>
      <c r="D25" s="1636"/>
      <c r="E25" s="1636"/>
      <c r="F25" s="1636"/>
      <c r="G25" s="1636"/>
      <c r="H25" s="1636"/>
      <c r="I25" s="1636"/>
      <c r="J25" s="1636"/>
      <c r="K25" s="1636"/>
      <c r="L25" s="1636"/>
      <c r="M25" s="1636"/>
      <c r="N25" s="1636"/>
      <c r="O25" s="1636"/>
      <c r="P25" s="1636"/>
      <c r="Q25" s="1636"/>
      <c r="R25" s="1636"/>
    </row>
    <row r="26" spans="1:18">
      <c r="A26" s="1636"/>
      <c r="B26" s="1636"/>
      <c r="C26" s="1636"/>
      <c r="D26" s="1636"/>
      <c r="E26" s="1636"/>
      <c r="F26" s="1636"/>
      <c r="G26" s="1636"/>
      <c r="H26" s="1636"/>
      <c r="I26" s="1636"/>
      <c r="J26" s="1636"/>
      <c r="K26" s="1636"/>
      <c r="L26" s="1636"/>
      <c r="M26" s="1636"/>
      <c r="N26" s="1636"/>
      <c r="O26" s="1636"/>
      <c r="P26" s="1636"/>
      <c r="Q26" s="1636"/>
      <c r="R26" s="1636"/>
    </row>
    <row r="27" spans="1:18">
      <c r="A27" s="1636"/>
      <c r="B27" s="1636"/>
      <c r="C27" s="1636"/>
      <c r="D27" s="1636"/>
      <c r="E27" s="1636"/>
      <c r="F27" s="1636"/>
      <c r="G27" s="1636"/>
      <c r="H27" s="1636"/>
      <c r="I27" s="1636"/>
      <c r="J27" s="1636"/>
      <c r="K27" s="1636"/>
      <c r="L27" s="1636"/>
      <c r="M27" s="1636"/>
      <c r="N27" s="1636"/>
      <c r="O27" s="1636"/>
      <c r="P27" s="1636"/>
      <c r="Q27" s="1636"/>
      <c r="R27" s="1636"/>
    </row>
    <row r="28" spans="1:18">
      <c r="A28" s="1636"/>
      <c r="B28" s="1636"/>
      <c r="C28" s="1636"/>
      <c r="D28" s="1636"/>
      <c r="E28" s="1636"/>
      <c r="F28" s="1636"/>
      <c r="G28" s="1636"/>
      <c r="H28" s="1636"/>
      <c r="I28" s="1636"/>
      <c r="J28" s="1636"/>
      <c r="K28" s="1636"/>
      <c r="L28" s="1636"/>
      <c r="M28" s="1636"/>
      <c r="N28" s="1636"/>
      <c r="O28" s="1636"/>
      <c r="P28" s="1636"/>
      <c r="Q28" s="1636"/>
      <c r="R28" s="1636"/>
    </row>
    <row r="29" spans="1:18">
      <c r="A29" s="1636"/>
      <c r="B29" s="1636"/>
      <c r="C29" s="1636"/>
      <c r="D29" s="1636"/>
      <c r="E29" s="1636"/>
      <c r="F29" s="1636"/>
      <c r="G29" s="1636"/>
      <c r="H29" s="1636"/>
      <c r="I29" s="1636"/>
      <c r="J29" s="1636"/>
      <c r="K29" s="1636"/>
      <c r="L29" s="1636"/>
      <c r="M29" s="1636"/>
      <c r="N29" s="1636"/>
      <c r="O29" s="1636"/>
      <c r="P29" s="1636"/>
      <c r="Q29" s="1636"/>
      <c r="R29" s="1636"/>
    </row>
  </sheetData>
  <protectedRanges>
    <protectedRange sqref="B15 G17" name="Oblast1_1_8"/>
    <protectedRange sqref="B3" name="Oblast1_1"/>
    <protectedRange sqref="C6" name="Oblast1_1_8_1"/>
    <protectedRange sqref="B11" name="Oblast1_1_8_2"/>
    <protectedRange sqref="C17" name="Oblast1_1_8_3_1"/>
    <protectedRange sqref="E17" name="Oblast1_1_8_4_1"/>
  </protectedRanges>
  <mergeCells count="4">
    <mergeCell ref="A1:I1"/>
    <mergeCell ref="B3:I3"/>
    <mergeCell ref="C6:D6"/>
    <mergeCell ref="C9:D9"/>
  </mergeCells>
  <conditionalFormatting sqref="E22:E23">
    <cfRule type="cellIs" dxfId="0" priority="1" stopIfTrue="1" operator="equal">
      <formula>"CHYBA"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950A-E690-4CBC-8963-DFCB424200CD}">
  <sheetPr>
    <tabColor rgb="FF92D050"/>
  </sheetPr>
  <dimension ref="A1:M5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53" sqref="C53"/>
    </sheetView>
  </sheetViews>
  <sheetFormatPr defaultRowHeight="12.75"/>
  <cols>
    <col min="1" max="1" width="2.7109375" customWidth="1"/>
    <col min="2" max="2" width="3.5703125" customWidth="1"/>
    <col min="3" max="3" width="52.85546875" bestFit="1" customWidth="1"/>
    <col min="4" max="6" width="17.28515625" customWidth="1"/>
    <col min="11" max="11" width="21.7109375" customWidth="1"/>
  </cols>
  <sheetData>
    <row r="1" spans="1:13" ht="13.5" thickBot="1">
      <c r="A1" s="1338" t="s">
        <v>319</v>
      </c>
      <c r="B1" s="1338"/>
      <c r="C1" s="1338"/>
      <c r="D1" s="1338"/>
      <c r="E1" s="1338"/>
      <c r="F1" s="585" t="s">
        <v>389</v>
      </c>
    </row>
    <row r="2" spans="1:13" ht="13.5" thickBot="1">
      <c r="A2" s="1338"/>
      <c r="B2" s="1083"/>
      <c r="C2" s="1083"/>
      <c r="D2" s="1084"/>
      <c r="E2" s="1338"/>
      <c r="F2" s="585" t="s">
        <v>390</v>
      </c>
      <c r="I2" s="1086" t="s">
        <v>0</v>
      </c>
      <c r="J2" s="1086"/>
      <c r="K2" s="90"/>
      <c r="L2" s="1086" t="s">
        <v>1</v>
      </c>
      <c r="M2" s="1087">
        <v>2024</v>
      </c>
    </row>
    <row r="3" spans="1:13" ht="15.75">
      <c r="A3" s="1338"/>
      <c r="B3" s="2013" t="s">
        <v>489</v>
      </c>
      <c r="C3" s="2013"/>
      <c r="D3" s="1339"/>
      <c r="E3" s="1338"/>
      <c r="F3" s="585" t="s">
        <v>423</v>
      </c>
    </row>
    <row r="4" spans="1:13" ht="16.5" thickBot="1">
      <c r="A4" s="1338"/>
      <c r="B4" s="519"/>
      <c r="C4" s="519"/>
      <c r="D4" s="1323"/>
      <c r="E4" s="1338"/>
      <c r="F4" s="585" t="s">
        <v>393</v>
      </c>
    </row>
    <row r="5" spans="1:13">
      <c r="A5" s="1338"/>
      <c r="B5" s="2014" t="s">
        <v>489</v>
      </c>
      <c r="C5" s="2015"/>
      <c r="D5" s="1929">
        <f>M2</f>
        <v>2024</v>
      </c>
      <c r="E5" s="1929">
        <f>D5+1</f>
        <v>2025</v>
      </c>
      <c r="F5" s="1929">
        <f>D5+2</f>
        <v>2026</v>
      </c>
    </row>
    <row r="6" spans="1:13">
      <c r="A6" s="1338"/>
      <c r="B6" s="2016"/>
      <c r="C6" s="2017"/>
      <c r="D6" s="1947" t="s">
        <v>6</v>
      </c>
      <c r="E6" s="1947" t="s">
        <v>7</v>
      </c>
      <c r="F6" s="1947" t="s">
        <v>7</v>
      </c>
    </row>
    <row r="7" spans="1:13" ht="51.75" thickBot="1">
      <c r="A7" s="1338"/>
      <c r="B7" s="2018"/>
      <c r="C7" s="2019"/>
      <c r="D7" s="1948" t="s">
        <v>506</v>
      </c>
      <c r="E7" s="1948" t="s">
        <v>506</v>
      </c>
      <c r="F7" s="1948" t="s">
        <v>506</v>
      </c>
    </row>
    <row r="8" spans="1:13" ht="13.5" thickBot="1">
      <c r="A8" s="1338"/>
      <c r="B8" s="1122"/>
      <c r="C8" s="1123" t="s">
        <v>11</v>
      </c>
      <c r="D8" s="1949" t="s">
        <v>12</v>
      </c>
      <c r="E8" s="1962" t="s">
        <v>13</v>
      </c>
      <c r="F8" s="1962" t="s">
        <v>14</v>
      </c>
    </row>
    <row r="9" spans="1:13">
      <c r="A9" s="1338"/>
      <c r="B9" s="17">
        <v>1</v>
      </c>
      <c r="C9" s="1124" t="s">
        <v>25</v>
      </c>
      <c r="D9" s="1950">
        <f>D10+D11+D12</f>
        <v>0</v>
      </c>
      <c r="E9" s="1950">
        <f t="shared" ref="E9:F9" si="0">E10+E11+E12</f>
        <v>0</v>
      </c>
      <c r="F9" s="1950">
        <f t="shared" si="0"/>
        <v>0</v>
      </c>
    </row>
    <row r="10" spans="1:13">
      <c r="A10" s="1338"/>
      <c r="B10" s="1683">
        <f>B9+1</f>
        <v>2</v>
      </c>
      <c r="C10" s="1125" t="s">
        <v>26</v>
      </c>
      <c r="D10" s="1951">
        <f>D14+D24</f>
        <v>0</v>
      </c>
      <c r="E10" s="1951">
        <f t="shared" ref="E10:F10" si="1">E14+E24</f>
        <v>0</v>
      </c>
      <c r="F10" s="1951">
        <f t="shared" si="1"/>
        <v>0</v>
      </c>
    </row>
    <row r="11" spans="1:13">
      <c r="A11" s="1338"/>
      <c r="B11" s="1683">
        <f t="shared" ref="B11:B46" si="2">B10+1</f>
        <v>3</v>
      </c>
      <c r="C11" s="1125" t="s">
        <v>27</v>
      </c>
      <c r="D11" s="1952">
        <f t="shared" ref="D11:F12" si="3">D21+D31</f>
        <v>0</v>
      </c>
      <c r="E11" s="1952">
        <f t="shared" si="3"/>
        <v>0</v>
      </c>
      <c r="F11" s="1952">
        <f t="shared" si="3"/>
        <v>0</v>
      </c>
    </row>
    <row r="12" spans="1:13" ht="13.5" thickBot="1">
      <c r="A12" s="1338"/>
      <c r="B12" s="1674">
        <f t="shared" si="2"/>
        <v>4</v>
      </c>
      <c r="C12" s="1675" t="s">
        <v>28</v>
      </c>
      <c r="D12" s="1952">
        <f t="shared" si="3"/>
        <v>0</v>
      </c>
      <c r="E12" s="1952">
        <f t="shared" si="3"/>
        <v>0</v>
      </c>
      <c r="F12" s="1952">
        <f t="shared" si="3"/>
        <v>0</v>
      </c>
    </row>
    <row r="13" spans="1:13">
      <c r="A13" s="1338"/>
      <c r="B13" s="20">
        <f t="shared" si="2"/>
        <v>5</v>
      </c>
      <c r="C13" s="1127" t="s">
        <v>29</v>
      </c>
      <c r="D13" s="1953">
        <f>D14+D21+D22</f>
        <v>0</v>
      </c>
      <c r="E13" s="1953">
        <f t="shared" ref="E13:F13" si="4">E14+E21+E22</f>
        <v>0</v>
      </c>
      <c r="F13" s="1953">
        <f t="shared" si="4"/>
        <v>0</v>
      </c>
    </row>
    <row r="14" spans="1:13">
      <c r="A14" s="1338"/>
      <c r="B14" s="21">
        <f t="shared" si="2"/>
        <v>6</v>
      </c>
      <c r="C14" s="1128" t="s">
        <v>26</v>
      </c>
      <c r="D14" s="1954">
        <f>D15+D16+D19+D20</f>
        <v>0</v>
      </c>
      <c r="E14" s="1954">
        <f t="shared" ref="E14:F14" si="5">E15+E16+E19+E20</f>
        <v>0</v>
      </c>
      <c r="F14" s="1954">
        <f t="shared" si="5"/>
        <v>0</v>
      </c>
    </row>
    <row r="15" spans="1:13">
      <c r="A15" s="1338"/>
      <c r="B15" s="21">
        <f t="shared" si="2"/>
        <v>7</v>
      </c>
      <c r="C15" s="1129" t="s">
        <v>30</v>
      </c>
      <c r="D15" s="1955"/>
      <c r="E15" s="1955"/>
      <c r="F15" s="1955"/>
    </row>
    <row r="16" spans="1:13">
      <c r="A16" s="1338"/>
      <c r="B16" s="21">
        <f t="shared" si="2"/>
        <v>8</v>
      </c>
      <c r="C16" s="1129" t="s">
        <v>31</v>
      </c>
      <c r="D16" s="1954">
        <f>D17+D18</f>
        <v>0</v>
      </c>
      <c r="E16" s="1954">
        <f t="shared" ref="E16:F16" si="6">E17+E18</f>
        <v>0</v>
      </c>
      <c r="F16" s="1954">
        <f t="shared" si="6"/>
        <v>0</v>
      </c>
    </row>
    <row r="17" spans="1:6">
      <c r="A17" s="1338"/>
      <c r="B17" s="21">
        <f t="shared" si="2"/>
        <v>9</v>
      </c>
      <c r="C17" s="1135" t="s">
        <v>32</v>
      </c>
      <c r="D17" s="1955"/>
      <c r="E17" s="1955"/>
      <c r="F17" s="1955"/>
    </row>
    <row r="18" spans="1:6">
      <c r="A18" s="1338"/>
      <c r="B18" s="21">
        <f t="shared" si="2"/>
        <v>10</v>
      </c>
      <c r="C18" s="1135" t="s">
        <v>33</v>
      </c>
      <c r="D18" s="1955"/>
      <c r="E18" s="1955"/>
      <c r="F18" s="1955"/>
    </row>
    <row r="19" spans="1:6">
      <c r="A19" s="1338"/>
      <c r="B19" s="21">
        <f t="shared" si="2"/>
        <v>11</v>
      </c>
      <c r="C19" s="1129" t="s">
        <v>34</v>
      </c>
      <c r="D19" s="1955"/>
      <c r="E19" s="1955"/>
      <c r="F19" s="1955"/>
    </row>
    <row r="20" spans="1:6">
      <c r="A20" s="1338"/>
      <c r="B20" s="21">
        <f t="shared" si="2"/>
        <v>12</v>
      </c>
      <c r="C20" s="1129" t="s">
        <v>35</v>
      </c>
      <c r="D20" s="1955"/>
      <c r="E20" s="1955"/>
      <c r="F20" s="1955"/>
    </row>
    <row r="21" spans="1:6">
      <c r="A21" s="1338"/>
      <c r="B21" s="21">
        <f t="shared" si="2"/>
        <v>13</v>
      </c>
      <c r="C21" s="1128" t="s">
        <v>36</v>
      </c>
      <c r="D21" s="1956">
        <f>IF($D14+$D24=0,0,(D33)*$D14/($D14+$D24))</f>
        <v>0</v>
      </c>
      <c r="E21" s="1956">
        <f>IF($E14+$E24=0,0,(E33)*$E14/($E14+$E24))</f>
        <v>0</v>
      </c>
      <c r="F21" s="1956">
        <f>IF($F14+$F24=0,0,(F33)*$F14/($F14+$F24))</f>
        <v>0</v>
      </c>
    </row>
    <row r="22" spans="1:6" ht="13.5" thickBot="1">
      <c r="A22" s="1338"/>
      <c r="B22" s="22">
        <f t="shared" si="2"/>
        <v>14</v>
      </c>
      <c r="C22" s="1130" t="s">
        <v>28</v>
      </c>
      <c r="D22" s="1957">
        <f>IF($D14+$D$21+$D24+$D$31+$D40=0,0,(D42)*($D14+D21)/($D14+$D$21+$D24+$D$31+$D40))</f>
        <v>0</v>
      </c>
      <c r="E22" s="1957">
        <f>IF($E14+$E$21+$E24+$E$31+$E40=0,0,(E42)*($E14+E21)/($E14+$E$21+$E24+$E$31+$E40))</f>
        <v>0</v>
      </c>
      <c r="F22" s="1957">
        <f>IF($F14+$F$21+$F24+$F$31+$F40=0,0,(F42)*($F14+F21)/($F14+$F$21+$F24+$F$31+$F40))</f>
        <v>0</v>
      </c>
    </row>
    <row r="23" spans="1:6">
      <c r="A23" s="1338"/>
      <c r="B23" s="23">
        <f t="shared" si="2"/>
        <v>15</v>
      </c>
      <c r="C23" s="1131" t="s">
        <v>37</v>
      </c>
      <c r="D23" s="1958">
        <f>D24+D31+D32</f>
        <v>0</v>
      </c>
      <c r="E23" s="1958">
        <f t="shared" ref="E23:F23" si="7">E24+E31+E32</f>
        <v>0</v>
      </c>
      <c r="F23" s="1958">
        <f t="shared" si="7"/>
        <v>0</v>
      </c>
    </row>
    <row r="24" spans="1:6">
      <c r="A24" s="1338"/>
      <c r="B24" s="21">
        <f t="shared" si="2"/>
        <v>16</v>
      </c>
      <c r="C24" s="1128" t="s">
        <v>26</v>
      </c>
      <c r="D24" s="1954">
        <f>D25+D26+D29+D30</f>
        <v>0</v>
      </c>
      <c r="E24" s="1954">
        <f t="shared" ref="E24:F24" si="8">E25+E26+E29+E30</f>
        <v>0</v>
      </c>
      <c r="F24" s="1954">
        <f t="shared" si="8"/>
        <v>0</v>
      </c>
    </row>
    <row r="25" spans="1:6">
      <c r="A25" s="1338"/>
      <c r="B25" s="21">
        <f t="shared" si="2"/>
        <v>17</v>
      </c>
      <c r="C25" s="1129" t="s">
        <v>30</v>
      </c>
      <c r="D25" s="1955"/>
      <c r="E25" s="1955"/>
      <c r="F25" s="1955"/>
    </row>
    <row r="26" spans="1:6">
      <c r="A26" s="1338"/>
      <c r="B26" s="21">
        <f t="shared" si="2"/>
        <v>18</v>
      </c>
      <c r="C26" s="1129" t="s">
        <v>31</v>
      </c>
      <c r="D26" s="1954">
        <f>D27+D28</f>
        <v>0</v>
      </c>
      <c r="E26" s="1954">
        <f t="shared" ref="E26:F26" si="9">E27+E28</f>
        <v>0</v>
      </c>
      <c r="F26" s="1954">
        <f t="shared" si="9"/>
        <v>0</v>
      </c>
    </row>
    <row r="27" spans="1:6">
      <c r="A27" s="1338"/>
      <c r="B27" s="21">
        <f t="shared" si="2"/>
        <v>19</v>
      </c>
      <c r="C27" s="1135" t="s">
        <v>32</v>
      </c>
      <c r="D27" s="1955"/>
      <c r="E27" s="1955"/>
      <c r="F27" s="1955"/>
    </row>
    <row r="28" spans="1:6">
      <c r="A28" s="1338"/>
      <c r="B28" s="21">
        <f t="shared" si="2"/>
        <v>20</v>
      </c>
      <c r="C28" s="1135" t="s">
        <v>33</v>
      </c>
      <c r="D28" s="1955"/>
      <c r="E28" s="1955"/>
      <c r="F28" s="1955"/>
    </row>
    <row r="29" spans="1:6">
      <c r="A29" s="1338"/>
      <c r="B29" s="21">
        <f t="shared" si="2"/>
        <v>21</v>
      </c>
      <c r="C29" s="1129" t="s">
        <v>34</v>
      </c>
      <c r="D29" s="1955"/>
      <c r="E29" s="1955"/>
      <c r="F29" s="1955"/>
    </row>
    <row r="30" spans="1:6">
      <c r="A30" s="1338"/>
      <c r="B30" s="21">
        <f t="shared" si="2"/>
        <v>22</v>
      </c>
      <c r="C30" s="1129" t="s">
        <v>35</v>
      </c>
      <c r="D30" s="1955"/>
      <c r="E30" s="1955"/>
      <c r="F30" s="1955"/>
    </row>
    <row r="31" spans="1:6">
      <c r="A31" s="1338"/>
      <c r="B31" s="21">
        <f t="shared" si="2"/>
        <v>23</v>
      </c>
      <c r="C31" s="1128" t="s">
        <v>36</v>
      </c>
      <c r="D31" s="1956">
        <f>IF($D14+$D24=0,0,(D33)*$D24/($D14+$D24))</f>
        <v>0</v>
      </c>
      <c r="E31" s="1956">
        <f>IF($E14+$E24=0,0,(E33)*$E24/($E14+$E24))</f>
        <v>0</v>
      </c>
      <c r="F31" s="1956">
        <f>IF($F14+$F24=0,0,(F33)*$F24/($F14+$F24))</f>
        <v>0</v>
      </c>
    </row>
    <row r="32" spans="1:6" ht="13.5" thickBot="1">
      <c r="A32" s="1338"/>
      <c r="B32" s="24">
        <f t="shared" si="2"/>
        <v>24</v>
      </c>
      <c r="C32" s="1132" t="s">
        <v>28</v>
      </c>
      <c r="D32" s="1957">
        <f>IF($D14+$D$21+$D24+$D$31+$D40=0,0,(D42)*($D24+$D$31)/($D14+$D$21+$D24+$D$31+$D40))</f>
        <v>0</v>
      </c>
      <c r="E32" s="1957">
        <f>IF($E14+$E$21+$E24+$E$31+$E40=0,0,(E42)*($E24+$E$31)/($E14+$E$21+$E24+$E$31+$E40))</f>
        <v>0</v>
      </c>
      <c r="F32" s="1957">
        <f>IF($F14+$F$21+$F24+$F$31+$F40=0,0,(F42)*($F24+$F$31)/($F14+$F$21+$F24+$F$31+$F40))</f>
        <v>0</v>
      </c>
    </row>
    <row r="33" spans="1:6" ht="14.25">
      <c r="A33" s="1338"/>
      <c r="B33" s="20">
        <f t="shared" si="2"/>
        <v>25</v>
      </c>
      <c r="C33" s="1133" t="s">
        <v>441</v>
      </c>
      <c r="D33" s="1959">
        <f t="shared" ref="D33:F33" si="10">SUM(D34:D38)</f>
        <v>0</v>
      </c>
      <c r="E33" s="1959">
        <f t="shared" si="10"/>
        <v>0</v>
      </c>
      <c r="F33" s="1959">
        <f t="shared" si="10"/>
        <v>0</v>
      </c>
    </row>
    <row r="34" spans="1:6">
      <c r="A34" s="1338"/>
      <c r="B34" s="21">
        <f t="shared" si="2"/>
        <v>26</v>
      </c>
      <c r="C34" s="1128" t="s">
        <v>256</v>
      </c>
      <c r="D34" s="1955"/>
      <c r="E34" s="1955"/>
      <c r="F34" s="1955"/>
    </row>
    <row r="35" spans="1:6">
      <c r="A35" s="1338"/>
      <c r="B35" s="21">
        <f t="shared" si="2"/>
        <v>27</v>
      </c>
      <c r="C35" s="1128" t="s">
        <v>39</v>
      </c>
      <c r="D35" s="1955"/>
      <c r="E35" s="1955"/>
      <c r="F35" s="1955"/>
    </row>
    <row r="36" spans="1:6">
      <c r="A36" s="1338"/>
      <c r="B36" s="21">
        <f t="shared" si="2"/>
        <v>28</v>
      </c>
      <c r="C36" s="1128" t="s">
        <v>40</v>
      </c>
      <c r="D36" s="1955"/>
      <c r="E36" s="1955"/>
      <c r="F36" s="1955"/>
    </row>
    <row r="37" spans="1:6">
      <c r="A37" s="1338"/>
      <c r="B37" s="21">
        <f t="shared" si="2"/>
        <v>29</v>
      </c>
      <c r="C37" s="1128" t="s">
        <v>41</v>
      </c>
      <c r="D37" s="1955"/>
      <c r="E37" s="1955"/>
      <c r="F37" s="1955"/>
    </row>
    <row r="38" spans="1:6" ht="13.5" thickBot="1">
      <c r="A38" s="1338"/>
      <c r="B38" s="22">
        <f t="shared" si="2"/>
        <v>30</v>
      </c>
      <c r="C38" s="1136" t="s">
        <v>42</v>
      </c>
      <c r="D38" s="1960"/>
      <c r="E38" s="1960"/>
      <c r="F38" s="1960"/>
    </row>
    <row r="39" spans="1:6">
      <c r="A39" s="1338"/>
      <c r="B39" s="25">
        <f t="shared" si="2"/>
        <v>31</v>
      </c>
      <c r="C39" s="1134" t="s">
        <v>43</v>
      </c>
      <c r="D39" s="1958">
        <f>D40+D41</f>
        <v>0</v>
      </c>
      <c r="E39" s="1958">
        <f t="shared" ref="E39:F39" si="11">E40+E41</f>
        <v>0</v>
      </c>
      <c r="F39" s="1958">
        <f t="shared" si="11"/>
        <v>0</v>
      </c>
    </row>
    <row r="40" spans="1:6">
      <c r="A40" s="1338"/>
      <c r="B40" s="1683">
        <f t="shared" si="2"/>
        <v>32</v>
      </c>
      <c r="C40" s="1128" t="s">
        <v>439</v>
      </c>
      <c r="D40" s="1955"/>
      <c r="E40" s="1955"/>
      <c r="F40" s="1955"/>
    </row>
    <row r="41" spans="1:6" ht="13.5" thickBot="1">
      <c r="A41" s="1338"/>
      <c r="B41" s="26">
        <f t="shared" si="2"/>
        <v>33</v>
      </c>
      <c r="C41" s="1675" t="s">
        <v>28</v>
      </c>
      <c r="D41" s="1957">
        <f>IF($D14+$D$21+$D24+$D$31+$D40=0,0,D42*$D40/($D14+$D$21+$D24+$D$31+$D40))</f>
        <v>0</v>
      </c>
      <c r="E41" s="1957">
        <f>IF($E14+$E$21+$E24+$E$31+$E40=0,0,E42*$E40/($E14+$E$21+$E24+$E$31+$E40))</f>
        <v>0</v>
      </c>
      <c r="F41" s="1957">
        <f>IF($F14+$F$21+$F24+$F$31+$F40=0,0,F42*$F40/($F14+$F$21+$F24+$F$31+$F40))</f>
        <v>0</v>
      </c>
    </row>
    <row r="42" spans="1:6" ht="14.25">
      <c r="A42" s="1338"/>
      <c r="B42" s="17">
        <f t="shared" si="2"/>
        <v>34</v>
      </c>
      <c r="C42" s="1124" t="s">
        <v>442</v>
      </c>
      <c r="D42" s="1959">
        <f>SUM(D43:D46)</f>
        <v>0</v>
      </c>
      <c r="E42" s="1959">
        <f t="shared" ref="E42:F42" si="12">SUM(E43:E46)</f>
        <v>0</v>
      </c>
      <c r="F42" s="1959">
        <f t="shared" si="12"/>
        <v>0</v>
      </c>
    </row>
    <row r="43" spans="1:6">
      <c r="A43" s="1338"/>
      <c r="B43" s="1683">
        <f t="shared" si="2"/>
        <v>35</v>
      </c>
      <c r="C43" s="1125" t="s">
        <v>44</v>
      </c>
      <c r="D43" s="1955"/>
      <c r="E43" s="1955"/>
      <c r="F43" s="1955"/>
    </row>
    <row r="44" spans="1:6">
      <c r="A44" s="1338"/>
      <c r="B44" s="1683">
        <f t="shared" si="2"/>
        <v>36</v>
      </c>
      <c r="C44" s="1125" t="s">
        <v>45</v>
      </c>
      <c r="D44" s="1955"/>
      <c r="E44" s="1955"/>
      <c r="F44" s="1955"/>
    </row>
    <row r="45" spans="1:6">
      <c r="A45" s="1338"/>
      <c r="B45" s="1683">
        <f t="shared" si="2"/>
        <v>37</v>
      </c>
      <c r="C45" s="1125" t="s">
        <v>46</v>
      </c>
      <c r="D45" s="1955"/>
      <c r="E45" s="1955"/>
      <c r="F45" s="1955"/>
    </row>
    <row r="46" spans="1:6" ht="13.5" thickBot="1">
      <c r="A46" s="1338"/>
      <c r="B46" s="26">
        <f t="shared" si="2"/>
        <v>38</v>
      </c>
      <c r="C46" s="1961" t="s">
        <v>47</v>
      </c>
      <c r="D46" s="1960"/>
      <c r="E46" s="1960"/>
      <c r="F46" s="1960"/>
    </row>
    <row r="47" spans="1:6">
      <c r="A47" s="1338"/>
      <c r="B47" s="1338"/>
      <c r="C47" s="1338"/>
      <c r="D47" s="1338"/>
      <c r="E47" s="1338"/>
    </row>
    <row r="48" spans="1:6">
      <c r="A48" s="1365"/>
      <c r="B48" s="1259" t="s">
        <v>309</v>
      </c>
      <c r="C48" s="1365"/>
      <c r="D48" s="1365"/>
      <c r="E48" s="1338"/>
    </row>
    <row r="49" spans="1:5">
      <c r="A49" s="1365"/>
      <c r="B49" s="411"/>
      <c r="C49" s="1365"/>
      <c r="D49" s="1365"/>
      <c r="E49" s="1338"/>
    </row>
    <row r="50" spans="1:5">
      <c r="A50" s="1365"/>
      <c r="B50" s="1963" t="s">
        <v>491</v>
      </c>
      <c r="C50" s="1367"/>
      <c r="D50" s="1367"/>
      <c r="E50" s="1344"/>
    </row>
    <row r="51" spans="1:5">
      <c r="A51" s="1365"/>
      <c r="B51" s="1963" t="s">
        <v>490</v>
      </c>
      <c r="C51" s="1367"/>
      <c r="D51" s="1367"/>
      <c r="E51" s="1344"/>
    </row>
    <row r="52" spans="1:5">
      <c r="A52" s="1365"/>
      <c r="B52" s="1369"/>
      <c r="C52" s="1370"/>
      <c r="D52" s="1370"/>
      <c r="E52" s="1344"/>
    </row>
    <row r="53" spans="1:5">
      <c r="A53" s="1344"/>
      <c r="B53" s="1344"/>
      <c r="C53" s="1344" t="s">
        <v>319</v>
      </c>
      <c r="D53" s="1344"/>
      <c r="E53" s="1344"/>
    </row>
    <row r="54" spans="1:5">
      <c r="A54" s="1373"/>
      <c r="B54" s="1373"/>
      <c r="C54" s="1373"/>
      <c r="D54" s="1373"/>
      <c r="E54" s="1373"/>
    </row>
  </sheetData>
  <mergeCells count="2">
    <mergeCell ref="B3:C3"/>
    <mergeCell ref="B5:C7"/>
  </mergeCells>
  <dataValidations count="1">
    <dataValidation type="list" allowBlank="1" showInputMessage="1" showErrorMessage="1" sqref="K2" xr:uid="{101B6AEC-0EDD-4F51-8EA5-25B01B4695CD}">
      <formula1>$M$2:$M$4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879F-1134-4272-84A3-0740122EF199}">
  <sheetPr>
    <tabColor rgb="FF92D050"/>
  </sheetPr>
  <dimension ref="B1:K24"/>
  <sheetViews>
    <sheetView showGridLines="0" workbookViewId="0">
      <selection activeCell="C53" sqref="C53"/>
    </sheetView>
  </sheetViews>
  <sheetFormatPr defaultRowHeight="12.75"/>
  <cols>
    <col min="1" max="1" width="2.140625" customWidth="1"/>
    <col min="2" max="2" width="3.42578125" customWidth="1"/>
    <col min="3" max="3" width="48.5703125" customWidth="1"/>
    <col min="5" max="5" width="32.28515625" customWidth="1"/>
  </cols>
  <sheetData>
    <row r="1" spans="2:11" ht="13.5" thickBot="1"/>
    <row r="2" spans="2:11" ht="16.5" thickBot="1">
      <c r="B2" s="1704"/>
      <c r="C2" s="1964"/>
      <c r="D2" s="1705"/>
      <c r="E2" s="1706"/>
      <c r="F2" s="1701"/>
      <c r="G2" s="1708" t="s">
        <v>0</v>
      </c>
      <c r="H2" s="2027"/>
      <c r="I2" s="2028"/>
      <c r="J2" s="1708" t="s">
        <v>1</v>
      </c>
      <c r="K2" s="1711">
        <v>2024</v>
      </c>
    </row>
    <row r="3" spans="2:11" ht="15.75">
      <c r="B3" s="1712" t="s">
        <v>492</v>
      </c>
      <c r="C3" s="1712"/>
      <c r="D3" s="1713"/>
      <c r="E3" s="1714"/>
      <c r="F3" s="1701"/>
      <c r="G3" s="1701"/>
      <c r="H3" s="1701"/>
      <c r="I3" s="1701"/>
      <c r="J3" s="1701"/>
      <c r="K3" s="1701"/>
    </row>
    <row r="4" spans="2:11" ht="13.5" thickBot="1">
      <c r="B4" s="1718"/>
      <c r="C4" s="1718"/>
      <c r="D4" s="1719"/>
      <c r="E4" s="1977" t="s">
        <v>3</v>
      </c>
      <c r="F4" s="1701"/>
      <c r="G4" s="1701"/>
      <c r="H4" s="1701"/>
      <c r="I4" s="1701"/>
      <c r="J4" s="1701"/>
      <c r="K4" s="1701"/>
    </row>
    <row r="5" spans="2:11">
      <c r="B5" s="2029" t="s">
        <v>492</v>
      </c>
      <c r="C5" s="2030"/>
      <c r="D5" s="2031"/>
      <c r="E5" s="1722">
        <f>K2+2</f>
        <v>2026</v>
      </c>
      <c r="F5" s="1701"/>
      <c r="G5" s="1701"/>
      <c r="H5" s="1701"/>
      <c r="I5" s="1701"/>
      <c r="J5" s="1701"/>
      <c r="K5" s="1701"/>
    </row>
    <row r="6" spans="2:11" ht="13.5" thickBot="1">
      <c r="B6" s="2032"/>
      <c r="C6" s="2033"/>
      <c r="D6" s="2034"/>
      <c r="E6" s="1965" t="s">
        <v>493</v>
      </c>
      <c r="F6" s="1701"/>
      <c r="G6" s="1701"/>
      <c r="H6" s="1701"/>
      <c r="I6" s="1701"/>
      <c r="J6" s="1701"/>
      <c r="K6" s="1701"/>
    </row>
    <row r="7" spans="2:11" ht="13.5" thickBot="1">
      <c r="B7" s="1966"/>
      <c r="C7" s="1967" t="s">
        <v>11</v>
      </c>
      <c r="D7" s="1968"/>
      <c r="E7" s="1969" t="s">
        <v>12</v>
      </c>
      <c r="F7" s="1701"/>
      <c r="G7" s="1701"/>
      <c r="H7" s="1701"/>
      <c r="I7" s="1701"/>
      <c r="J7" s="1701"/>
      <c r="K7" s="1701"/>
    </row>
    <row r="8" spans="2:11" ht="13.5" thickBot="1">
      <c r="B8" s="1970">
        <v>1</v>
      </c>
      <c r="C8" s="1971" t="s">
        <v>494</v>
      </c>
      <c r="D8" s="1972"/>
      <c r="E8" s="1973">
        <f>SUM(E9,E11:E22)</f>
        <v>0</v>
      </c>
      <c r="F8" s="1974"/>
      <c r="G8" s="1701"/>
      <c r="H8" s="1701"/>
      <c r="I8" s="1701"/>
      <c r="J8" s="1701"/>
      <c r="K8" s="1701"/>
    </row>
    <row r="9" spans="2:11" ht="13.5" thickBot="1">
      <c r="B9" s="1970">
        <f>B8+1</f>
        <v>2</v>
      </c>
      <c r="C9" s="1978" t="s">
        <v>495</v>
      </c>
      <c r="D9" s="1979"/>
      <c r="E9" s="1980"/>
      <c r="F9" s="1975"/>
      <c r="G9" s="1976"/>
      <c r="H9" s="1976"/>
      <c r="I9" s="1976"/>
      <c r="J9" s="1976"/>
      <c r="K9" s="1976"/>
    </row>
    <row r="10" spans="2:11" ht="15" thickBot="1">
      <c r="B10" s="1982">
        <f t="shared" ref="B10:B22" si="0">B9+1</f>
        <v>3</v>
      </c>
      <c r="C10" s="1983" t="s">
        <v>501</v>
      </c>
      <c r="D10" s="1983"/>
      <c r="E10" s="1984" t="s">
        <v>49</v>
      </c>
      <c r="F10" s="1976"/>
      <c r="G10" s="1976"/>
      <c r="H10" s="1976"/>
      <c r="I10" s="1976"/>
      <c r="J10" s="1976"/>
      <c r="K10" s="1976"/>
    </row>
    <row r="11" spans="2:11" ht="13.5" thickBot="1">
      <c r="B11" s="1981">
        <f t="shared" si="0"/>
        <v>4</v>
      </c>
      <c r="C11" s="1985" t="s">
        <v>497</v>
      </c>
      <c r="D11" s="1986"/>
      <c r="E11" s="1987"/>
      <c r="F11" s="1976"/>
      <c r="G11" s="1976"/>
      <c r="H11" s="1976"/>
      <c r="I11" s="1976"/>
      <c r="J11" s="1976"/>
      <c r="K11" s="1976"/>
    </row>
    <row r="12" spans="2:11" ht="13.5" thickBot="1">
      <c r="B12" s="1981">
        <f t="shared" si="0"/>
        <v>5</v>
      </c>
      <c r="C12" s="1985" t="s">
        <v>498</v>
      </c>
      <c r="D12" s="1986"/>
      <c r="E12" s="1987"/>
      <c r="F12" s="1976"/>
      <c r="G12" s="1976"/>
      <c r="H12" s="1976"/>
      <c r="I12" s="1976"/>
      <c r="J12" s="1976"/>
      <c r="K12" s="1976"/>
    </row>
    <row r="13" spans="2:11" ht="13.5" thickBot="1">
      <c r="B13" s="1981">
        <f t="shared" si="0"/>
        <v>6</v>
      </c>
      <c r="C13" s="1985" t="s">
        <v>499</v>
      </c>
      <c r="D13" s="1986"/>
      <c r="E13" s="1987"/>
      <c r="F13" s="1976"/>
      <c r="G13" s="1976"/>
      <c r="H13" s="1976"/>
      <c r="I13" s="1976"/>
      <c r="J13" s="1976"/>
      <c r="K13" s="1976"/>
    </row>
    <row r="14" spans="2:11" ht="13.5" thickBot="1">
      <c r="B14" s="1981">
        <f t="shared" si="0"/>
        <v>7</v>
      </c>
      <c r="C14" s="1985" t="s">
        <v>500</v>
      </c>
      <c r="D14" s="1986"/>
      <c r="E14" s="1987"/>
      <c r="F14" s="1976"/>
      <c r="G14" s="1976"/>
      <c r="H14" s="1976"/>
      <c r="I14" s="1976"/>
      <c r="J14" s="1976"/>
      <c r="K14" s="1976"/>
    </row>
    <row r="15" spans="2:11" ht="13.5" thickBot="1">
      <c r="B15" s="1981">
        <f t="shared" si="0"/>
        <v>8</v>
      </c>
      <c r="C15" s="1985" t="s">
        <v>496</v>
      </c>
      <c r="D15" s="1986"/>
      <c r="E15" s="1987"/>
      <c r="F15" s="1976"/>
      <c r="G15" s="1976"/>
      <c r="H15" s="1976"/>
      <c r="I15" s="1976"/>
      <c r="J15" s="1976"/>
      <c r="K15" s="1976"/>
    </row>
    <row r="16" spans="2:11" ht="13.5" thickBot="1">
      <c r="B16" s="1981">
        <f t="shared" si="0"/>
        <v>9</v>
      </c>
      <c r="C16" s="1985"/>
      <c r="D16" s="1986"/>
      <c r="E16" s="1987"/>
      <c r="F16" s="1976"/>
      <c r="G16" s="1976"/>
      <c r="H16" s="1976"/>
      <c r="I16" s="1976"/>
      <c r="J16" s="1976"/>
      <c r="K16" s="1976"/>
    </row>
    <row r="17" spans="2:11" ht="13.5" thickBot="1">
      <c r="B17" s="1981">
        <f t="shared" si="0"/>
        <v>10</v>
      </c>
      <c r="C17" s="1985"/>
      <c r="D17" s="1986"/>
      <c r="E17" s="1987"/>
      <c r="F17" s="1976"/>
      <c r="G17" s="1976"/>
      <c r="H17" s="1976"/>
      <c r="I17" s="1976"/>
      <c r="J17" s="1976"/>
      <c r="K17" s="1976"/>
    </row>
    <row r="18" spans="2:11" ht="13.5" thickBot="1">
      <c r="B18" s="1981">
        <f t="shared" si="0"/>
        <v>11</v>
      </c>
      <c r="C18" s="1985"/>
      <c r="D18" s="1986"/>
      <c r="E18" s="1987"/>
      <c r="F18" s="1976"/>
      <c r="G18" s="1976"/>
      <c r="H18" s="1976"/>
      <c r="I18" s="1976"/>
      <c r="J18" s="1976"/>
      <c r="K18" s="1976"/>
    </row>
    <row r="19" spans="2:11" ht="13.5" thickBot="1">
      <c r="B19" s="1981">
        <f t="shared" si="0"/>
        <v>12</v>
      </c>
      <c r="C19" s="1985"/>
      <c r="D19" s="1986"/>
      <c r="E19" s="1987"/>
      <c r="F19" s="1976"/>
      <c r="G19" s="1976"/>
      <c r="H19" s="1976"/>
      <c r="I19" s="1976"/>
      <c r="J19" s="1976"/>
      <c r="K19" s="1976"/>
    </row>
    <row r="20" spans="2:11" ht="13.5" thickBot="1">
      <c r="B20" s="1981">
        <f t="shared" si="0"/>
        <v>13</v>
      </c>
      <c r="C20" s="1985"/>
      <c r="D20" s="1986"/>
      <c r="E20" s="1987"/>
      <c r="F20" s="1976"/>
      <c r="G20" s="1976"/>
      <c r="H20" s="1976"/>
      <c r="I20" s="1976"/>
      <c r="J20" s="1976"/>
      <c r="K20" s="1976"/>
    </row>
    <row r="21" spans="2:11" ht="13.5" thickBot="1">
      <c r="B21" s="1981">
        <f t="shared" si="0"/>
        <v>14</v>
      </c>
      <c r="C21" s="1985"/>
      <c r="D21" s="1986"/>
      <c r="E21" s="1987"/>
      <c r="F21" s="1976"/>
      <c r="G21" s="1976"/>
      <c r="H21" s="1976"/>
      <c r="I21" s="1976"/>
      <c r="J21" s="1976"/>
      <c r="K21" s="1976"/>
    </row>
    <row r="22" spans="2:11" ht="13.5" thickBot="1">
      <c r="B22" s="1981">
        <f t="shared" si="0"/>
        <v>15</v>
      </c>
      <c r="C22" s="1985"/>
      <c r="D22" s="1986"/>
      <c r="E22" s="1987"/>
    </row>
    <row r="24" spans="2:11">
      <c r="B24" s="1988" t="s">
        <v>507</v>
      </c>
      <c r="C24" s="1989"/>
      <c r="D24" s="1989"/>
      <c r="E24" s="1989"/>
      <c r="F24" s="1989"/>
      <c r="G24" s="1989"/>
    </row>
  </sheetData>
  <mergeCells count="2">
    <mergeCell ref="H2:I2"/>
    <mergeCell ref="B5:D6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41"/>
  <sheetViews>
    <sheetView showGridLines="0" zoomScale="85" zoomScaleNormal="85" workbookViewId="0">
      <selection activeCell="G3" sqref="G3"/>
    </sheetView>
  </sheetViews>
  <sheetFormatPr defaultRowHeight="12.75"/>
  <cols>
    <col min="1" max="1" width="2.7109375" customWidth="1"/>
    <col min="2" max="2" width="3.28515625" customWidth="1"/>
    <col min="3" max="3" width="28.42578125" customWidth="1"/>
    <col min="4" max="4" width="15" customWidth="1"/>
    <col min="5" max="5" width="19.5703125" customWidth="1"/>
    <col min="6" max="6" width="19" customWidth="1"/>
    <col min="7" max="7" width="15" customWidth="1"/>
  </cols>
  <sheetData>
    <row r="1" spans="2:9" ht="13.5" thickBot="1">
      <c r="I1" s="585"/>
    </row>
    <row r="2" spans="2:9" ht="12.75" customHeight="1" thickBot="1">
      <c r="B2" s="89"/>
      <c r="C2" s="89"/>
      <c r="D2" s="1" t="s">
        <v>0</v>
      </c>
      <c r="E2" s="90"/>
      <c r="F2" s="1" t="s">
        <v>1</v>
      </c>
      <c r="G2" s="87">
        <v>2024</v>
      </c>
      <c r="I2" s="585"/>
    </row>
    <row r="3" spans="2:9">
      <c r="B3" s="89"/>
      <c r="C3" s="89"/>
      <c r="D3" s="1"/>
      <c r="E3" s="409"/>
      <c r="F3" s="1"/>
      <c r="G3" s="88"/>
      <c r="I3" s="585"/>
    </row>
    <row r="4" spans="2:9" ht="15.75" customHeight="1">
      <c r="B4" s="144" t="s">
        <v>141</v>
      </c>
      <c r="C4" s="92"/>
      <c r="D4" s="92"/>
      <c r="E4" s="92"/>
      <c r="F4" s="92"/>
      <c r="G4" s="92"/>
      <c r="I4" s="585"/>
    </row>
    <row r="5" spans="2:9" ht="13.5" thickBot="1">
      <c r="B5" s="93"/>
      <c r="C5" s="94"/>
      <c r="D5" s="94"/>
      <c r="E5" s="2145"/>
      <c r="F5" s="2145"/>
      <c r="G5" s="95"/>
    </row>
    <row r="6" spans="2:9" ht="29.25" customHeight="1" thickBot="1">
      <c r="B6" s="2146" t="s">
        <v>142</v>
      </c>
      <c r="C6" s="2147"/>
      <c r="D6" s="2148"/>
      <c r="E6" s="96" t="s">
        <v>143</v>
      </c>
      <c r="F6" s="97" t="s">
        <v>61</v>
      </c>
      <c r="G6" s="98"/>
    </row>
    <row r="7" spans="2:9" ht="13.5" thickBot="1">
      <c r="B7" s="2149"/>
      <c r="C7" s="2150"/>
      <c r="D7" s="2151"/>
      <c r="E7" s="99" t="s">
        <v>144</v>
      </c>
      <c r="F7" s="100" t="s">
        <v>60</v>
      </c>
      <c r="G7" s="101"/>
    </row>
    <row r="8" spans="2:9" ht="13.5" thickBot="1">
      <c r="B8" s="102"/>
      <c r="C8" s="2152" t="s">
        <v>11</v>
      </c>
      <c r="D8" s="2153"/>
      <c r="E8" s="104" t="s">
        <v>12</v>
      </c>
      <c r="F8" s="105" t="s">
        <v>13</v>
      </c>
      <c r="G8" s="106"/>
    </row>
    <row r="9" spans="2:9" ht="14.25" customHeight="1" thickBot="1">
      <c r="B9" s="107">
        <v>1</v>
      </c>
      <c r="C9" s="2143" t="s">
        <v>145</v>
      </c>
      <c r="D9" s="2144"/>
      <c r="E9" s="678">
        <f>SUM(E10:E13)</f>
        <v>0</v>
      </c>
      <c r="F9" s="684" t="s">
        <v>49</v>
      </c>
      <c r="G9" s="106"/>
    </row>
    <row r="10" spans="2:9" ht="14.25" customHeight="1">
      <c r="B10" s="107">
        <f>B9+1</f>
        <v>2</v>
      </c>
      <c r="C10" s="2141" t="s">
        <v>146</v>
      </c>
      <c r="D10" s="2142"/>
      <c r="E10" s="108"/>
      <c r="F10" s="686" t="s">
        <v>49</v>
      </c>
      <c r="G10" s="106"/>
    </row>
    <row r="11" spans="2:9" ht="14.25" customHeight="1">
      <c r="B11" s="109">
        <f t="shared" ref="B11:B33" si="0">B10+1</f>
        <v>3</v>
      </c>
      <c r="C11" s="2139" t="s">
        <v>147</v>
      </c>
      <c r="D11" s="2140"/>
      <c r="E11" s="108"/>
      <c r="F11" s="686" t="s">
        <v>49</v>
      </c>
      <c r="G11" s="106"/>
    </row>
    <row r="12" spans="2:9" ht="14.25" customHeight="1">
      <c r="B12" s="109">
        <f t="shared" si="0"/>
        <v>4</v>
      </c>
      <c r="C12" s="111" t="s">
        <v>148</v>
      </c>
      <c r="D12" s="112"/>
      <c r="E12" s="108"/>
      <c r="F12" s="687"/>
      <c r="G12" s="106"/>
    </row>
    <row r="13" spans="2:9" ht="14.25" customHeight="1" thickBot="1">
      <c r="B13" s="113">
        <f t="shared" si="0"/>
        <v>5</v>
      </c>
      <c r="C13" s="2133" t="s">
        <v>149</v>
      </c>
      <c r="D13" s="2134"/>
      <c r="E13" s="108"/>
      <c r="F13" s="686" t="s">
        <v>49</v>
      </c>
      <c r="G13" s="106"/>
    </row>
    <row r="14" spans="2:9" ht="14.25" customHeight="1" thickBot="1">
      <c r="B14" s="107">
        <f t="shared" si="0"/>
        <v>6</v>
      </c>
      <c r="C14" s="2143" t="s">
        <v>150</v>
      </c>
      <c r="D14" s="2144"/>
      <c r="E14" s="678">
        <f>SUM(E16:E21,E23:E28,E31)</f>
        <v>0</v>
      </c>
      <c r="F14" s="685" t="s">
        <v>49</v>
      </c>
      <c r="G14" s="106"/>
    </row>
    <row r="15" spans="2:9" ht="14.25" customHeight="1">
      <c r="B15" s="107">
        <f t="shared" si="0"/>
        <v>7</v>
      </c>
      <c r="C15" s="2135" t="s">
        <v>29</v>
      </c>
      <c r="D15" s="2136"/>
      <c r="E15" s="679" t="s">
        <v>49</v>
      </c>
      <c r="F15" s="688" t="s">
        <v>49</v>
      </c>
      <c r="G15" s="106"/>
    </row>
    <row r="16" spans="2:9" ht="14.25" customHeight="1">
      <c r="B16" s="109">
        <f t="shared" si="0"/>
        <v>8</v>
      </c>
      <c r="C16" s="2133" t="s">
        <v>151</v>
      </c>
      <c r="D16" s="2134"/>
      <c r="E16" s="115"/>
      <c r="F16" s="691"/>
      <c r="G16" s="116"/>
    </row>
    <row r="17" spans="2:12" ht="14.25" customHeight="1">
      <c r="B17" s="109">
        <f t="shared" si="0"/>
        <v>9</v>
      </c>
      <c r="C17" s="2139" t="s">
        <v>152</v>
      </c>
      <c r="D17" s="2140"/>
      <c r="E17" s="108"/>
      <c r="F17" s="690"/>
      <c r="G17" s="383"/>
      <c r="H17" s="384"/>
      <c r="I17" s="384"/>
      <c r="J17" s="384"/>
      <c r="K17" s="384"/>
      <c r="L17" s="384"/>
    </row>
    <row r="18" spans="2:12" ht="14.25" customHeight="1">
      <c r="B18" s="109">
        <f t="shared" si="0"/>
        <v>10</v>
      </c>
      <c r="C18" s="2133" t="s">
        <v>153</v>
      </c>
      <c r="D18" s="2134"/>
      <c r="E18" s="108"/>
      <c r="F18" s="687"/>
      <c r="G18" s="116"/>
    </row>
    <row r="19" spans="2:12" ht="14.25" customHeight="1">
      <c r="B19" s="109">
        <f t="shared" si="0"/>
        <v>11</v>
      </c>
      <c r="C19" s="111" t="s">
        <v>154</v>
      </c>
      <c r="D19" s="112"/>
      <c r="E19" s="108"/>
      <c r="F19" s="686" t="s">
        <v>49</v>
      </c>
      <c r="G19" s="116"/>
    </row>
    <row r="20" spans="2:12" ht="14.25" customHeight="1">
      <c r="B20" s="109">
        <f t="shared" si="0"/>
        <v>12</v>
      </c>
      <c r="C20" s="2133" t="s">
        <v>155</v>
      </c>
      <c r="D20" s="2134"/>
      <c r="E20" s="108"/>
      <c r="F20" s="690"/>
      <c r="G20" s="116"/>
    </row>
    <row r="21" spans="2:12" ht="14.25" customHeight="1" thickBot="1">
      <c r="B21" s="109">
        <f t="shared" si="0"/>
        <v>13</v>
      </c>
      <c r="C21" s="2133" t="s">
        <v>156</v>
      </c>
      <c r="D21" s="2134"/>
      <c r="E21" s="108"/>
      <c r="F21" s="687"/>
      <c r="G21" s="117"/>
    </row>
    <row r="22" spans="2:12" ht="14.25" customHeight="1">
      <c r="B22" s="107">
        <f t="shared" si="0"/>
        <v>14</v>
      </c>
      <c r="C22" s="2135" t="s">
        <v>157</v>
      </c>
      <c r="D22" s="2136"/>
      <c r="E22" s="680" t="s">
        <v>49</v>
      </c>
      <c r="F22" s="688" t="s">
        <v>49</v>
      </c>
      <c r="G22" s="119"/>
    </row>
    <row r="23" spans="2:12" ht="14.25" customHeight="1">
      <c r="B23" s="109">
        <f t="shared" si="0"/>
        <v>15</v>
      </c>
      <c r="C23" s="2133" t="s">
        <v>151</v>
      </c>
      <c r="D23" s="2134"/>
      <c r="E23" s="120"/>
      <c r="F23" s="692"/>
      <c r="G23" s="117"/>
    </row>
    <row r="24" spans="2:12" ht="14.25" customHeight="1">
      <c r="B24" s="109">
        <f t="shared" si="0"/>
        <v>16</v>
      </c>
      <c r="C24" s="2139" t="s">
        <v>152</v>
      </c>
      <c r="D24" s="2140"/>
      <c r="E24" s="108"/>
      <c r="F24" s="690"/>
      <c r="G24" s="383"/>
      <c r="H24" s="384"/>
      <c r="I24" s="384"/>
      <c r="J24" s="384"/>
      <c r="K24" s="384"/>
      <c r="L24" s="384"/>
    </row>
    <row r="25" spans="2:12" ht="14.25" customHeight="1">
      <c r="B25" s="109">
        <f t="shared" si="0"/>
        <v>17</v>
      </c>
      <c r="C25" s="2133" t="s">
        <v>153</v>
      </c>
      <c r="D25" s="2134"/>
      <c r="E25" s="108"/>
      <c r="F25" s="687"/>
      <c r="G25" s="117"/>
    </row>
    <row r="26" spans="2:12" ht="14.25" customHeight="1">
      <c r="B26" s="109">
        <f t="shared" si="0"/>
        <v>18</v>
      </c>
      <c r="C26" s="111" t="s">
        <v>154</v>
      </c>
      <c r="D26" s="112"/>
      <c r="E26" s="108"/>
      <c r="F26" s="686" t="s">
        <v>49</v>
      </c>
      <c r="G26" s="117"/>
    </row>
    <row r="27" spans="2:12" ht="14.25" customHeight="1">
      <c r="B27" s="109">
        <f t="shared" si="0"/>
        <v>19</v>
      </c>
      <c r="C27" s="2133" t="s">
        <v>155</v>
      </c>
      <c r="D27" s="2134"/>
      <c r="E27" s="108"/>
      <c r="F27" s="690"/>
      <c r="G27" s="117"/>
    </row>
    <row r="28" spans="2:12" ht="14.25" customHeight="1" thickBot="1">
      <c r="B28" s="109">
        <f t="shared" si="0"/>
        <v>20</v>
      </c>
      <c r="C28" s="2133" t="s">
        <v>156</v>
      </c>
      <c r="D28" s="2134"/>
      <c r="E28" s="108"/>
      <c r="F28" s="687"/>
      <c r="G28" s="117"/>
    </row>
    <row r="29" spans="2:12" ht="14.25" customHeight="1">
      <c r="B29" s="107">
        <f t="shared" si="0"/>
        <v>21</v>
      </c>
      <c r="C29" s="2135" t="s">
        <v>158</v>
      </c>
      <c r="D29" s="2136"/>
      <c r="E29" s="681">
        <f>E16+E23</f>
        <v>0</v>
      </c>
      <c r="F29" s="693">
        <f>F16+F18+F23+F25</f>
        <v>0</v>
      </c>
      <c r="G29" s="119"/>
    </row>
    <row r="30" spans="2:12" ht="14.25" customHeight="1">
      <c r="B30" s="109">
        <f t="shared" si="0"/>
        <v>22</v>
      </c>
      <c r="C30" s="2137" t="s">
        <v>159</v>
      </c>
      <c r="D30" s="2138"/>
      <c r="E30" s="682">
        <f>E21+E28</f>
        <v>0</v>
      </c>
      <c r="F30" s="694">
        <f>F21+F28</f>
        <v>0</v>
      </c>
      <c r="G30" s="121"/>
    </row>
    <row r="31" spans="2:12" ht="14.25" customHeight="1" thickBot="1">
      <c r="B31" s="113">
        <f t="shared" si="0"/>
        <v>23</v>
      </c>
      <c r="C31" s="2129" t="s">
        <v>160</v>
      </c>
      <c r="D31" s="2130"/>
      <c r="E31" s="1374"/>
      <c r="F31" s="689" t="s">
        <v>49</v>
      </c>
      <c r="G31" s="121"/>
    </row>
    <row r="32" spans="2:12" ht="14.25" customHeight="1" thickBot="1">
      <c r="B32" s="107">
        <f t="shared" si="0"/>
        <v>24</v>
      </c>
      <c r="C32" s="122" t="s">
        <v>25</v>
      </c>
      <c r="D32" s="123"/>
      <c r="E32" s="695">
        <f>E14-E31</f>
        <v>0</v>
      </c>
      <c r="F32" s="696">
        <f>SUM(F16:F18,F20:F21,F23:F25,F27:F28)</f>
        <v>0</v>
      </c>
      <c r="G32" s="383" t="s">
        <v>319</v>
      </c>
      <c r="H32" s="384"/>
      <c r="I32" s="384"/>
      <c r="J32" s="384"/>
    </row>
    <row r="33" spans="2:7" ht="14.25" customHeight="1" thickBot="1">
      <c r="B33" s="124">
        <f t="shared" si="0"/>
        <v>25</v>
      </c>
      <c r="C33" s="2131" t="s">
        <v>161</v>
      </c>
      <c r="D33" s="2132"/>
      <c r="E33" s="683">
        <f>E9-E14</f>
        <v>0</v>
      </c>
      <c r="F33" s="685" t="s">
        <v>49</v>
      </c>
      <c r="G33" s="119"/>
    </row>
    <row r="34" spans="2:7">
      <c r="B34" s="125"/>
      <c r="C34" s="126"/>
      <c r="D34" s="126"/>
      <c r="E34" s="127"/>
      <c r="F34" s="119"/>
      <c r="G34" s="119"/>
    </row>
    <row r="35" spans="2:7" ht="13.5" thickBot="1">
      <c r="B35" s="125"/>
      <c r="C35" s="126"/>
      <c r="D35" s="126"/>
      <c r="E35" s="127"/>
      <c r="F35" s="119"/>
      <c r="G35" s="119"/>
    </row>
    <row r="36" spans="2:7">
      <c r="B36" s="125"/>
      <c r="C36" s="89"/>
      <c r="D36" s="49" t="s">
        <v>62</v>
      </c>
      <c r="E36" s="128"/>
      <c r="F36" s="50" t="s">
        <v>63</v>
      </c>
      <c r="G36" s="129"/>
    </row>
    <row r="37" spans="2:7">
      <c r="B37" s="130"/>
      <c r="C37" s="89"/>
      <c r="D37" s="51" t="s">
        <v>64</v>
      </c>
      <c r="E37" s="131"/>
      <c r="F37" s="52" t="s">
        <v>64</v>
      </c>
      <c r="G37" s="132"/>
    </row>
    <row r="38" spans="2:7">
      <c r="B38" s="89"/>
      <c r="C38" s="89"/>
      <c r="D38" s="133"/>
      <c r="E38" s="134"/>
      <c r="F38" s="135"/>
      <c r="G38" s="136"/>
    </row>
    <row r="39" spans="2:7">
      <c r="B39" s="89"/>
      <c r="C39" s="89"/>
      <c r="D39" s="137"/>
      <c r="E39" s="134"/>
      <c r="F39" s="138"/>
      <c r="G39" s="136"/>
    </row>
    <row r="40" spans="2:7" ht="13.5" thickBot="1">
      <c r="B40" s="89"/>
      <c r="C40" s="89"/>
      <c r="D40" s="59" t="s">
        <v>65</v>
      </c>
      <c r="E40" s="139"/>
      <c r="F40" s="140" t="s">
        <v>65</v>
      </c>
      <c r="G40" s="141"/>
    </row>
    <row r="41" spans="2:7" ht="13.5" thickBot="1">
      <c r="B41" s="89"/>
      <c r="C41" s="89"/>
      <c r="D41" s="62" t="s">
        <v>66</v>
      </c>
      <c r="E41" s="142"/>
      <c r="F41" s="63"/>
      <c r="G41" s="143"/>
    </row>
  </sheetData>
  <mergeCells count="24">
    <mergeCell ref="E5:F5"/>
    <mergeCell ref="B6:D7"/>
    <mergeCell ref="C8:D8"/>
    <mergeCell ref="C9:D9"/>
    <mergeCell ref="C15:D15"/>
    <mergeCell ref="C17:D17"/>
    <mergeCell ref="C18:D18"/>
    <mergeCell ref="C10:D10"/>
    <mergeCell ref="C11:D11"/>
    <mergeCell ref="C13:D13"/>
    <mergeCell ref="C14:D14"/>
    <mergeCell ref="C16:D16"/>
    <mergeCell ref="C23:D23"/>
    <mergeCell ref="C24:D24"/>
    <mergeCell ref="C25:D25"/>
    <mergeCell ref="C27:D27"/>
    <mergeCell ref="C20:D20"/>
    <mergeCell ref="C21:D21"/>
    <mergeCell ref="C22:D22"/>
    <mergeCell ref="C31:D31"/>
    <mergeCell ref="C33:D33"/>
    <mergeCell ref="C28:D28"/>
    <mergeCell ref="C29:D29"/>
    <mergeCell ref="C30:D30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I42"/>
  <sheetViews>
    <sheetView showGridLines="0" zoomScale="85" zoomScaleNormal="85" workbookViewId="0">
      <selection activeCell="G3" sqref="G3"/>
    </sheetView>
  </sheetViews>
  <sheetFormatPr defaultRowHeight="12.75"/>
  <cols>
    <col min="1" max="1" width="2.7109375" customWidth="1"/>
    <col min="2" max="2" width="3.28515625" customWidth="1"/>
    <col min="3" max="3" width="43.28515625" customWidth="1"/>
    <col min="4" max="4" width="13.85546875" customWidth="1"/>
    <col min="5" max="5" width="19.5703125" customWidth="1"/>
    <col min="6" max="6" width="13.85546875" customWidth="1"/>
    <col min="7" max="7" width="16" bestFit="1" customWidth="1"/>
  </cols>
  <sheetData>
    <row r="1" spans="2:9" ht="13.5" thickBot="1">
      <c r="I1" s="585"/>
    </row>
    <row r="2" spans="2:9" ht="13.5" customHeight="1" thickBot="1">
      <c r="B2" s="145"/>
      <c r="C2" s="146"/>
      <c r="D2" s="1" t="s">
        <v>0</v>
      </c>
      <c r="E2" s="90"/>
      <c r="F2" s="1" t="s">
        <v>1</v>
      </c>
      <c r="G2" s="87">
        <v>2024</v>
      </c>
      <c r="I2" s="585"/>
    </row>
    <row r="3" spans="2:9">
      <c r="B3" s="145"/>
      <c r="C3" s="146"/>
      <c r="D3" s="1"/>
      <c r="E3" s="409"/>
      <c r="F3" s="1"/>
      <c r="G3" s="88"/>
      <c r="I3" s="585"/>
    </row>
    <row r="4" spans="2:9" ht="15.75" customHeight="1">
      <c r="B4" s="91" t="s">
        <v>162</v>
      </c>
      <c r="C4" s="92"/>
      <c r="D4" s="92"/>
      <c r="E4" s="92"/>
      <c r="F4" s="92"/>
      <c r="G4" s="92"/>
      <c r="I4" s="585"/>
    </row>
    <row r="5" spans="2:9" ht="13.5" thickBot="1">
      <c r="B5" s="147"/>
      <c r="C5" s="92"/>
      <c r="D5" s="92"/>
      <c r="E5" s="92"/>
      <c r="F5" s="1215"/>
      <c r="G5" s="92"/>
    </row>
    <row r="6" spans="2:9" ht="13.5" thickBot="1">
      <c r="B6" s="93"/>
      <c r="C6" s="94"/>
      <c r="D6" s="2154">
        <f>G2+1</f>
        <v>2025</v>
      </c>
      <c r="E6" s="2155"/>
      <c r="F6" s="2154">
        <f>G2+2</f>
        <v>2026</v>
      </c>
      <c r="G6" s="2155"/>
    </row>
    <row r="7" spans="2:9" ht="29.25" customHeight="1" thickBot="1">
      <c r="B7" s="2146" t="s">
        <v>163</v>
      </c>
      <c r="C7" s="2147"/>
      <c r="D7" s="148" t="s">
        <v>143</v>
      </c>
      <c r="E7" s="149" t="s">
        <v>61</v>
      </c>
      <c r="F7" s="148" t="s">
        <v>143</v>
      </c>
      <c r="G7" s="149" t="s">
        <v>61</v>
      </c>
    </row>
    <row r="8" spans="2:9" ht="13.5" thickBot="1">
      <c r="B8" s="2149"/>
      <c r="C8" s="2150"/>
      <c r="D8" s="150" t="s">
        <v>144</v>
      </c>
      <c r="E8" s="151" t="s">
        <v>60</v>
      </c>
      <c r="F8" s="150" t="s">
        <v>144</v>
      </c>
      <c r="G8" s="151" t="s">
        <v>60</v>
      </c>
    </row>
    <row r="9" spans="2:9" ht="13.5" thickBot="1">
      <c r="B9" s="102"/>
      <c r="C9" s="103" t="s">
        <v>11</v>
      </c>
      <c r="D9" s="104" t="s">
        <v>12</v>
      </c>
      <c r="E9" s="105" t="s">
        <v>13</v>
      </c>
      <c r="F9" s="104" t="s">
        <v>14</v>
      </c>
      <c r="G9" s="105" t="s">
        <v>15</v>
      </c>
    </row>
    <row r="10" spans="2:9" ht="13.5" thickBot="1">
      <c r="B10" s="114">
        <v>1</v>
      </c>
      <c r="C10" s="152" t="s">
        <v>145</v>
      </c>
      <c r="D10" s="678">
        <f>SUM(D11:D14)</f>
        <v>0</v>
      </c>
      <c r="E10" s="684" t="s">
        <v>49</v>
      </c>
      <c r="F10" s="678">
        <f>SUM(F11:F14)</f>
        <v>0</v>
      </c>
      <c r="G10" s="684" t="s">
        <v>49</v>
      </c>
    </row>
    <row r="11" spans="2:9">
      <c r="B11" s="114">
        <v>2</v>
      </c>
      <c r="C11" s="153" t="s">
        <v>146</v>
      </c>
      <c r="D11" s="154"/>
      <c r="E11" s="697" t="s">
        <v>49</v>
      </c>
      <c r="F11" s="154"/>
      <c r="G11" s="697" t="s">
        <v>49</v>
      </c>
    </row>
    <row r="12" spans="2:9">
      <c r="B12" s="156">
        <v>3</v>
      </c>
      <c r="C12" s="110" t="s">
        <v>147</v>
      </c>
      <c r="D12" s="154"/>
      <c r="E12" s="697" t="s">
        <v>49</v>
      </c>
      <c r="F12" s="154"/>
      <c r="G12" s="697" t="s">
        <v>49</v>
      </c>
    </row>
    <row r="13" spans="2:9">
      <c r="B13" s="156">
        <v>4</v>
      </c>
      <c r="C13" s="111" t="s">
        <v>148</v>
      </c>
      <c r="D13" s="154"/>
      <c r="E13" s="155"/>
      <c r="F13" s="154"/>
      <c r="G13" s="155"/>
    </row>
    <row r="14" spans="2:9" ht="13.5" thickBot="1">
      <c r="B14" s="157">
        <v>5</v>
      </c>
      <c r="C14" s="118" t="s">
        <v>149</v>
      </c>
      <c r="D14" s="154"/>
      <c r="E14" s="697" t="s">
        <v>49</v>
      </c>
      <c r="F14" s="154"/>
      <c r="G14" s="697" t="s">
        <v>49</v>
      </c>
    </row>
    <row r="15" spans="2:9" ht="13.5" thickBot="1">
      <c r="B15" s="114">
        <v>6</v>
      </c>
      <c r="C15" s="152" t="s">
        <v>150</v>
      </c>
      <c r="D15" s="678">
        <f>SUM(D17:D22,D24:D29,D32)</f>
        <v>0</v>
      </c>
      <c r="E15" s="685" t="s">
        <v>49</v>
      </c>
      <c r="F15" s="678">
        <f>SUM(F17:F22,F24:F29,F32)</f>
        <v>0</v>
      </c>
      <c r="G15" s="685" t="s">
        <v>49</v>
      </c>
    </row>
    <row r="16" spans="2:9">
      <c r="B16" s="158">
        <v>7</v>
      </c>
      <c r="C16" s="159" t="s">
        <v>29</v>
      </c>
      <c r="D16" s="679" t="s">
        <v>49</v>
      </c>
      <c r="E16" s="699" t="s">
        <v>49</v>
      </c>
      <c r="F16" s="679" t="s">
        <v>49</v>
      </c>
      <c r="G16" s="699" t="s">
        <v>49</v>
      </c>
    </row>
    <row r="17" spans="2:8">
      <c r="B17" s="160">
        <v>8</v>
      </c>
      <c r="C17" s="111" t="s">
        <v>151</v>
      </c>
      <c r="D17" s="161"/>
      <c r="E17" s="1313"/>
      <c r="F17" s="161"/>
      <c r="G17" s="1313"/>
    </row>
    <row r="18" spans="2:8">
      <c r="B18" s="162">
        <v>9</v>
      </c>
      <c r="C18" s="110" t="s">
        <v>152</v>
      </c>
      <c r="D18" s="154"/>
      <c r="E18" s="155"/>
      <c r="F18" s="154"/>
      <c r="G18" s="1329"/>
      <c r="H18" s="383"/>
    </row>
    <row r="19" spans="2:8">
      <c r="B19" s="162">
        <v>10</v>
      </c>
      <c r="C19" s="111" t="s">
        <v>153</v>
      </c>
      <c r="D19" s="154"/>
      <c r="E19" s="1314"/>
      <c r="F19" s="154"/>
      <c r="G19" s="1314"/>
    </row>
    <row r="20" spans="2:8">
      <c r="B20" s="162">
        <v>11</v>
      </c>
      <c r="C20" s="111" t="s">
        <v>154</v>
      </c>
      <c r="D20" s="154"/>
      <c r="E20" s="697" t="s">
        <v>49</v>
      </c>
      <c r="F20" s="154"/>
      <c r="G20" s="697" t="s">
        <v>49</v>
      </c>
    </row>
    <row r="21" spans="2:8">
      <c r="B21" s="162">
        <v>12</v>
      </c>
      <c r="C21" s="111" t="s">
        <v>155</v>
      </c>
      <c r="D21" s="154"/>
      <c r="E21" s="155"/>
      <c r="F21" s="154"/>
      <c r="G21" s="1329"/>
    </row>
    <row r="22" spans="2:8" ht="13.5" thickBot="1">
      <c r="B22" s="160">
        <v>13</v>
      </c>
      <c r="C22" s="111" t="s">
        <v>156</v>
      </c>
      <c r="D22" s="154"/>
      <c r="E22" s="1314"/>
      <c r="F22" s="154"/>
      <c r="G22" s="1314"/>
    </row>
    <row r="23" spans="2:8">
      <c r="B23" s="114">
        <v>15</v>
      </c>
      <c r="C23" s="159" t="s">
        <v>157</v>
      </c>
      <c r="D23" s="679" t="s">
        <v>49</v>
      </c>
      <c r="E23" s="1316" t="s">
        <v>49</v>
      </c>
      <c r="F23" s="679" t="s">
        <v>49</v>
      </c>
      <c r="G23" s="699" t="s">
        <v>49</v>
      </c>
    </row>
    <row r="24" spans="2:8">
      <c r="B24" s="162">
        <v>16</v>
      </c>
      <c r="C24" s="111" t="s">
        <v>151</v>
      </c>
      <c r="D24" s="154"/>
      <c r="E24" s="1315"/>
      <c r="F24" s="154"/>
      <c r="G24" s="1314"/>
    </row>
    <row r="25" spans="2:8">
      <c r="B25" s="162">
        <v>17</v>
      </c>
      <c r="C25" s="110" t="s">
        <v>152</v>
      </c>
      <c r="D25" s="154"/>
      <c r="E25" s="155"/>
      <c r="F25" s="154"/>
      <c r="G25" s="1329"/>
      <c r="H25" s="383"/>
    </row>
    <row r="26" spans="2:8">
      <c r="B26" s="162">
        <v>18</v>
      </c>
      <c r="C26" s="111" t="s">
        <v>153</v>
      </c>
      <c r="D26" s="154"/>
      <c r="E26" s="1314"/>
      <c r="F26" s="154"/>
      <c r="G26" s="1314"/>
    </row>
    <row r="27" spans="2:8">
      <c r="B27" s="162">
        <v>19</v>
      </c>
      <c r="C27" s="111" t="s">
        <v>154</v>
      </c>
      <c r="D27" s="154"/>
      <c r="E27" s="697" t="s">
        <v>49</v>
      </c>
      <c r="F27" s="154"/>
      <c r="G27" s="697" t="s">
        <v>49</v>
      </c>
    </row>
    <row r="28" spans="2:8">
      <c r="B28" s="162">
        <v>20</v>
      </c>
      <c r="C28" s="111" t="s">
        <v>155</v>
      </c>
      <c r="D28" s="154"/>
      <c r="E28" s="155"/>
      <c r="F28" s="154"/>
      <c r="G28" s="155"/>
    </row>
    <row r="29" spans="2:8" ht="13.5" thickBot="1">
      <c r="B29" s="160">
        <v>21</v>
      </c>
      <c r="C29" s="111" t="s">
        <v>156</v>
      </c>
      <c r="D29" s="154"/>
      <c r="E29" s="1314"/>
      <c r="F29" s="154"/>
      <c r="G29" s="1314"/>
    </row>
    <row r="30" spans="2:8">
      <c r="B30" s="114">
        <v>23</v>
      </c>
      <c r="C30" s="159" t="s">
        <v>158</v>
      </c>
      <c r="D30" s="681">
        <f>D17+D24</f>
        <v>0</v>
      </c>
      <c r="E30" s="701">
        <f>E17+E19+E24+E26</f>
        <v>0</v>
      </c>
      <c r="F30" s="681">
        <f>F17+F24</f>
        <v>0</v>
      </c>
      <c r="G30" s="701">
        <f>G17+G19+G24+G26</f>
        <v>0</v>
      </c>
    </row>
    <row r="31" spans="2:8">
      <c r="B31" s="162">
        <v>24</v>
      </c>
      <c r="C31" s="163" t="s">
        <v>159</v>
      </c>
      <c r="D31" s="682">
        <f>D22+D29</f>
        <v>0</v>
      </c>
      <c r="E31" s="702">
        <f>E22+E29</f>
        <v>0</v>
      </c>
      <c r="F31" s="682">
        <f>F22+F29</f>
        <v>0</v>
      </c>
      <c r="G31" s="702">
        <f>G22+G29</f>
        <v>0</v>
      </c>
    </row>
    <row r="32" spans="2:8" ht="13.5" thickBot="1">
      <c r="B32" s="157">
        <v>25</v>
      </c>
      <c r="C32" s="164" t="s">
        <v>160</v>
      </c>
      <c r="D32" s="1374"/>
      <c r="E32" s="700" t="s">
        <v>49</v>
      </c>
      <c r="F32" s="1374"/>
      <c r="G32" s="700" t="s">
        <v>49</v>
      </c>
    </row>
    <row r="33" spans="2:8" ht="13.5" thickBot="1">
      <c r="B33" s="157">
        <v>26</v>
      </c>
      <c r="C33" s="165" t="s">
        <v>25</v>
      </c>
      <c r="D33" s="698">
        <f>D15-D32</f>
        <v>0</v>
      </c>
      <c r="E33" s="1376">
        <f>SUM(E17:E19,E21:E22,E24:E26,E28:E29)</f>
        <v>0</v>
      </c>
      <c r="F33" s="1375">
        <f>F15-F32</f>
        <v>0</v>
      </c>
      <c r="G33" s="1376">
        <f>SUM(G17:G19,G21:G22,G24:G26,G28:G29)</f>
        <v>0</v>
      </c>
      <c r="H33" s="383"/>
    </row>
    <row r="34" spans="2:8" ht="13.5" thickBot="1">
      <c r="B34" s="157">
        <v>27</v>
      </c>
      <c r="C34" s="166" t="s">
        <v>161</v>
      </c>
      <c r="D34" s="683">
        <f>D10-D15</f>
        <v>0</v>
      </c>
      <c r="E34" s="685" t="s">
        <v>49</v>
      </c>
      <c r="F34" s="683">
        <f>F10-F15</f>
        <v>0</v>
      </c>
      <c r="G34" s="685" t="s">
        <v>49</v>
      </c>
    </row>
    <row r="35" spans="2:8">
      <c r="B35" s="125"/>
      <c r="C35" s="167"/>
      <c r="D35" s="168"/>
      <c r="E35" s="119"/>
      <c r="F35" s="119"/>
      <c r="G35" s="119"/>
    </row>
    <row r="36" spans="2:8" ht="13.5" thickBot="1">
      <c r="B36" s="125"/>
      <c r="C36" s="94"/>
      <c r="D36" s="89"/>
      <c r="E36" s="89"/>
      <c r="F36" s="119"/>
      <c r="G36" s="119"/>
    </row>
    <row r="37" spans="2:8">
      <c r="B37" s="130"/>
      <c r="C37" s="94"/>
      <c r="D37" s="49" t="s">
        <v>62</v>
      </c>
      <c r="E37" s="169"/>
      <c r="F37" s="50" t="s">
        <v>63</v>
      </c>
      <c r="G37" s="170"/>
    </row>
    <row r="38" spans="2:8">
      <c r="B38" s="89"/>
      <c r="C38" s="94"/>
      <c r="D38" s="51" t="s">
        <v>64</v>
      </c>
      <c r="E38" s="171"/>
      <c r="F38" s="52" t="s">
        <v>64</v>
      </c>
      <c r="G38" s="172"/>
    </row>
    <row r="39" spans="2:8">
      <c r="B39" s="89"/>
      <c r="C39" s="94"/>
      <c r="D39" s="133"/>
      <c r="E39" s="173"/>
      <c r="F39" s="174"/>
      <c r="G39" s="175"/>
    </row>
    <row r="40" spans="2:8">
      <c r="B40" s="89"/>
      <c r="C40" s="94"/>
      <c r="D40" s="137"/>
      <c r="E40" s="173"/>
      <c r="F40" s="138"/>
      <c r="G40" s="175"/>
    </row>
    <row r="41" spans="2:8" ht="13.5" thickBot="1">
      <c r="B41" s="89"/>
      <c r="C41" s="94"/>
      <c r="D41" s="59" t="s">
        <v>65</v>
      </c>
      <c r="E41" s="176"/>
      <c r="F41" s="177" t="s">
        <v>65</v>
      </c>
      <c r="G41" s="178"/>
    </row>
    <row r="42" spans="2:8" ht="13.5" thickBot="1">
      <c r="B42" s="89"/>
      <c r="C42" s="94"/>
      <c r="D42" s="62" t="s">
        <v>66</v>
      </c>
      <c r="E42" s="142"/>
      <c r="F42" s="63"/>
      <c r="G42" s="179"/>
    </row>
  </sheetData>
  <mergeCells count="3">
    <mergeCell ref="D6:E6"/>
    <mergeCell ref="F6:G6"/>
    <mergeCell ref="B7:C8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49"/>
  <sheetViews>
    <sheetView showGridLines="0" zoomScale="90" zoomScaleNormal="90" workbookViewId="0">
      <selection activeCell="F3" sqref="F3"/>
    </sheetView>
  </sheetViews>
  <sheetFormatPr defaultRowHeight="12.75"/>
  <cols>
    <col min="1" max="1" width="2.7109375" customWidth="1"/>
    <col min="2" max="2" width="3.42578125" customWidth="1"/>
    <col min="3" max="3" width="10.85546875" customWidth="1"/>
    <col min="4" max="4" width="21" customWidth="1"/>
    <col min="5" max="6" width="13.7109375" customWidth="1"/>
  </cols>
  <sheetData>
    <row r="1" spans="2:8" ht="13.5" thickBot="1">
      <c r="H1" s="585"/>
    </row>
    <row r="2" spans="2:8" ht="12.75" customHeight="1" thickBot="1">
      <c r="B2" s="180"/>
      <c r="C2" s="181" t="s">
        <v>0</v>
      </c>
      <c r="D2" s="566"/>
      <c r="E2" s="181" t="s">
        <v>1</v>
      </c>
      <c r="F2" s="1039">
        <v>2024</v>
      </c>
      <c r="H2" s="585"/>
    </row>
    <row r="3" spans="2:8">
      <c r="B3" s="182"/>
      <c r="C3" s="182"/>
      <c r="D3" s="183"/>
      <c r="E3" s="183"/>
      <c r="F3" s="183"/>
      <c r="H3" s="585"/>
    </row>
    <row r="4" spans="2:8" ht="15.75">
      <c r="B4" s="184" t="s">
        <v>164</v>
      </c>
      <c r="C4" s="66"/>
      <c r="D4" s="183"/>
      <c r="E4" s="183"/>
      <c r="F4" s="183"/>
      <c r="H4" s="585"/>
    </row>
    <row r="5" spans="2:8" ht="13.5" thickBot="1">
      <c r="B5" s="66"/>
      <c r="C5" s="66"/>
      <c r="D5" s="183"/>
      <c r="E5" s="183"/>
      <c r="F5" s="80" t="s">
        <v>165</v>
      </c>
    </row>
    <row r="6" spans="2:8" ht="26.25" thickBot="1">
      <c r="B6" s="2156"/>
      <c r="C6" s="2157"/>
      <c r="D6" s="2157"/>
      <c r="E6" s="2157"/>
      <c r="F6" s="185" t="s">
        <v>166</v>
      </c>
    </row>
    <row r="7" spans="2:8" ht="13.5" thickBot="1">
      <c r="B7" s="186"/>
      <c r="C7" s="2158" t="s">
        <v>11</v>
      </c>
      <c r="D7" s="2158"/>
      <c r="E7" s="2158"/>
      <c r="F7" s="187" t="s">
        <v>12</v>
      </c>
    </row>
    <row r="8" spans="2:8">
      <c r="B8" s="188">
        <v>1</v>
      </c>
      <c r="C8" s="189" t="s">
        <v>308</v>
      </c>
      <c r="D8" s="189"/>
      <c r="E8" s="189"/>
      <c r="F8" s="1330"/>
    </row>
    <row r="9" spans="2:8">
      <c r="B9" s="190">
        <v>2</v>
      </c>
      <c r="C9" s="191" t="s">
        <v>169</v>
      </c>
      <c r="D9" s="191"/>
      <c r="E9" s="191"/>
      <c r="F9" s="1331"/>
    </row>
    <row r="10" spans="2:8">
      <c r="B10" s="192">
        <v>3</v>
      </c>
      <c r="C10" s="191" t="s">
        <v>170</v>
      </c>
      <c r="D10" s="191"/>
      <c r="E10" s="191"/>
      <c r="F10" s="1332"/>
    </row>
    <row r="11" spans="2:8" ht="13.5" thickBot="1">
      <c r="B11" s="193">
        <v>4</v>
      </c>
      <c r="C11" s="194" t="s">
        <v>171</v>
      </c>
      <c r="D11" s="195"/>
      <c r="E11" s="195"/>
      <c r="F11" s="1333"/>
    </row>
    <row r="12" spans="2:8" ht="13.5" thickBot="1">
      <c r="B12" s="196">
        <v>5</v>
      </c>
      <c r="C12" s="197" t="s">
        <v>172</v>
      </c>
      <c r="D12" s="197"/>
      <c r="E12" s="197"/>
      <c r="F12" s="703">
        <f>F8+F9-F10-F11</f>
        <v>0</v>
      </c>
    </row>
    <row r="13" spans="2:8">
      <c r="B13" s="198"/>
      <c r="C13" s="199"/>
      <c r="D13" s="199"/>
      <c r="E13" s="199"/>
      <c r="F13" s="200"/>
    </row>
    <row r="14" spans="2:8" ht="13.5" thickBot="1">
      <c r="B14" s="201"/>
      <c r="C14" s="201"/>
      <c r="D14" s="201"/>
      <c r="E14" s="201"/>
      <c r="F14" s="202"/>
    </row>
    <row r="15" spans="2:8">
      <c r="B15" s="201"/>
      <c r="C15" s="39" t="s">
        <v>62</v>
      </c>
      <c r="D15" s="203"/>
      <c r="E15" s="40" t="s">
        <v>63</v>
      </c>
      <c r="F15" s="204"/>
    </row>
    <row r="16" spans="2:8">
      <c r="B16" s="205"/>
      <c r="C16" s="41" t="s">
        <v>64</v>
      </c>
      <c r="D16" s="206"/>
      <c r="E16" s="42" t="s">
        <v>64</v>
      </c>
      <c r="F16" s="207"/>
    </row>
    <row r="17" spans="2:6">
      <c r="B17" s="201"/>
      <c r="C17" s="208"/>
      <c r="D17" s="209"/>
      <c r="E17" s="210"/>
      <c r="F17" s="211"/>
    </row>
    <row r="18" spans="2:6">
      <c r="B18" s="205"/>
      <c r="C18" s="212"/>
      <c r="D18" s="209"/>
      <c r="E18" s="213"/>
      <c r="F18" s="211"/>
    </row>
    <row r="19" spans="2:6" ht="13.5" thickBot="1">
      <c r="B19" s="205"/>
      <c r="C19" s="43" t="s">
        <v>65</v>
      </c>
      <c r="D19" s="214"/>
      <c r="E19" s="215" t="s">
        <v>65</v>
      </c>
      <c r="F19" s="216"/>
    </row>
    <row r="20" spans="2:6" ht="13.5" thickBot="1">
      <c r="B20" s="205"/>
      <c r="C20" s="44" t="s">
        <v>66</v>
      </c>
      <c r="D20" s="217"/>
      <c r="E20" s="45"/>
      <c r="F20" s="218"/>
    </row>
    <row r="49" spans="13:13">
      <c r="M49" s="450"/>
    </row>
  </sheetData>
  <mergeCells count="2">
    <mergeCell ref="B6:E6"/>
    <mergeCell ref="C7:E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I24"/>
  <sheetViews>
    <sheetView showGridLines="0" zoomScale="85" zoomScaleNormal="85" workbookViewId="0">
      <selection activeCell="G3" sqref="G3"/>
    </sheetView>
  </sheetViews>
  <sheetFormatPr defaultRowHeight="12.75"/>
  <cols>
    <col min="1" max="2" width="2.7109375" customWidth="1"/>
    <col min="3" max="3" width="46.7109375" customWidth="1"/>
    <col min="4" max="4" width="14" customWidth="1"/>
    <col min="5" max="5" width="20.5703125" customWidth="1"/>
    <col min="6" max="6" width="16.28515625" customWidth="1"/>
    <col min="7" max="7" width="15.5703125" customWidth="1"/>
  </cols>
  <sheetData>
    <row r="1" spans="2:9" ht="13.5" thickBot="1">
      <c r="I1" s="585"/>
    </row>
    <row r="2" spans="2:9" ht="15" customHeight="1" thickBot="1">
      <c r="B2" s="219"/>
      <c r="C2" s="219"/>
      <c r="D2" s="220" t="s">
        <v>0</v>
      </c>
      <c r="E2" s="1143"/>
      <c r="F2" s="221" t="s">
        <v>1</v>
      </c>
      <c r="G2" s="1039">
        <v>2024</v>
      </c>
      <c r="I2" s="585"/>
    </row>
    <row r="3" spans="2:9" ht="15.75">
      <c r="B3" s="222" t="s">
        <v>173</v>
      </c>
      <c r="C3" s="223"/>
      <c r="D3" s="223"/>
      <c r="E3" s="223"/>
      <c r="F3" s="223"/>
      <c r="G3" s="223"/>
      <c r="I3" s="585"/>
    </row>
    <row r="4" spans="2:9" ht="13.5" thickBot="1">
      <c r="B4" s="224"/>
      <c r="C4" s="223"/>
      <c r="D4" s="223"/>
      <c r="E4" s="223"/>
      <c r="F4" s="223"/>
      <c r="G4" s="223"/>
      <c r="I4" s="585"/>
    </row>
    <row r="5" spans="2:9" ht="39.75">
      <c r="B5" s="2172" t="s">
        <v>174</v>
      </c>
      <c r="C5" s="2173"/>
      <c r="D5" s="2173"/>
      <c r="E5" s="2173"/>
      <c r="F5" s="2161" t="s">
        <v>175</v>
      </c>
      <c r="G5" s="225" t="s">
        <v>322</v>
      </c>
    </row>
    <row r="6" spans="2:9" ht="15" thickBot="1">
      <c r="B6" s="2174"/>
      <c r="C6" s="2175"/>
      <c r="D6" s="2175"/>
      <c r="E6" s="2175"/>
      <c r="F6" s="2162"/>
      <c r="G6" s="226" t="s">
        <v>176</v>
      </c>
    </row>
    <row r="7" spans="2:9" ht="14.25" customHeight="1" thickBot="1">
      <c r="B7" s="227"/>
      <c r="C7" s="2163" t="s">
        <v>11</v>
      </c>
      <c r="D7" s="2163"/>
      <c r="E7" s="2163"/>
      <c r="F7" s="228" t="s">
        <v>12</v>
      </c>
      <c r="G7" s="229" t="s">
        <v>13</v>
      </c>
    </row>
    <row r="8" spans="2:9" ht="14.25" customHeight="1">
      <c r="B8" s="230">
        <v>1</v>
      </c>
      <c r="C8" s="2164" t="s">
        <v>177</v>
      </c>
      <c r="D8" s="2165"/>
      <c r="E8" s="2165"/>
      <c r="F8" s="231"/>
      <c r="G8" s="704" t="s">
        <v>49</v>
      </c>
    </row>
    <row r="9" spans="2:9" ht="14.25" customHeight="1">
      <c r="B9" s="232">
        <v>2</v>
      </c>
      <c r="C9" s="2168" t="s">
        <v>265</v>
      </c>
      <c r="D9" s="2169"/>
      <c r="E9" s="2169"/>
      <c r="F9" s="705" t="s">
        <v>49</v>
      </c>
      <c r="G9" s="233"/>
    </row>
    <row r="10" spans="2:9" ht="14.25" customHeight="1">
      <c r="B10" s="232">
        <v>3</v>
      </c>
      <c r="C10" s="2170" t="s">
        <v>266</v>
      </c>
      <c r="D10" s="2171"/>
      <c r="E10" s="2171"/>
      <c r="F10" s="706" t="s">
        <v>49</v>
      </c>
      <c r="G10" s="233"/>
    </row>
    <row r="11" spans="2:9" ht="14.25" customHeight="1">
      <c r="B11" s="232">
        <v>4</v>
      </c>
      <c r="C11" s="2170" t="s">
        <v>178</v>
      </c>
      <c r="D11" s="2171"/>
      <c r="E11" s="2171"/>
      <c r="F11" s="706" t="s">
        <v>49</v>
      </c>
      <c r="G11" s="707">
        <f>G9-G10</f>
        <v>0</v>
      </c>
    </row>
    <row r="12" spans="2:9" ht="14.25" customHeight="1">
      <c r="B12" s="232">
        <v>5</v>
      </c>
      <c r="C12" s="2170" t="s">
        <v>267</v>
      </c>
      <c r="D12" s="2171"/>
      <c r="E12" s="2171"/>
      <c r="F12" s="706" t="s">
        <v>49</v>
      </c>
      <c r="G12" s="233"/>
    </row>
    <row r="13" spans="2:9" ht="14.25" customHeight="1" thickBot="1">
      <c r="B13" s="234">
        <v>6</v>
      </c>
      <c r="C13" s="2166" t="s">
        <v>268</v>
      </c>
      <c r="D13" s="2167"/>
      <c r="E13" s="2167"/>
      <c r="F13" s="708" t="s">
        <v>49</v>
      </c>
      <c r="G13" s="709">
        <f>G11-G12</f>
        <v>0</v>
      </c>
    </row>
    <row r="14" spans="2:9">
      <c r="B14" s="235"/>
      <c r="C14" s="236"/>
      <c r="D14" s="236"/>
      <c r="E14" s="236"/>
      <c r="F14" s="237"/>
      <c r="G14" s="238"/>
    </row>
    <row r="15" spans="2:9" ht="13.5" thickBot="1">
      <c r="B15" s="219"/>
      <c r="C15" s="219"/>
      <c r="D15" s="219"/>
      <c r="E15" s="219"/>
      <c r="F15" s="219"/>
      <c r="G15" s="219"/>
    </row>
    <row r="16" spans="2:9">
      <c r="B16" s="219"/>
      <c r="C16" s="219"/>
      <c r="D16" s="39" t="s">
        <v>62</v>
      </c>
      <c r="E16" s="239"/>
      <c r="F16" s="40" t="s">
        <v>63</v>
      </c>
      <c r="G16" s="240"/>
    </row>
    <row r="17" spans="2:7">
      <c r="B17" s="219"/>
      <c r="C17" s="219"/>
      <c r="D17" s="41" t="s">
        <v>64</v>
      </c>
      <c r="E17" s="241"/>
      <c r="F17" s="42" t="s">
        <v>64</v>
      </c>
      <c r="G17" s="242"/>
    </row>
    <row r="18" spans="2:7">
      <c r="B18" s="219"/>
      <c r="C18" s="219"/>
      <c r="D18" s="208"/>
      <c r="E18" s="243"/>
      <c r="F18" s="244"/>
      <c r="G18" s="245"/>
    </row>
    <row r="19" spans="2:7">
      <c r="B19" s="219"/>
      <c r="C19" s="219"/>
      <c r="D19" s="212"/>
      <c r="E19" s="243"/>
      <c r="F19" s="213"/>
      <c r="G19" s="245"/>
    </row>
    <row r="20" spans="2:7" ht="13.5" thickBot="1">
      <c r="B20" s="219"/>
      <c r="C20" s="219"/>
      <c r="D20" s="43" t="s">
        <v>65</v>
      </c>
      <c r="E20" s="246"/>
      <c r="F20" s="247" t="s">
        <v>65</v>
      </c>
      <c r="G20" s="248"/>
    </row>
    <row r="21" spans="2:7" ht="13.5" thickBot="1">
      <c r="B21" s="219"/>
      <c r="C21" s="219"/>
      <c r="D21" s="44" t="s">
        <v>66</v>
      </c>
      <c r="E21" s="217"/>
      <c r="F21" s="45"/>
      <c r="G21" s="249"/>
    </row>
    <row r="23" spans="2:7">
      <c r="B23" s="451" t="s">
        <v>309</v>
      </c>
    </row>
    <row r="24" spans="2:7" ht="18" customHeight="1">
      <c r="B24" s="2159" t="s">
        <v>327</v>
      </c>
      <c r="C24" s="2160"/>
      <c r="D24" s="2160"/>
      <c r="E24" s="2160"/>
      <c r="F24" s="2160"/>
      <c r="G24" s="2160"/>
    </row>
  </sheetData>
  <protectedRanges>
    <protectedRange password="C521" sqref="G20" name="Oblast1_1_1"/>
    <protectedRange password="C521" sqref="G19" name="Oblast1_2_1"/>
  </protectedRanges>
  <mergeCells count="10">
    <mergeCell ref="B24:G24"/>
    <mergeCell ref="F5:F6"/>
    <mergeCell ref="C7:E7"/>
    <mergeCell ref="C8:E8"/>
    <mergeCell ref="C13:E13"/>
    <mergeCell ref="C9:E9"/>
    <mergeCell ref="C10:E10"/>
    <mergeCell ref="C11:E11"/>
    <mergeCell ref="C12:E12"/>
    <mergeCell ref="B5:E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5"/>
  <sheetViews>
    <sheetView showGridLines="0" zoomScale="85" zoomScaleNormal="85" workbookViewId="0">
      <selection activeCell="I3" sqref="I3"/>
    </sheetView>
  </sheetViews>
  <sheetFormatPr defaultRowHeight="12.75"/>
  <cols>
    <col min="1" max="1" width="2.7109375" customWidth="1"/>
    <col min="2" max="2" width="3.42578125" customWidth="1"/>
    <col min="3" max="3" width="42.85546875" customWidth="1"/>
    <col min="4" max="6" width="14.5703125" customWidth="1"/>
    <col min="7" max="7" width="18.5703125" customWidth="1"/>
    <col min="8" max="9" width="14.5703125" customWidth="1"/>
  </cols>
  <sheetData>
    <row r="1" spans="1:11" ht="13.5" thickBot="1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85"/>
    </row>
    <row r="2" spans="1:11" ht="15.75" customHeight="1" thickBot="1">
      <c r="A2" s="515"/>
      <c r="B2" s="1141"/>
      <c r="C2" s="1141"/>
      <c r="D2" s="1142"/>
      <c r="F2" s="1633" t="s">
        <v>0</v>
      </c>
      <c r="G2" s="1634"/>
      <c r="H2" s="1144" t="s">
        <v>1</v>
      </c>
      <c r="I2" s="1318">
        <v>2024</v>
      </c>
      <c r="J2" s="515"/>
      <c r="K2" s="585"/>
    </row>
    <row r="3" spans="1:11" ht="15.75" customHeight="1">
      <c r="A3" s="515"/>
      <c r="B3" s="1145" t="s">
        <v>179</v>
      </c>
      <c r="C3" s="1141"/>
      <c r="D3" s="1142"/>
      <c r="E3" s="1141"/>
      <c r="F3" s="1142"/>
      <c r="G3" s="515"/>
      <c r="H3" s="515"/>
      <c r="I3" s="515"/>
      <c r="J3" s="515"/>
      <c r="K3" s="585"/>
    </row>
    <row r="4" spans="1:11" ht="13.5" thickBot="1">
      <c r="A4" s="515"/>
      <c r="B4" s="1141"/>
      <c r="C4" s="1146"/>
      <c r="D4" s="1146"/>
      <c r="E4" s="1146"/>
      <c r="F4" s="1147"/>
      <c r="G4" s="1147"/>
      <c r="H4" s="1142"/>
      <c r="I4" s="1146"/>
      <c r="J4" s="515"/>
      <c r="K4" s="585"/>
    </row>
    <row r="5" spans="1:11" ht="55.5" customHeight="1">
      <c r="A5" s="515"/>
      <c r="B5" s="2176" t="s">
        <v>180</v>
      </c>
      <c r="C5" s="2177"/>
      <c r="D5" s="251" t="s">
        <v>181</v>
      </c>
      <c r="E5" s="252" t="s">
        <v>182</v>
      </c>
      <c r="F5" s="253" t="s">
        <v>183</v>
      </c>
      <c r="G5" s="253" t="s">
        <v>61</v>
      </c>
      <c r="H5" s="254" t="s">
        <v>184</v>
      </c>
      <c r="I5" s="255" t="s">
        <v>185</v>
      </c>
      <c r="J5" s="515"/>
    </row>
    <row r="6" spans="1:11" ht="13.5" thickBot="1">
      <c r="A6" s="515"/>
      <c r="B6" s="2178"/>
      <c r="C6" s="2179"/>
      <c r="D6" s="256" t="s">
        <v>144</v>
      </c>
      <c r="E6" s="257" t="s">
        <v>186</v>
      </c>
      <c r="F6" s="258" t="s">
        <v>186</v>
      </c>
      <c r="G6" s="258" t="s">
        <v>60</v>
      </c>
      <c r="H6" s="259" t="s">
        <v>186</v>
      </c>
      <c r="I6" s="260" t="s">
        <v>186</v>
      </c>
      <c r="J6" s="515"/>
    </row>
    <row r="7" spans="1:11" ht="13.5" thickBot="1">
      <c r="A7" s="515"/>
      <c r="B7" s="261"/>
      <c r="C7" s="262" t="s">
        <v>11</v>
      </c>
      <c r="D7" s="263" t="s">
        <v>12</v>
      </c>
      <c r="E7" s="264" t="s">
        <v>13</v>
      </c>
      <c r="F7" s="264" t="s">
        <v>14</v>
      </c>
      <c r="G7" s="264" t="s">
        <v>15</v>
      </c>
      <c r="H7" s="262" t="s">
        <v>16</v>
      </c>
      <c r="I7" s="265" t="s">
        <v>17</v>
      </c>
      <c r="J7" s="515"/>
    </row>
    <row r="8" spans="1:11" ht="13.5" thickBot="1">
      <c r="A8" s="515"/>
      <c r="B8" s="266" t="s">
        <v>167</v>
      </c>
      <c r="C8" s="285" t="s">
        <v>187</v>
      </c>
      <c r="D8" s="267"/>
      <c r="E8" s="268"/>
      <c r="F8" s="269"/>
      <c r="G8" s="747"/>
      <c r="H8" s="710">
        <f>E8+F8</f>
        <v>0</v>
      </c>
      <c r="I8" s="270"/>
      <c r="J8" s="515"/>
    </row>
    <row r="9" spans="1:11" ht="13.5" thickBot="1">
      <c r="A9" s="515"/>
      <c r="B9" s="266" t="s">
        <v>168</v>
      </c>
      <c r="C9" s="285" t="s">
        <v>188</v>
      </c>
      <c r="D9" s="267"/>
      <c r="E9" s="268"/>
      <c r="F9" s="269"/>
      <c r="G9" s="747"/>
      <c r="H9" s="710">
        <f>E9+F9</f>
        <v>0</v>
      </c>
      <c r="I9" s="270"/>
      <c r="J9" s="515"/>
    </row>
    <row r="10" spans="1:11">
      <c r="A10" s="515"/>
      <c r="B10" s="271">
        <v>3</v>
      </c>
      <c r="C10" s="385" t="s">
        <v>189</v>
      </c>
      <c r="D10" s="1150" t="s">
        <v>49</v>
      </c>
      <c r="E10" s="1151" t="s">
        <v>49</v>
      </c>
      <c r="F10" s="1151" t="s">
        <v>49</v>
      </c>
      <c r="G10" s="1152" t="s">
        <v>49</v>
      </c>
      <c r="H10" s="711" t="s">
        <v>49</v>
      </c>
      <c r="I10" s="1153" t="s">
        <v>49</v>
      </c>
      <c r="J10" s="515"/>
    </row>
    <row r="11" spans="1:11">
      <c r="A11" s="515"/>
      <c r="B11" s="272">
        <v>4</v>
      </c>
      <c r="C11" s="431" t="s">
        <v>291</v>
      </c>
      <c r="D11" s="273"/>
      <c r="E11" s="274"/>
      <c r="F11" s="275"/>
      <c r="G11" s="748"/>
      <c r="H11" s="712">
        <f t="shared" ref="H11:H17" si="0">E11+F11</f>
        <v>0</v>
      </c>
      <c r="I11" s="276"/>
      <c r="J11" s="515"/>
    </row>
    <row r="12" spans="1:11">
      <c r="A12" s="515"/>
      <c r="B12" s="272">
        <v>5</v>
      </c>
      <c r="C12" s="432" t="s">
        <v>192</v>
      </c>
      <c r="D12" s="277"/>
      <c r="E12" s="1157"/>
      <c r="F12" s="278"/>
      <c r="G12" s="749"/>
      <c r="H12" s="713">
        <f t="shared" si="0"/>
        <v>0</v>
      </c>
      <c r="I12" s="279"/>
      <c r="J12" s="515"/>
    </row>
    <row r="13" spans="1:11">
      <c r="A13" s="515"/>
      <c r="B13" s="272">
        <v>6</v>
      </c>
      <c r="C13" s="432" t="s">
        <v>191</v>
      </c>
      <c r="D13" s="277"/>
      <c r="E13" s="1157"/>
      <c r="F13" s="278"/>
      <c r="G13" s="749"/>
      <c r="H13" s="713">
        <f t="shared" si="0"/>
        <v>0</v>
      </c>
      <c r="I13" s="279"/>
      <c r="J13" s="515"/>
    </row>
    <row r="14" spans="1:11">
      <c r="A14" s="515"/>
      <c r="B14" s="272">
        <v>7</v>
      </c>
      <c r="C14" s="432" t="s">
        <v>290</v>
      </c>
      <c r="D14" s="277"/>
      <c r="E14" s="1157"/>
      <c r="F14" s="278"/>
      <c r="G14" s="749"/>
      <c r="H14" s="713">
        <f t="shared" si="0"/>
        <v>0</v>
      </c>
      <c r="I14" s="279"/>
      <c r="J14" s="515"/>
    </row>
    <row r="15" spans="1:11">
      <c r="A15" s="515"/>
      <c r="B15" s="272">
        <v>8</v>
      </c>
      <c r="C15" s="431" t="s">
        <v>289</v>
      </c>
      <c r="D15" s="277"/>
      <c r="E15" s="1157"/>
      <c r="F15" s="278"/>
      <c r="G15" s="749"/>
      <c r="H15" s="713">
        <f t="shared" si="0"/>
        <v>0</v>
      </c>
      <c r="I15" s="279"/>
      <c r="J15" s="515"/>
    </row>
    <row r="16" spans="1:11">
      <c r="A16" s="515"/>
      <c r="B16" s="272">
        <v>9</v>
      </c>
      <c r="C16" s="431" t="s">
        <v>288</v>
      </c>
      <c r="D16" s="277"/>
      <c r="E16" s="1157"/>
      <c r="F16" s="278"/>
      <c r="G16" s="749"/>
      <c r="H16" s="713">
        <f t="shared" si="0"/>
        <v>0</v>
      </c>
      <c r="I16" s="279"/>
      <c r="J16" s="515"/>
    </row>
    <row r="17" spans="1:10" ht="13.5" thickBot="1">
      <c r="A17" s="515"/>
      <c r="B17" s="280">
        <v>10</v>
      </c>
      <c r="C17" s="433" t="s">
        <v>190</v>
      </c>
      <c r="D17" s="281"/>
      <c r="E17" s="1159"/>
      <c r="F17" s="282"/>
      <c r="G17" s="750"/>
      <c r="H17" s="713">
        <f t="shared" si="0"/>
        <v>0</v>
      </c>
      <c r="I17" s="283"/>
      <c r="J17" s="515"/>
    </row>
    <row r="18" spans="1:10">
      <c r="A18" s="515"/>
      <c r="B18" s="435">
        <v>11</v>
      </c>
      <c r="C18" s="284" t="s">
        <v>248</v>
      </c>
      <c r="D18" s="1150" t="s">
        <v>49</v>
      </c>
      <c r="E18" s="1151" t="s">
        <v>49</v>
      </c>
      <c r="F18" s="1151" t="s">
        <v>49</v>
      </c>
      <c r="G18" s="1152" t="s">
        <v>49</v>
      </c>
      <c r="H18" s="711" t="s">
        <v>49</v>
      </c>
      <c r="I18" s="1153" t="s">
        <v>49</v>
      </c>
      <c r="J18" s="515"/>
    </row>
    <row r="19" spans="1:10">
      <c r="A19" s="515"/>
      <c r="B19" s="272">
        <v>12</v>
      </c>
      <c r="C19" s="431" t="s">
        <v>291</v>
      </c>
      <c r="D19" s="273"/>
      <c r="E19" s="274"/>
      <c r="F19" s="275"/>
      <c r="G19" s="748"/>
      <c r="H19" s="712">
        <f>E19+F19</f>
        <v>0</v>
      </c>
      <c r="I19" s="276"/>
      <c r="J19" s="515"/>
    </row>
    <row r="20" spans="1:10">
      <c r="A20" s="515"/>
      <c r="B20" s="272">
        <v>13</v>
      </c>
      <c r="C20" s="432" t="s">
        <v>192</v>
      </c>
      <c r="D20" s="277"/>
      <c r="E20" s="1157"/>
      <c r="F20" s="278"/>
      <c r="G20" s="749"/>
      <c r="H20" s="713">
        <f t="shared" ref="H20:H25" si="1">E20+F20</f>
        <v>0</v>
      </c>
      <c r="I20" s="279"/>
      <c r="J20" s="515"/>
    </row>
    <row r="21" spans="1:10">
      <c r="A21" s="515"/>
      <c r="B21" s="272">
        <v>14</v>
      </c>
      <c r="C21" s="432" t="s">
        <v>191</v>
      </c>
      <c r="D21" s="277"/>
      <c r="E21" s="1157"/>
      <c r="F21" s="278"/>
      <c r="G21" s="749"/>
      <c r="H21" s="713">
        <f t="shared" si="1"/>
        <v>0</v>
      </c>
      <c r="I21" s="279"/>
      <c r="J21" s="515"/>
    </row>
    <row r="22" spans="1:10">
      <c r="A22" s="515"/>
      <c r="B22" s="272">
        <v>15</v>
      </c>
      <c r="C22" s="432" t="s">
        <v>290</v>
      </c>
      <c r="D22" s="277"/>
      <c r="E22" s="1157"/>
      <c r="F22" s="278"/>
      <c r="G22" s="749"/>
      <c r="H22" s="713">
        <f t="shared" si="1"/>
        <v>0</v>
      </c>
      <c r="I22" s="279"/>
      <c r="J22" s="515"/>
    </row>
    <row r="23" spans="1:10">
      <c r="A23" s="515"/>
      <c r="B23" s="272">
        <v>16</v>
      </c>
      <c r="C23" s="431" t="s">
        <v>289</v>
      </c>
      <c r="D23" s="277"/>
      <c r="E23" s="1157"/>
      <c r="F23" s="278"/>
      <c r="G23" s="749"/>
      <c r="H23" s="713">
        <f t="shared" si="1"/>
        <v>0</v>
      </c>
      <c r="I23" s="279"/>
      <c r="J23" s="515"/>
    </row>
    <row r="24" spans="1:10">
      <c r="A24" s="515"/>
      <c r="B24" s="272">
        <v>17</v>
      </c>
      <c r="C24" s="431" t="s">
        <v>288</v>
      </c>
      <c r="D24" s="277"/>
      <c r="E24" s="1157"/>
      <c r="F24" s="278"/>
      <c r="G24" s="749"/>
      <c r="H24" s="713">
        <f t="shared" si="1"/>
        <v>0</v>
      </c>
      <c r="I24" s="279"/>
      <c r="J24" s="515"/>
    </row>
    <row r="25" spans="1:10" ht="13.5" thickBot="1">
      <c r="A25" s="515"/>
      <c r="B25" s="272">
        <v>18</v>
      </c>
      <c r="C25" s="434" t="s">
        <v>190</v>
      </c>
      <c r="D25" s="277"/>
      <c r="E25" s="1157"/>
      <c r="F25" s="278"/>
      <c r="G25" s="749"/>
      <c r="H25" s="713">
        <f t="shared" si="1"/>
        <v>0</v>
      </c>
      <c r="I25" s="279"/>
      <c r="J25" s="515"/>
    </row>
    <row r="26" spans="1:10" ht="13.5" thickBot="1">
      <c r="A26" s="515"/>
      <c r="B26" s="436">
        <v>19</v>
      </c>
      <c r="C26" s="285" t="s">
        <v>193</v>
      </c>
      <c r="D26" s="714">
        <f t="shared" ref="D26:I26" si="2">SUM(D11:D17)+SUM(D19:D25)</f>
        <v>0</v>
      </c>
      <c r="E26" s="715">
        <f t="shared" si="2"/>
        <v>0</v>
      </c>
      <c r="F26" s="716">
        <f t="shared" si="2"/>
        <v>0</v>
      </c>
      <c r="G26" s="717">
        <f t="shared" si="2"/>
        <v>0</v>
      </c>
      <c r="H26" s="710">
        <f t="shared" si="2"/>
        <v>0</v>
      </c>
      <c r="I26" s="718">
        <f t="shared" si="2"/>
        <v>0</v>
      </c>
      <c r="J26" s="515"/>
    </row>
    <row r="27" spans="1:10" ht="13.5" thickBot="1">
      <c r="A27" s="515"/>
      <c r="B27" s="436">
        <v>20</v>
      </c>
      <c r="C27" s="286" t="s">
        <v>194</v>
      </c>
      <c r="D27" s="719">
        <f t="shared" ref="D27:I27" si="3">D8+D9+D26</f>
        <v>0</v>
      </c>
      <c r="E27" s="719">
        <f t="shared" si="3"/>
        <v>0</v>
      </c>
      <c r="F27" s="720">
        <f t="shared" si="3"/>
        <v>0</v>
      </c>
      <c r="G27" s="721">
        <f t="shared" si="3"/>
        <v>0</v>
      </c>
      <c r="H27" s="722">
        <f t="shared" si="3"/>
        <v>0</v>
      </c>
      <c r="I27" s="723">
        <f t="shared" si="3"/>
        <v>0</v>
      </c>
      <c r="J27" s="515"/>
    </row>
    <row r="28" spans="1:10" ht="6.75" customHeight="1" thickBot="1">
      <c r="A28" s="515"/>
      <c r="B28" s="1163"/>
      <c r="C28" s="1164"/>
      <c r="D28" s="1165"/>
      <c r="E28" s="1165"/>
      <c r="F28" s="1165"/>
      <c r="G28" s="1165"/>
      <c r="H28" s="1165"/>
      <c r="I28" s="1165"/>
      <c r="J28" s="515"/>
    </row>
    <row r="29" spans="1:10" ht="43.5" customHeight="1">
      <c r="A29" s="515"/>
      <c r="B29" s="2180" t="s">
        <v>180</v>
      </c>
      <c r="C29" s="2181"/>
      <c r="D29" s="287" t="s">
        <v>166</v>
      </c>
      <c r="E29" s="252" t="s">
        <v>195</v>
      </c>
      <c r="F29" s="252" t="s">
        <v>196</v>
      </c>
      <c r="G29" s="253" t="s">
        <v>197</v>
      </c>
      <c r="H29" s="254" t="s">
        <v>198</v>
      </c>
      <c r="I29" s="255" t="s">
        <v>185</v>
      </c>
      <c r="J29" s="515"/>
    </row>
    <row r="30" spans="1:10" ht="13.5" thickBot="1">
      <c r="A30" s="515"/>
      <c r="B30" s="2182"/>
      <c r="C30" s="2183"/>
      <c r="D30" s="288" t="s">
        <v>144</v>
      </c>
      <c r="E30" s="289" t="s">
        <v>186</v>
      </c>
      <c r="F30" s="289" t="s">
        <v>186</v>
      </c>
      <c r="G30" s="290" t="s">
        <v>60</v>
      </c>
      <c r="H30" s="291" t="s">
        <v>186</v>
      </c>
      <c r="I30" s="292" t="s">
        <v>186</v>
      </c>
      <c r="J30" s="515"/>
    </row>
    <row r="31" spans="1:10" ht="13.5" thickBot="1">
      <c r="A31" s="515"/>
      <c r="B31" s="261"/>
      <c r="C31" s="262" t="s">
        <v>11</v>
      </c>
      <c r="D31" s="263" t="s">
        <v>12</v>
      </c>
      <c r="E31" s="264" t="s">
        <v>13</v>
      </c>
      <c r="F31" s="264" t="s">
        <v>14</v>
      </c>
      <c r="G31" s="264" t="s">
        <v>15</v>
      </c>
      <c r="H31" s="262" t="s">
        <v>16</v>
      </c>
      <c r="I31" s="265" t="s">
        <v>17</v>
      </c>
      <c r="J31" s="515"/>
    </row>
    <row r="32" spans="1:10">
      <c r="A32" s="515"/>
      <c r="B32" s="453">
        <v>21</v>
      </c>
      <c r="C32" s="293" t="s">
        <v>154</v>
      </c>
      <c r="D32" s="724"/>
      <c r="E32" s="725"/>
      <c r="F32" s="725"/>
      <c r="G32" s="726"/>
      <c r="H32" s="727">
        <f>E32+F32</f>
        <v>0</v>
      </c>
      <c r="I32" s="728"/>
      <c r="J32" s="515"/>
    </row>
    <row r="33" spans="1:10" ht="13.5" customHeight="1">
      <c r="A33" s="515"/>
      <c r="B33" s="454">
        <v>22</v>
      </c>
      <c r="C33" s="294" t="s">
        <v>199</v>
      </c>
      <c r="D33" s="729"/>
      <c r="E33" s="730"/>
      <c r="F33" s="730"/>
      <c r="G33" s="731"/>
      <c r="H33" s="732">
        <f>E33+F33</f>
        <v>0</v>
      </c>
      <c r="I33" s="733"/>
      <c r="J33" s="515"/>
    </row>
    <row r="34" spans="1:10" ht="13.5" thickBot="1">
      <c r="A34" s="515"/>
      <c r="B34" s="455">
        <v>23</v>
      </c>
      <c r="C34" s="295" t="s">
        <v>200</v>
      </c>
      <c r="D34" s="1166" t="s">
        <v>49</v>
      </c>
      <c r="E34" s="1167" t="s">
        <v>49</v>
      </c>
      <c r="F34" s="1167" t="s">
        <v>49</v>
      </c>
      <c r="G34" s="1168" t="s">
        <v>49</v>
      </c>
      <c r="H34" s="734"/>
      <c r="I34" s="1169" t="s">
        <v>49</v>
      </c>
      <c r="J34" s="515"/>
    </row>
    <row r="35" spans="1:10" ht="13.5" thickBot="1">
      <c r="A35" s="515"/>
      <c r="B35" s="1142"/>
      <c r="C35" s="1142"/>
      <c r="D35" s="1142"/>
      <c r="E35" s="1142"/>
      <c r="F35" s="1142"/>
      <c r="G35" s="1142"/>
      <c r="H35" s="1142"/>
      <c r="I35" s="1142"/>
      <c r="J35" s="515"/>
    </row>
    <row r="36" spans="1:10">
      <c r="A36" s="515"/>
      <c r="B36" s="1142"/>
      <c r="C36" s="1141"/>
      <c r="D36" s="1141"/>
      <c r="E36" s="1141"/>
      <c r="F36" s="739" t="s">
        <v>62</v>
      </c>
      <c r="G36" s="1170"/>
      <c r="H36" s="740" t="s">
        <v>63</v>
      </c>
      <c r="I36" s="1171"/>
      <c r="J36" s="515"/>
    </row>
    <row r="37" spans="1:10">
      <c r="A37" s="515"/>
      <c r="B37" s="1142"/>
      <c r="C37" s="1141"/>
      <c r="D37" s="1141"/>
      <c r="E37" s="1141"/>
      <c r="F37" s="741" t="s">
        <v>64</v>
      </c>
      <c r="G37" s="1172"/>
      <c r="H37" s="742" t="s">
        <v>64</v>
      </c>
      <c r="I37" s="1173"/>
      <c r="J37" s="515"/>
    </row>
    <row r="38" spans="1:10">
      <c r="A38" s="515"/>
      <c r="B38" s="1142"/>
      <c r="C38" s="1141"/>
      <c r="D38" s="1141"/>
      <c r="E38" s="1141"/>
      <c r="F38" s="208"/>
      <c r="G38" s="296"/>
      <c r="H38" s="297"/>
      <c r="I38" s="298"/>
      <c r="J38" s="515"/>
    </row>
    <row r="39" spans="1:10">
      <c r="A39" s="515"/>
      <c r="B39" s="1142"/>
      <c r="C39" s="1141"/>
      <c r="D39" s="1141"/>
      <c r="E39" s="1141"/>
      <c r="F39" s="212"/>
      <c r="G39" s="296"/>
      <c r="H39" s="213"/>
      <c r="I39" s="298"/>
      <c r="J39" s="515"/>
    </row>
    <row r="40" spans="1:10" ht="13.5" thickBot="1">
      <c r="A40" s="515"/>
      <c r="B40" s="1142"/>
      <c r="C40" s="1141"/>
      <c r="D40" s="1141"/>
      <c r="E40" s="1141"/>
      <c r="F40" s="308" t="s">
        <v>65</v>
      </c>
      <c r="G40" s="299"/>
      <c r="H40" s="1174" t="s">
        <v>65</v>
      </c>
      <c r="I40" s="300"/>
      <c r="J40" s="515"/>
    </row>
    <row r="41" spans="1:10" ht="13.5" thickBot="1">
      <c r="A41" s="515"/>
      <c r="B41" s="1142"/>
      <c r="C41" s="1142"/>
      <c r="D41" s="1142"/>
      <c r="E41" s="1142"/>
      <c r="F41" s="745" t="s">
        <v>66</v>
      </c>
      <c r="G41" s="217"/>
      <c r="H41" s="996"/>
      <c r="I41" s="297"/>
      <c r="J41" s="515"/>
    </row>
    <row r="42" spans="1:10">
      <c r="A42" s="515"/>
      <c r="B42" s="515"/>
      <c r="C42" s="515"/>
      <c r="D42" s="515"/>
      <c r="E42" s="515"/>
      <c r="F42" s="515"/>
      <c r="G42" s="515"/>
      <c r="H42" s="515"/>
      <c r="I42" s="515"/>
      <c r="J42" s="515"/>
    </row>
    <row r="43" spans="1:10">
      <c r="A43" s="515"/>
      <c r="B43" s="515"/>
      <c r="C43" s="515"/>
      <c r="D43" s="515"/>
      <c r="E43" s="515"/>
      <c r="F43" s="515"/>
      <c r="G43" s="515"/>
      <c r="H43" s="515"/>
      <c r="I43" s="515"/>
      <c r="J43" s="515"/>
    </row>
    <row r="44" spans="1:10">
      <c r="A44" s="515"/>
      <c r="B44" s="515"/>
      <c r="C44" s="515"/>
      <c r="D44" s="515"/>
      <c r="E44" s="515"/>
      <c r="F44" s="515"/>
      <c r="G44" s="515"/>
      <c r="H44" s="515"/>
      <c r="I44" s="515"/>
      <c r="J44" s="515"/>
    </row>
    <row r="45" spans="1:10">
      <c r="A45" s="515"/>
      <c r="B45" s="515"/>
      <c r="C45" s="515"/>
      <c r="D45" s="515"/>
      <c r="E45" s="515"/>
      <c r="F45" s="515"/>
      <c r="G45" s="515"/>
      <c r="H45" s="515"/>
      <c r="I45" s="515"/>
      <c r="J45" s="515"/>
    </row>
  </sheetData>
  <mergeCells count="2">
    <mergeCell ref="B5:C6"/>
    <mergeCell ref="B29:C30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4"/>
  <sheetViews>
    <sheetView showGridLines="0" zoomScale="80" zoomScaleNormal="80" workbookViewId="0"/>
  </sheetViews>
  <sheetFormatPr defaultRowHeight="12.75"/>
  <cols>
    <col min="1" max="1" width="3.42578125" customWidth="1"/>
    <col min="2" max="2" width="3.85546875" customWidth="1"/>
    <col min="3" max="3" width="4.140625" customWidth="1"/>
    <col min="4" max="4" width="3.28515625" bestFit="1" customWidth="1"/>
    <col min="5" max="5" width="42.7109375" customWidth="1"/>
    <col min="6" max="6" width="9.42578125" customWidth="1"/>
    <col min="7" max="18" width="14.5703125" customWidth="1"/>
    <col min="19" max="19" width="4.5703125" customWidth="1"/>
  </cols>
  <sheetData>
    <row r="1" spans="1:19" ht="13.5" thickBot="1"/>
    <row r="2" spans="1:19" ht="15.75" thickBot="1">
      <c r="A2" s="1377"/>
      <c r="B2" s="1378"/>
      <c r="C2" s="1378"/>
      <c r="D2" s="1379"/>
      <c r="E2" s="1378"/>
      <c r="F2" s="1378"/>
      <c r="G2" s="1378"/>
      <c r="H2" s="1378"/>
      <c r="I2" s="1378"/>
      <c r="J2" s="1380"/>
      <c r="K2" s="1380"/>
      <c r="L2" s="1380"/>
      <c r="M2" s="1378"/>
      <c r="N2" s="1378"/>
      <c r="O2" s="1381" t="s">
        <v>201</v>
      </c>
      <c r="P2" s="1382"/>
      <c r="Q2" s="1381" t="s">
        <v>1</v>
      </c>
      <c r="R2" s="1383">
        <v>2024</v>
      </c>
      <c r="S2" s="1377"/>
    </row>
    <row r="3" spans="1:19" ht="15.75">
      <c r="A3" s="1377"/>
      <c r="B3" s="1384" t="s">
        <v>202</v>
      </c>
      <c r="C3" s="1385"/>
      <c r="D3" s="1386"/>
      <c r="E3" s="1380"/>
      <c r="F3" s="1380"/>
      <c r="G3" s="1380"/>
      <c r="H3" s="1380"/>
      <c r="I3" s="1380"/>
      <c r="J3" s="1387"/>
      <c r="K3" s="1387"/>
      <c r="L3" s="1387"/>
      <c r="M3" s="1378"/>
      <c r="N3" s="1378"/>
      <c r="O3" s="1378"/>
      <c r="P3" s="1378"/>
      <c r="Q3" s="1378"/>
      <c r="R3" s="1378"/>
      <c r="S3" s="1377"/>
    </row>
    <row r="4" spans="1:19" ht="15.75" thickBot="1">
      <c r="A4" s="1377"/>
      <c r="B4" s="1378"/>
      <c r="C4" s="1378"/>
      <c r="D4" s="1388"/>
      <c r="E4" s="1387"/>
      <c r="F4" s="1387"/>
      <c r="G4" s="1387"/>
      <c r="H4" s="1387"/>
      <c r="I4" s="1387"/>
      <c r="J4" s="1387"/>
      <c r="K4" s="1387"/>
      <c r="L4" s="1387"/>
      <c r="M4" s="1378"/>
      <c r="N4" s="1378"/>
      <c r="O4" s="1378"/>
      <c r="P4" s="1378"/>
      <c r="Q4" s="1378"/>
      <c r="R4" s="1378"/>
      <c r="S4" s="1377"/>
    </row>
    <row r="5" spans="1:19" ht="13.5" thickBot="1">
      <c r="A5" s="1389"/>
      <c r="B5" s="2184" t="s">
        <v>429</v>
      </c>
      <c r="C5" s="2185"/>
      <c r="D5" s="2185"/>
      <c r="E5" s="2185"/>
      <c r="F5" s="2186"/>
      <c r="G5" s="1390" t="s">
        <v>203</v>
      </c>
      <c r="H5" s="1391" t="s">
        <v>371</v>
      </c>
      <c r="I5" s="1391" t="s">
        <v>372</v>
      </c>
      <c r="J5" s="1391" t="s">
        <v>373</v>
      </c>
      <c r="K5" s="1391" t="s">
        <v>374</v>
      </c>
      <c r="L5" s="1391" t="s">
        <v>375</v>
      </c>
      <c r="M5" s="1391" t="s">
        <v>376</v>
      </c>
      <c r="N5" s="1391" t="s">
        <v>377</v>
      </c>
      <c r="O5" s="1391" t="s">
        <v>378</v>
      </c>
      <c r="P5" s="1391" t="s">
        <v>379</v>
      </c>
      <c r="Q5" s="1391" t="s">
        <v>380</v>
      </c>
      <c r="R5" s="1392" t="s">
        <v>214</v>
      </c>
      <c r="S5" s="1389"/>
    </row>
    <row r="6" spans="1:19" ht="13.5" thickBot="1">
      <c r="A6" s="1389"/>
      <c r="B6" s="1393" t="s">
        <v>11</v>
      </c>
      <c r="C6" s="1393" t="s">
        <v>12</v>
      </c>
      <c r="D6" s="1394" t="s">
        <v>13</v>
      </c>
      <c r="E6" s="1395" t="s">
        <v>14</v>
      </c>
      <c r="F6" s="1396" t="s">
        <v>15</v>
      </c>
      <c r="G6" s="1397" t="s">
        <v>16</v>
      </c>
      <c r="H6" s="1398" t="s">
        <v>17</v>
      </c>
      <c r="I6" s="1398" t="s">
        <v>18</v>
      </c>
      <c r="J6" s="1398" t="s">
        <v>5</v>
      </c>
      <c r="K6" s="1398" t="s">
        <v>19</v>
      </c>
      <c r="L6" s="1398" t="s">
        <v>20</v>
      </c>
      <c r="M6" s="1398" t="s">
        <v>21</v>
      </c>
      <c r="N6" s="1398" t="s">
        <v>22</v>
      </c>
      <c r="O6" s="1398" t="s">
        <v>23</v>
      </c>
      <c r="P6" s="1398" t="s">
        <v>24</v>
      </c>
      <c r="Q6" s="1398" t="s">
        <v>430</v>
      </c>
      <c r="R6" s="1399" t="s">
        <v>431</v>
      </c>
      <c r="S6" s="1389"/>
    </row>
    <row r="7" spans="1:19" ht="14.25">
      <c r="A7" s="1389"/>
      <c r="B7" s="2187" t="s">
        <v>209</v>
      </c>
      <c r="C7" s="2190" t="s">
        <v>210</v>
      </c>
      <c r="D7" s="1400">
        <v>1</v>
      </c>
      <c r="E7" s="1604" t="s">
        <v>432</v>
      </c>
      <c r="F7" s="1605" t="s">
        <v>208</v>
      </c>
      <c r="G7" s="1590"/>
      <c r="H7" s="1587"/>
      <c r="I7" s="1587"/>
      <c r="J7" s="1587"/>
      <c r="K7" s="1587"/>
      <c r="L7" s="1587"/>
      <c r="M7" s="1587"/>
      <c r="N7" s="1587"/>
      <c r="O7" s="1587"/>
      <c r="P7" s="1587"/>
      <c r="Q7" s="1587"/>
      <c r="R7" s="1591"/>
      <c r="S7" s="1389"/>
    </row>
    <row r="8" spans="1:19" ht="13.5">
      <c r="A8" s="1389"/>
      <c r="B8" s="2188"/>
      <c r="C8" s="2191"/>
      <c r="D8" s="1401">
        <f>D7+1</f>
        <v>2</v>
      </c>
      <c r="E8" s="1610" t="s">
        <v>434</v>
      </c>
      <c r="F8" s="1603" t="s">
        <v>456</v>
      </c>
      <c r="G8" s="1592"/>
      <c r="H8" s="1589"/>
      <c r="I8" s="1589"/>
      <c r="J8" s="1589"/>
      <c r="K8" s="1589"/>
      <c r="L8" s="1589"/>
      <c r="M8" s="1589"/>
      <c r="N8" s="1589"/>
      <c r="O8" s="1589"/>
      <c r="P8" s="1589"/>
      <c r="Q8" s="1589"/>
      <c r="R8" s="1593"/>
      <c r="S8" s="1389"/>
    </row>
    <row r="9" spans="1:19" ht="13.5">
      <c r="A9" s="1389"/>
      <c r="B9" s="2188"/>
      <c r="C9" s="2191"/>
      <c r="D9" s="1401">
        <f t="shared" ref="D9:D56" si="0">D8+1</f>
        <v>3</v>
      </c>
      <c r="E9" s="1610" t="s">
        <v>435</v>
      </c>
      <c r="F9" s="1603" t="s">
        <v>456</v>
      </c>
      <c r="G9" s="1592"/>
      <c r="H9" s="1589"/>
      <c r="I9" s="1589"/>
      <c r="J9" s="1589"/>
      <c r="K9" s="1589"/>
      <c r="L9" s="1589"/>
      <c r="M9" s="1589"/>
      <c r="N9" s="1589"/>
      <c r="O9" s="1589"/>
      <c r="P9" s="1589"/>
      <c r="Q9" s="1589"/>
      <c r="R9" s="1593"/>
      <c r="S9" s="1389"/>
    </row>
    <row r="10" spans="1:19">
      <c r="A10" s="1389"/>
      <c r="B10" s="2188"/>
      <c r="C10" s="2191"/>
      <c r="D10" s="1401">
        <f t="shared" si="0"/>
        <v>4</v>
      </c>
      <c r="E10" s="1606" t="s">
        <v>204</v>
      </c>
      <c r="F10" s="1607" t="s">
        <v>186</v>
      </c>
      <c r="G10" s="1594"/>
      <c r="H10" s="1584"/>
      <c r="I10" s="1584"/>
      <c r="J10" s="1584"/>
      <c r="K10" s="1584"/>
      <c r="L10" s="1584"/>
      <c r="M10" s="1584"/>
      <c r="N10" s="1584"/>
      <c r="O10" s="1584"/>
      <c r="P10" s="1584"/>
      <c r="Q10" s="1584"/>
      <c r="R10" s="1595"/>
      <c r="S10" s="1389"/>
    </row>
    <row r="11" spans="1:19">
      <c r="A11" s="1389"/>
      <c r="B11" s="2188"/>
      <c r="C11" s="2191"/>
      <c r="D11" s="1401">
        <f t="shared" si="0"/>
        <v>5</v>
      </c>
      <c r="E11" s="1606" t="s">
        <v>61</v>
      </c>
      <c r="F11" s="1607" t="s">
        <v>60</v>
      </c>
      <c r="G11" s="1596"/>
      <c r="H11" s="1588"/>
      <c r="I11" s="1588"/>
      <c r="J11" s="1588"/>
      <c r="K11" s="1588"/>
      <c r="L11" s="1588"/>
      <c r="M11" s="1588"/>
      <c r="N11" s="1588"/>
      <c r="O11" s="1588"/>
      <c r="P11" s="1588"/>
      <c r="Q11" s="1588"/>
      <c r="R11" s="1597"/>
      <c r="S11" s="1389"/>
    </row>
    <row r="12" spans="1:19" ht="14.25">
      <c r="A12" s="1389"/>
      <c r="B12" s="2188"/>
      <c r="C12" s="2191"/>
      <c r="D12" s="1401">
        <f t="shared" si="0"/>
        <v>6</v>
      </c>
      <c r="E12" s="1606" t="s">
        <v>205</v>
      </c>
      <c r="F12" s="1607" t="s">
        <v>208</v>
      </c>
      <c r="G12" s="1596"/>
      <c r="H12" s="1588"/>
      <c r="I12" s="1588"/>
      <c r="J12" s="1588"/>
      <c r="K12" s="1588"/>
      <c r="L12" s="1588"/>
      <c r="M12" s="1588"/>
      <c r="N12" s="1588"/>
      <c r="O12" s="1588"/>
      <c r="P12" s="1588"/>
      <c r="Q12" s="1588"/>
      <c r="R12" s="1597"/>
      <c r="S12" s="1389"/>
    </row>
    <row r="13" spans="1:19">
      <c r="A13" s="1389"/>
      <c r="B13" s="2188"/>
      <c r="C13" s="2191"/>
      <c r="D13" s="1401">
        <f t="shared" si="0"/>
        <v>7</v>
      </c>
      <c r="E13" s="1606" t="s">
        <v>206</v>
      </c>
      <c r="F13" s="1607" t="s">
        <v>186</v>
      </c>
      <c r="G13" s="1594"/>
      <c r="H13" s="1584"/>
      <c r="I13" s="1584"/>
      <c r="J13" s="1584"/>
      <c r="K13" s="1584"/>
      <c r="L13" s="1584"/>
      <c r="M13" s="1584"/>
      <c r="N13" s="1584"/>
      <c r="O13" s="1584"/>
      <c r="P13" s="1584"/>
      <c r="Q13" s="1584"/>
      <c r="R13" s="1595"/>
      <c r="S13" s="1389"/>
    </row>
    <row r="14" spans="1:19" ht="13.5" thickBot="1">
      <c r="A14" s="1389"/>
      <c r="B14" s="2188"/>
      <c r="C14" s="2192"/>
      <c r="D14" s="1402">
        <f t="shared" si="0"/>
        <v>8</v>
      </c>
      <c r="E14" s="1608" t="s">
        <v>207</v>
      </c>
      <c r="F14" s="1609" t="s">
        <v>60</v>
      </c>
      <c r="G14" s="1598"/>
      <c r="H14" s="1586"/>
      <c r="I14" s="1586"/>
      <c r="J14" s="1586"/>
      <c r="K14" s="1586"/>
      <c r="L14" s="1586"/>
      <c r="M14" s="1586"/>
      <c r="N14" s="1586"/>
      <c r="O14" s="1586"/>
      <c r="P14" s="1586"/>
      <c r="Q14" s="1586"/>
      <c r="R14" s="1599"/>
      <c r="S14" s="1389"/>
    </row>
    <row r="15" spans="1:19" ht="13.5">
      <c r="A15" s="1389"/>
      <c r="B15" s="2188"/>
      <c r="C15" s="2190" t="s">
        <v>157</v>
      </c>
      <c r="D15" s="1400">
        <f t="shared" si="0"/>
        <v>9</v>
      </c>
      <c r="E15" s="1604" t="s">
        <v>432</v>
      </c>
      <c r="F15" s="1605" t="s">
        <v>433</v>
      </c>
      <c r="G15" s="1590"/>
      <c r="H15" s="1587"/>
      <c r="I15" s="1587"/>
      <c r="J15" s="1587"/>
      <c r="K15" s="1587"/>
      <c r="L15" s="1587"/>
      <c r="M15" s="1587"/>
      <c r="N15" s="1587"/>
      <c r="O15" s="1587"/>
      <c r="P15" s="1587"/>
      <c r="Q15" s="1587"/>
      <c r="R15" s="1591"/>
      <c r="S15" s="1389"/>
    </row>
    <row r="16" spans="1:19" ht="13.5">
      <c r="A16" s="1389"/>
      <c r="B16" s="2188"/>
      <c r="C16" s="2191"/>
      <c r="D16" s="1401">
        <f t="shared" si="0"/>
        <v>10</v>
      </c>
      <c r="E16" s="1610" t="s">
        <v>434</v>
      </c>
      <c r="F16" s="1603" t="s">
        <v>433</v>
      </c>
      <c r="G16" s="1592"/>
      <c r="H16" s="1589"/>
      <c r="I16" s="1589"/>
      <c r="J16" s="1589"/>
      <c r="K16" s="1589"/>
      <c r="L16" s="1589"/>
      <c r="M16" s="1589"/>
      <c r="N16" s="1589"/>
      <c r="O16" s="1589"/>
      <c r="P16" s="1589"/>
      <c r="Q16" s="1589"/>
      <c r="R16" s="1593"/>
      <c r="S16" s="1389"/>
    </row>
    <row r="17" spans="1:19" ht="13.5">
      <c r="A17" s="1389"/>
      <c r="B17" s="2188"/>
      <c r="C17" s="2191"/>
      <c r="D17" s="1401">
        <f t="shared" si="0"/>
        <v>11</v>
      </c>
      <c r="E17" s="1610" t="s">
        <v>435</v>
      </c>
      <c r="F17" s="1603" t="s">
        <v>433</v>
      </c>
      <c r="G17" s="1592"/>
      <c r="H17" s="1589"/>
      <c r="I17" s="1589"/>
      <c r="J17" s="1589"/>
      <c r="K17" s="1589"/>
      <c r="L17" s="1589"/>
      <c r="M17" s="1589"/>
      <c r="N17" s="1589"/>
      <c r="O17" s="1589"/>
      <c r="P17" s="1589"/>
      <c r="Q17" s="1589"/>
      <c r="R17" s="1593"/>
      <c r="S17" s="1389"/>
    </row>
    <row r="18" spans="1:19">
      <c r="A18" s="1389"/>
      <c r="B18" s="2188"/>
      <c r="C18" s="2191"/>
      <c r="D18" s="1401">
        <f t="shared" si="0"/>
        <v>12</v>
      </c>
      <c r="E18" s="1606" t="s">
        <v>204</v>
      </c>
      <c r="F18" s="1607" t="s">
        <v>186</v>
      </c>
      <c r="G18" s="1594"/>
      <c r="H18" s="1584"/>
      <c r="I18" s="1584"/>
      <c r="J18" s="1584"/>
      <c r="K18" s="1584"/>
      <c r="L18" s="1584"/>
      <c r="M18" s="1584"/>
      <c r="N18" s="1584"/>
      <c r="O18" s="1584"/>
      <c r="P18" s="1584"/>
      <c r="Q18" s="1584"/>
      <c r="R18" s="1595"/>
      <c r="S18" s="1389"/>
    </row>
    <row r="19" spans="1:19">
      <c r="A19" s="1389"/>
      <c r="B19" s="2188"/>
      <c r="C19" s="2191"/>
      <c r="D19" s="1401">
        <f t="shared" si="0"/>
        <v>13</v>
      </c>
      <c r="E19" s="1606" t="s">
        <v>61</v>
      </c>
      <c r="F19" s="1607" t="s">
        <v>60</v>
      </c>
      <c r="G19" s="1596"/>
      <c r="H19" s="1588"/>
      <c r="I19" s="1588"/>
      <c r="J19" s="1588"/>
      <c r="K19" s="1588"/>
      <c r="L19" s="1588"/>
      <c r="M19" s="1588"/>
      <c r="N19" s="1588"/>
      <c r="O19" s="1588"/>
      <c r="P19" s="1588"/>
      <c r="Q19" s="1588"/>
      <c r="R19" s="1597"/>
      <c r="S19" s="1389"/>
    </row>
    <row r="20" spans="1:19" ht="13.5">
      <c r="A20" s="1389"/>
      <c r="B20" s="2188"/>
      <c r="C20" s="2191"/>
      <c r="D20" s="1401">
        <f t="shared" si="0"/>
        <v>14</v>
      </c>
      <c r="E20" s="1606" t="s">
        <v>205</v>
      </c>
      <c r="F20" s="1607" t="s">
        <v>433</v>
      </c>
      <c r="G20" s="1596"/>
      <c r="H20" s="1588"/>
      <c r="I20" s="1588"/>
      <c r="J20" s="1588"/>
      <c r="K20" s="1588"/>
      <c r="L20" s="1588"/>
      <c r="M20" s="1588"/>
      <c r="N20" s="1588"/>
      <c r="O20" s="1588"/>
      <c r="P20" s="1588"/>
      <c r="Q20" s="1588"/>
      <c r="R20" s="1597"/>
      <c r="S20" s="1389"/>
    </row>
    <row r="21" spans="1:19">
      <c r="A21" s="1389"/>
      <c r="B21" s="2188"/>
      <c r="C21" s="2191"/>
      <c r="D21" s="1401">
        <f t="shared" si="0"/>
        <v>15</v>
      </c>
      <c r="E21" s="1606" t="s">
        <v>206</v>
      </c>
      <c r="F21" s="1607" t="s">
        <v>186</v>
      </c>
      <c r="G21" s="1594"/>
      <c r="H21" s="1584"/>
      <c r="I21" s="1584"/>
      <c r="J21" s="1584"/>
      <c r="K21" s="1584"/>
      <c r="L21" s="1584"/>
      <c r="M21" s="1584"/>
      <c r="N21" s="1584"/>
      <c r="O21" s="1584"/>
      <c r="P21" s="1584"/>
      <c r="Q21" s="1584"/>
      <c r="R21" s="1595"/>
      <c r="S21" s="1389"/>
    </row>
    <row r="22" spans="1:19" ht="13.5" thickBot="1">
      <c r="A22" s="1389"/>
      <c r="B22" s="2189"/>
      <c r="C22" s="2192"/>
      <c r="D22" s="1402">
        <f t="shared" si="0"/>
        <v>16</v>
      </c>
      <c r="E22" s="1611" t="s">
        <v>207</v>
      </c>
      <c r="F22" s="1612" t="s">
        <v>60</v>
      </c>
      <c r="G22" s="1598"/>
      <c r="H22" s="1586"/>
      <c r="I22" s="1586"/>
      <c r="J22" s="1586"/>
      <c r="K22" s="1586"/>
      <c r="L22" s="1586"/>
      <c r="M22" s="1586"/>
      <c r="N22" s="1586"/>
      <c r="O22" s="1586"/>
      <c r="P22" s="1586"/>
      <c r="Q22" s="1586"/>
      <c r="R22" s="1599"/>
      <c r="S22" s="1389"/>
    </row>
    <row r="23" spans="1:19" ht="13.5">
      <c r="A23" s="1389"/>
      <c r="B23" s="2187" t="s">
        <v>212</v>
      </c>
      <c r="C23" s="2190" t="s">
        <v>210</v>
      </c>
      <c r="D23" s="1400">
        <f t="shared" si="0"/>
        <v>17</v>
      </c>
      <c r="E23" s="1604" t="s">
        <v>432</v>
      </c>
      <c r="F23" s="1605" t="s">
        <v>433</v>
      </c>
      <c r="G23" s="1590"/>
      <c r="H23" s="1587"/>
      <c r="I23" s="1587"/>
      <c r="J23" s="1587"/>
      <c r="K23" s="1587"/>
      <c r="L23" s="1587"/>
      <c r="M23" s="1587"/>
      <c r="N23" s="1587"/>
      <c r="O23" s="1587"/>
      <c r="P23" s="1587"/>
      <c r="Q23" s="1587"/>
      <c r="R23" s="1591"/>
      <c r="S23" s="1389"/>
    </row>
    <row r="24" spans="1:19" ht="13.5">
      <c r="A24" s="1389"/>
      <c r="B24" s="2188"/>
      <c r="C24" s="2191"/>
      <c r="D24" s="1401">
        <f t="shared" si="0"/>
        <v>18</v>
      </c>
      <c r="E24" s="1610" t="s">
        <v>434</v>
      </c>
      <c r="F24" s="1603" t="s">
        <v>433</v>
      </c>
      <c r="G24" s="1592"/>
      <c r="H24" s="1589"/>
      <c r="I24" s="1589"/>
      <c r="J24" s="1589"/>
      <c r="K24" s="1589"/>
      <c r="L24" s="1589"/>
      <c r="M24" s="1589"/>
      <c r="N24" s="1589"/>
      <c r="O24" s="1589"/>
      <c r="P24" s="1589"/>
      <c r="Q24" s="1589"/>
      <c r="R24" s="1593"/>
      <c r="S24" s="1389"/>
    </row>
    <row r="25" spans="1:19" ht="13.5">
      <c r="A25" s="1389"/>
      <c r="B25" s="2188"/>
      <c r="C25" s="2191"/>
      <c r="D25" s="1401">
        <f t="shared" si="0"/>
        <v>19</v>
      </c>
      <c r="E25" s="1610" t="s">
        <v>435</v>
      </c>
      <c r="F25" s="1603" t="s">
        <v>433</v>
      </c>
      <c r="G25" s="1592"/>
      <c r="H25" s="1589"/>
      <c r="I25" s="1589"/>
      <c r="J25" s="1589"/>
      <c r="K25" s="1589"/>
      <c r="L25" s="1589"/>
      <c r="M25" s="1589"/>
      <c r="N25" s="1589"/>
      <c r="O25" s="1589"/>
      <c r="P25" s="1589"/>
      <c r="Q25" s="1589"/>
      <c r="R25" s="1593"/>
      <c r="S25" s="1389"/>
    </row>
    <row r="26" spans="1:19">
      <c r="A26" s="1389"/>
      <c r="B26" s="2188"/>
      <c r="C26" s="2191"/>
      <c r="D26" s="1401">
        <f t="shared" si="0"/>
        <v>20</v>
      </c>
      <c r="E26" s="1606" t="s">
        <v>204</v>
      </c>
      <c r="F26" s="1607" t="s">
        <v>186</v>
      </c>
      <c r="G26" s="1594"/>
      <c r="H26" s="1584"/>
      <c r="I26" s="1584"/>
      <c r="J26" s="1584"/>
      <c r="K26" s="1584"/>
      <c r="L26" s="1584"/>
      <c r="M26" s="1584"/>
      <c r="N26" s="1584"/>
      <c r="O26" s="1584"/>
      <c r="P26" s="1584"/>
      <c r="Q26" s="1584"/>
      <c r="R26" s="1595"/>
      <c r="S26" s="1389"/>
    </row>
    <row r="27" spans="1:19">
      <c r="A27" s="1389"/>
      <c r="B27" s="2188"/>
      <c r="C27" s="2191"/>
      <c r="D27" s="1401">
        <f t="shared" si="0"/>
        <v>21</v>
      </c>
      <c r="E27" s="1606" t="s">
        <v>61</v>
      </c>
      <c r="F27" s="1607" t="s">
        <v>60</v>
      </c>
      <c r="G27" s="1596"/>
      <c r="H27" s="1588"/>
      <c r="I27" s="1588"/>
      <c r="J27" s="1588"/>
      <c r="K27" s="1588"/>
      <c r="L27" s="1588"/>
      <c r="M27" s="1588"/>
      <c r="N27" s="1588"/>
      <c r="O27" s="1588"/>
      <c r="P27" s="1588"/>
      <c r="Q27" s="1588"/>
      <c r="R27" s="1597"/>
      <c r="S27" s="1389"/>
    </row>
    <row r="28" spans="1:19" ht="13.5">
      <c r="A28" s="1389"/>
      <c r="B28" s="2188"/>
      <c r="C28" s="2191"/>
      <c r="D28" s="1401">
        <f t="shared" si="0"/>
        <v>22</v>
      </c>
      <c r="E28" s="1606" t="s">
        <v>205</v>
      </c>
      <c r="F28" s="1607" t="s">
        <v>433</v>
      </c>
      <c r="G28" s="1596"/>
      <c r="H28" s="1588"/>
      <c r="I28" s="1588"/>
      <c r="J28" s="1588"/>
      <c r="K28" s="1588"/>
      <c r="L28" s="1588"/>
      <c r="M28" s="1588"/>
      <c r="N28" s="1588"/>
      <c r="O28" s="1588"/>
      <c r="P28" s="1588"/>
      <c r="Q28" s="1588"/>
      <c r="R28" s="1597"/>
      <c r="S28" s="1389"/>
    </row>
    <row r="29" spans="1:19">
      <c r="A29" s="1389"/>
      <c r="B29" s="2188"/>
      <c r="C29" s="2191"/>
      <c r="D29" s="1401">
        <f t="shared" si="0"/>
        <v>23</v>
      </c>
      <c r="E29" s="1606" t="s">
        <v>206</v>
      </c>
      <c r="F29" s="1607" t="s">
        <v>186</v>
      </c>
      <c r="G29" s="1594"/>
      <c r="H29" s="1584"/>
      <c r="I29" s="1584"/>
      <c r="J29" s="1584"/>
      <c r="K29" s="1584"/>
      <c r="L29" s="1584"/>
      <c r="M29" s="1584"/>
      <c r="N29" s="1584"/>
      <c r="O29" s="1584"/>
      <c r="P29" s="1584"/>
      <c r="Q29" s="1584"/>
      <c r="R29" s="1595"/>
      <c r="S29" s="1389"/>
    </row>
    <row r="30" spans="1:19" ht="13.5" thickBot="1">
      <c r="A30" s="1389"/>
      <c r="B30" s="2188"/>
      <c r="C30" s="2192"/>
      <c r="D30" s="1402">
        <f t="shared" si="0"/>
        <v>24</v>
      </c>
      <c r="E30" s="1611" t="s">
        <v>207</v>
      </c>
      <c r="F30" s="1612" t="s">
        <v>60</v>
      </c>
      <c r="G30" s="1598"/>
      <c r="H30" s="1586"/>
      <c r="I30" s="1586"/>
      <c r="J30" s="1586"/>
      <c r="K30" s="1586"/>
      <c r="L30" s="1586"/>
      <c r="M30" s="1586"/>
      <c r="N30" s="1586"/>
      <c r="O30" s="1586"/>
      <c r="P30" s="1586"/>
      <c r="Q30" s="1586"/>
      <c r="R30" s="1599"/>
      <c r="S30" s="1389"/>
    </row>
    <row r="31" spans="1:19" ht="13.5">
      <c r="A31" s="1389"/>
      <c r="B31" s="2188"/>
      <c r="C31" s="2190" t="s">
        <v>157</v>
      </c>
      <c r="D31" s="1400">
        <f t="shared" si="0"/>
        <v>25</v>
      </c>
      <c r="E31" s="1604" t="s">
        <v>432</v>
      </c>
      <c r="F31" s="1605" t="s">
        <v>433</v>
      </c>
      <c r="G31" s="1590"/>
      <c r="H31" s="1587"/>
      <c r="I31" s="1587"/>
      <c r="J31" s="1587"/>
      <c r="K31" s="1587"/>
      <c r="L31" s="1587"/>
      <c r="M31" s="1587"/>
      <c r="N31" s="1587"/>
      <c r="O31" s="1587"/>
      <c r="P31" s="1587"/>
      <c r="Q31" s="1587"/>
      <c r="R31" s="1591"/>
      <c r="S31" s="1389"/>
    </row>
    <row r="32" spans="1:19" ht="13.5">
      <c r="A32" s="1389"/>
      <c r="B32" s="2188"/>
      <c r="C32" s="2191"/>
      <c r="D32" s="1401">
        <f t="shared" si="0"/>
        <v>26</v>
      </c>
      <c r="E32" s="1610" t="s">
        <v>434</v>
      </c>
      <c r="F32" s="1603" t="s">
        <v>433</v>
      </c>
      <c r="G32" s="1592"/>
      <c r="H32" s="1589"/>
      <c r="I32" s="1589"/>
      <c r="J32" s="1589"/>
      <c r="K32" s="1589"/>
      <c r="L32" s="1589"/>
      <c r="M32" s="1589"/>
      <c r="N32" s="1589"/>
      <c r="O32" s="1589"/>
      <c r="P32" s="1589"/>
      <c r="Q32" s="1589"/>
      <c r="R32" s="1593"/>
      <c r="S32" s="1389"/>
    </row>
    <row r="33" spans="1:19" ht="13.5">
      <c r="A33" s="1389"/>
      <c r="B33" s="2188"/>
      <c r="C33" s="2191"/>
      <c r="D33" s="1401">
        <f t="shared" si="0"/>
        <v>27</v>
      </c>
      <c r="E33" s="1610" t="s">
        <v>435</v>
      </c>
      <c r="F33" s="1603" t="s">
        <v>433</v>
      </c>
      <c r="G33" s="1592"/>
      <c r="H33" s="1589"/>
      <c r="I33" s="1589"/>
      <c r="J33" s="1589"/>
      <c r="K33" s="1589"/>
      <c r="L33" s="1589"/>
      <c r="M33" s="1589"/>
      <c r="N33" s="1589"/>
      <c r="O33" s="1589"/>
      <c r="P33" s="1589"/>
      <c r="Q33" s="1589"/>
      <c r="R33" s="1593"/>
      <c r="S33" s="1389"/>
    </row>
    <row r="34" spans="1:19">
      <c r="A34" s="1389"/>
      <c r="B34" s="2188"/>
      <c r="C34" s="2191"/>
      <c r="D34" s="1401">
        <f t="shared" si="0"/>
        <v>28</v>
      </c>
      <c r="E34" s="1606" t="s">
        <v>204</v>
      </c>
      <c r="F34" s="1607" t="s">
        <v>186</v>
      </c>
      <c r="G34" s="1594"/>
      <c r="H34" s="1584"/>
      <c r="I34" s="1584"/>
      <c r="J34" s="1584"/>
      <c r="K34" s="1584"/>
      <c r="L34" s="1584"/>
      <c r="M34" s="1584"/>
      <c r="N34" s="1584"/>
      <c r="O34" s="1584"/>
      <c r="P34" s="1584"/>
      <c r="Q34" s="1584"/>
      <c r="R34" s="1595"/>
      <c r="S34" s="1389"/>
    </row>
    <row r="35" spans="1:19">
      <c r="A35" s="1389"/>
      <c r="B35" s="2188"/>
      <c r="C35" s="2191"/>
      <c r="D35" s="1401">
        <f t="shared" si="0"/>
        <v>29</v>
      </c>
      <c r="E35" s="1606" t="s">
        <v>61</v>
      </c>
      <c r="F35" s="1607" t="s">
        <v>60</v>
      </c>
      <c r="G35" s="1596"/>
      <c r="H35" s="1588"/>
      <c r="I35" s="1588"/>
      <c r="J35" s="1588"/>
      <c r="K35" s="1588"/>
      <c r="L35" s="1588"/>
      <c r="M35" s="1588"/>
      <c r="N35" s="1588"/>
      <c r="O35" s="1588"/>
      <c r="P35" s="1588"/>
      <c r="Q35" s="1588"/>
      <c r="R35" s="1597"/>
      <c r="S35" s="1389"/>
    </row>
    <row r="36" spans="1:19" ht="13.5">
      <c r="A36" s="1389"/>
      <c r="B36" s="2188"/>
      <c r="C36" s="2191"/>
      <c r="D36" s="1401">
        <f t="shared" si="0"/>
        <v>30</v>
      </c>
      <c r="E36" s="1606" t="s">
        <v>205</v>
      </c>
      <c r="F36" s="1607" t="s">
        <v>433</v>
      </c>
      <c r="G36" s="1596"/>
      <c r="H36" s="1588"/>
      <c r="I36" s="1588"/>
      <c r="J36" s="1588"/>
      <c r="K36" s="1588"/>
      <c r="L36" s="1588"/>
      <c r="M36" s="1588"/>
      <c r="N36" s="1588"/>
      <c r="O36" s="1588"/>
      <c r="P36" s="1588"/>
      <c r="Q36" s="1588"/>
      <c r="R36" s="1597"/>
      <c r="S36" s="1389"/>
    </row>
    <row r="37" spans="1:19">
      <c r="A37" s="1389"/>
      <c r="B37" s="2188"/>
      <c r="C37" s="2191"/>
      <c r="D37" s="1401">
        <f t="shared" si="0"/>
        <v>31</v>
      </c>
      <c r="E37" s="1606" t="s">
        <v>206</v>
      </c>
      <c r="F37" s="1607" t="s">
        <v>186</v>
      </c>
      <c r="G37" s="1594"/>
      <c r="H37" s="1584"/>
      <c r="I37" s="1584"/>
      <c r="J37" s="1584"/>
      <c r="K37" s="1584"/>
      <c r="L37" s="1584"/>
      <c r="M37" s="1584"/>
      <c r="N37" s="1584"/>
      <c r="O37" s="1584"/>
      <c r="P37" s="1584"/>
      <c r="Q37" s="1584"/>
      <c r="R37" s="1595"/>
      <c r="S37" s="1389"/>
    </row>
    <row r="38" spans="1:19" ht="13.5" thickBot="1">
      <c r="A38" s="1389"/>
      <c r="B38" s="2189"/>
      <c r="C38" s="2192"/>
      <c r="D38" s="1402">
        <f t="shared" si="0"/>
        <v>32</v>
      </c>
      <c r="E38" s="1611" t="s">
        <v>207</v>
      </c>
      <c r="F38" s="1612" t="s">
        <v>60</v>
      </c>
      <c r="G38" s="1598"/>
      <c r="H38" s="1586"/>
      <c r="I38" s="1586"/>
      <c r="J38" s="1586"/>
      <c r="K38" s="1586"/>
      <c r="L38" s="1586"/>
      <c r="M38" s="1586"/>
      <c r="N38" s="1586"/>
      <c r="O38" s="1586"/>
      <c r="P38" s="1586"/>
      <c r="Q38" s="1586"/>
      <c r="R38" s="1599"/>
      <c r="S38" s="1389"/>
    </row>
    <row r="39" spans="1:19" ht="13.5">
      <c r="A39" s="1389"/>
      <c r="B39" s="2187" t="s">
        <v>213</v>
      </c>
      <c r="C39" s="2190" t="s">
        <v>210</v>
      </c>
      <c r="D39" s="1400">
        <f t="shared" si="0"/>
        <v>33</v>
      </c>
      <c r="E39" s="1604" t="s">
        <v>432</v>
      </c>
      <c r="F39" s="1605" t="s">
        <v>433</v>
      </c>
      <c r="G39" s="1590"/>
      <c r="H39" s="1600"/>
      <c r="I39" s="1600"/>
      <c r="J39" s="1600"/>
      <c r="K39" s="1600"/>
      <c r="L39" s="1600"/>
      <c r="M39" s="1600"/>
      <c r="N39" s="1600"/>
      <c r="O39" s="1600"/>
      <c r="P39" s="1600"/>
      <c r="Q39" s="1600"/>
      <c r="R39" s="1600"/>
      <c r="S39" s="1389"/>
    </row>
    <row r="40" spans="1:19" ht="13.5">
      <c r="A40" s="1389"/>
      <c r="B40" s="2188"/>
      <c r="C40" s="2191"/>
      <c r="D40" s="1401">
        <f t="shared" si="0"/>
        <v>34</v>
      </c>
      <c r="E40" s="1610" t="s">
        <v>434</v>
      </c>
      <c r="F40" s="1603" t="s">
        <v>433</v>
      </c>
      <c r="G40" s="1592"/>
      <c r="H40" s="1601"/>
      <c r="I40" s="1601"/>
      <c r="J40" s="1601"/>
      <c r="K40" s="1601"/>
      <c r="L40" s="1601"/>
      <c r="M40" s="1601"/>
      <c r="N40" s="1601"/>
      <c r="O40" s="1601"/>
      <c r="P40" s="1601"/>
      <c r="Q40" s="1601"/>
      <c r="R40" s="1601"/>
      <c r="S40" s="1389"/>
    </row>
    <row r="41" spans="1:19" ht="13.5">
      <c r="A41" s="1389"/>
      <c r="B41" s="2188"/>
      <c r="C41" s="2191"/>
      <c r="D41" s="1401">
        <f t="shared" si="0"/>
        <v>35</v>
      </c>
      <c r="E41" s="1610" t="s">
        <v>435</v>
      </c>
      <c r="F41" s="1603" t="s">
        <v>433</v>
      </c>
      <c r="G41" s="1592"/>
      <c r="H41" s="1601"/>
      <c r="I41" s="1601"/>
      <c r="J41" s="1601"/>
      <c r="K41" s="1601"/>
      <c r="L41" s="1601"/>
      <c r="M41" s="1601"/>
      <c r="N41" s="1601"/>
      <c r="O41" s="1601"/>
      <c r="P41" s="1601"/>
      <c r="Q41" s="1601"/>
      <c r="R41" s="1601"/>
      <c r="S41" s="1389"/>
    </row>
    <row r="42" spans="1:19">
      <c r="A42" s="1389"/>
      <c r="B42" s="2188"/>
      <c r="C42" s="2191"/>
      <c r="D42" s="1401">
        <f t="shared" si="0"/>
        <v>36</v>
      </c>
      <c r="E42" s="1606" t="s">
        <v>204</v>
      </c>
      <c r="F42" s="1607" t="s">
        <v>186</v>
      </c>
      <c r="G42" s="1594"/>
      <c r="H42" s="1585"/>
      <c r="I42" s="1585"/>
      <c r="J42" s="1585"/>
      <c r="K42" s="1585"/>
      <c r="L42" s="1585"/>
      <c r="M42" s="1585"/>
      <c r="N42" s="1585"/>
      <c r="O42" s="1585"/>
      <c r="P42" s="1585"/>
      <c r="Q42" s="1585"/>
      <c r="R42" s="1585"/>
      <c r="S42" s="1389"/>
    </row>
    <row r="43" spans="1:19" ht="13.5" thickBot="1">
      <c r="A43" s="1389"/>
      <c r="B43" s="2188"/>
      <c r="C43" s="2192"/>
      <c r="D43" s="1402">
        <f t="shared" si="0"/>
        <v>37</v>
      </c>
      <c r="E43" s="1606" t="s">
        <v>61</v>
      </c>
      <c r="F43" s="1607" t="s">
        <v>60</v>
      </c>
      <c r="G43" s="1598"/>
      <c r="H43" s="1602"/>
      <c r="I43" s="1602"/>
      <c r="J43" s="1602"/>
      <c r="K43" s="1602"/>
      <c r="L43" s="1602"/>
      <c r="M43" s="1602"/>
      <c r="N43" s="1602"/>
      <c r="O43" s="1602"/>
      <c r="P43" s="1602"/>
      <c r="Q43" s="1602"/>
      <c r="R43" s="1602"/>
      <c r="S43" s="1389"/>
    </row>
    <row r="44" spans="1:19" ht="13.5">
      <c r="A44" s="1389"/>
      <c r="B44" s="2188"/>
      <c r="C44" s="2190" t="s">
        <v>157</v>
      </c>
      <c r="D44" s="1400">
        <f t="shared" si="0"/>
        <v>38</v>
      </c>
      <c r="E44" s="1604" t="s">
        <v>432</v>
      </c>
      <c r="F44" s="1605" t="s">
        <v>433</v>
      </c>
      <c r="G44" s="1590"/>
      <c r="H44" s="1600"/>
      <c r="I44" s="1600"/>
      <c r="J44" s="1600"/>
      <c r="K44" s="1600"/>
      <c r="L44" s="1600"/>
      <c r="M44" s="1600"/>
      <c r="N44" s="1600"/>
      <c r="O44" s="1600"/>
      <c r="P44" s="1600"/>
      <c r="Q44" s="1600"/>
      <c r="R44" s="1600"/>
      <c r="S44" s="1389"/>
    </row>
    <row r="45" spans="1:19" ht="13.5">
      <c r="A45" s="1389"/>
      <c r="B45" s="2188"/>
      <c r="C45" s="2191"/>
      <c r="D45" s="1401">
        <f t="shared" si="0"/>
        <v>39</v>
      </c>
      <c r="E45" s="1610" t="s">
        <v>434</v>
      </c>
      <c r="F45" s="1603" t="s">
        <v>433</v>
      </c>
      <c r="G45" s="1592"/>
      <c r="H45" s="1601"/>
      <c r="I45" s="1601"/>
      <c r="J45" s="1601"/>
      <c r="K45" s="1601"/>
      <c r="L45" s="1601"/>
      <c r="M45" s="1601"/>
      <c r="N45" s="1601"/>
      <c r="O45" s="1601"/>
      <c r="P45" s="1601"/>
      <c r="Q45" s="1601"/>
      <c r="R45" s="1601"/>
      <c r="S45" s="1389"/>
    </row>
    <row r="46" spans="1:19" ht="13.5">
      <c r="A46" s="1389"/>
      <c r="B46" s="2188"/>
      <c r="C46" s="2191"/>
      <c r="D46" s="1401">
        <f t="shared" si="0"/>
        <v>40</v>
      </c>
      <c r="E46" s="1610" t="s">
        <v>435</v>
      </c>
      <c r="F46" s="1603" t="s">
        <v>433</v>
      </c>
      <c r="G46" s="1592"/>
      <c r="H46" s="1601"/>
      <c r="I46" s="1601"/>
      <c r="J46" s="1601"/>
      <c r="K46" s="1601"/>
      <c r="L46" s="1601"/>
      <c r="M46" s="1601"/>
      <c r="N46" s="1601"/>
      <c r="O46" s="1601"/>
      <c r="P46" s="1601"/>
      <c r="Q46" s="1601"/>
      <c r="R46" s="1601"/>
      <c r="S46" s="1389"/>
    </row>
    <row r="47" spans="1:19">
      <c r="A47" s="1389"/>
      <c r="B47" s="2188"/>
      <c r="C47" s="2191"/>
      <c r="D47" s="1401">
        <f t="shared" si="0"/>
        <v>41</v>
      </c>
      <c r="E47" s="1606" t="s">
        <v>204</v>
      </c>
      <c r="F47" s="1607" t="s">
        <v>186</v>
      </c>
      <c r="G47" s="1594"/>
      <c r="H47" s="1585"/>
      <c r="I47" s="1585"/>
      <c r="J47" s="1585"/>
      <c r="K47" s="1585"/>
      <c r="L47" s="1585"/>
      <c r="M47" s="1585"/>
      <c r="N47" s="1585"/>
      <c r="O47" s="1585"/>
      <c r="P47" s="1585"/>
      <c r="Q47" s="1585"/>
      <c r="R47" s="1585"/>
      <c r="S47" s="1389"/>
    </row>
    <row r="48" spans="1:19" ht="13.5" thickBot="1">
      <c r="A48" s="1389"/>
      <c r="B48" s="2189"/>
      <c r="C48" s="2192"/>
      <c r="D48" s="1402">
        <f t="shared" si="0"/>
        <v>42</v>
      </c>
      <c r="E48" s="1606" t="s">
        <v>61</v>
      </c>
      <c r="F48" s="1607" t="s">
        <v>60</v>
      </c>
      <c r="G48" s="1598"/>
      <c r="H48" s="1602"/>
      <c r="I48" s="1602"/>
      <c r="J48" s="1602"/>
      <c r="K48" s="1602"/>
      <c r="L48" s="1602"/>
      <c r="M48" s="1602"/>
      <c r="N48" s="1602"/>
      <c r="O48" s="1602"/>
      <c r="P48" s="1602"/>
      <c r="Q48" s="1602"/>
      <c r="R48" s="1602"/>
      <c r="S48" s="1389"/>
    </row>
    <row r="49" spans="1:19" ht="13.5">
      <c r="A49" s="1389"/>
      <c r="B49" s="2193" t="s">
        <v>75</v>
      </c>
      <c r="C49" s="2190" t="s">
        <v>436</v>
      </c>
      <c r="D49" s="1400">
        <f t="shared" si="0"/>
        <v>43</v>
      </c>
      <c r="E49" s="1604" t="s">
        <v>432</v>
      </c>
      <c r="F49" s="1605" t="s">
        <v>433</v>
      </c>
      <c r="G49" s="1590"/>
      <c r="H49" s="1587"/>
      <c r="I49" s="1587"/>
      <c r="J49" s="1587"/>
      <c r="K49" s="1587"/>
      <c r="L49" s="1587"/>
      <c r="M49" s="1587"/>
      <c r="N49" s="1587"/>
      <c r="O49" s="1587"/>
      <c r="P49" s="1587"/>
      <c r="Q49" s="1587"/>
      <c r="R49" s="1591"/>
      <c r="S49" s="1389"/>
    </row>
    <row r="50" spans="1:19" ht="13.5">
      <c r="A50" s="1389"/>
      <c r="B50" s="2191"/>
      <c r="C50" s="2191"/>
      <c r="D50" s="1401">
        <f t="shared" si="0"/>
        <v>44</v>
      </c>
      <c r="E50" s="1610" t="s">
        <v>434</v>
      </c>
      <c r="F50" s="1603" t="s">
        <v>433</v>
      </c>
      <c r="G50" s="1592"/>
      <c r="H50" s="1589"/>
      <c r="I50" s="1589"/>
      <c r="J50" s="1589"/>
      <c r="K50" s="1589"/>
      <c r="L50" s="1589"/>
      <c r="M50" s="1589"/>
      <c r="N50" s="1589"/>
      <c r="O50" s="1589"/>
      <c r="P50" s="1589"/>
      <c r="Q50" s="1589"/>
      <c r="R50" s="1593"/>
      <c r="S50" s="1389"/>
    </row>
    <row r="51" spans="1:19" ht="13.5">
      <c r="A51" s="1389"/>
      <c r="B51" s="2191"/>
      <c r="C51" s="2191"/>
      <c r="D51" s="1401">
        <f t="shared" si="0"/>
        <v>45</v>
      </c>
      <c r="E51" s="1610" t="s">
        <v>435</v>
      </c>
      <c r="F51" s="1603" t="s">
        <v>433</v>
      </c>
      <c r="G51" s="1592"/>
      <c r="H51" s="1589"/>
      <c r="I51" s="1589"/>
      <c r="J51" s="1589"/>
      <c r="K51" s="1589"/>
      <c r="L51" s="1589"/>
      <c r="M51" s="1589"/>
      <c r="N51" s="1589"/>
      <c r="O51" s="1589"/>
      <c r="P51" s="1589"/>
      <c r="Q51" s="1589"/>
      <c r="R51" s="1593"/>
      <c r="S51" s="1389"/>
    </row>
    <row r="52" spans="1:19">
      <c r="A52" s="1389"/>
      <c r="B52" s="2191"/>
      <c r="C52" s="2191"/>
      <c r="D52" s="1401">
        <f t="shared" si="0"/>
        <v>46</v>
      </c>
      <c r="E52" s="1606" t="s">
        <v>204</v>
      </c>
      <c r="F52" s="1607" t="s">
        <v>186</v>
      </c>
      <c r="G52" s="1594"/>
      <c r="H52" s="1584"/>
      <c r="I52" s="1584"/>
      <c r="J52" s="1584"/>
      <c r="K52" s="1584"/>
      <c r="L52" s="1584"/>
      <c r="M52" s="1584"/>
      <c r="N52" s="1584"/>
      <c r="O52" s="1584"/>
      <c r="P52" s="1584"/>
      <c r="Q52" s="1584"/>
      <c r="R52" s="1595"/>
      <c r="S52" s="1389"/>
    </row>
    <row r="53" spans="1:19">
      <c r="A53" s="1389"/>
      <c r="B53" s="2191"/>
      <c r="C53" s="2191"/>
      <c r="D53" s="1401">
        <f t="shared" si="0"/>
        <v>47</v>
      </c>
      <c r="E53" s="1606" t="s">
        <v>61</v>
      </c>
      <c r="F53" s="1607" t="s">
        <v>60</v>
      </c>
      <c r="G53" s="1596"/>
      <c r="H53" s="1588"/>
      <c r="I53" s="1588"/>
      <c r="J53" s="1588"/>
      <c r="K53" s="1588"/>
      <c r="L53" s="1588"/>
      <c r="M53" s="1588"/>
      <c r="N53" s="1588"/>
      <c r="O53" s="1588"/>
      <c r="P53" s="1588"/>
      <c r="Q53" s="1588"/>
      <c r="R53" s="1597"/>
      <c r="S53" s="1389"/>
    </row>
    <row r="54" spans="1:19" ht="13.5">
      <c r="A54" s="1389"/>
      <c r="B54" s="2191"/>
      <c r="C54" s="2191"/>
      <c r="D54" s="1401">
        <f t="shared" si="0"/>
        <v>48</v>
      </c>
      <c r="E54" s="1606" t="s">
        <v>205</v>
      </c>
      <c r="F54" s="1607" t="s">
        <v>433</v>
      </c>
      <c r="G54" s="1596"/>
      <c r="H54" s="1588"/>
      <c r="I54" s="1588"/>
      <c r="J54" s="1588"/>
      <c r="K54" s="1588"/>
      <c r="L54" s="1588"/>
      <c r="M54" s="1588"/>
      <c r="N54" s="1588"/>
      <c r="O54" s="1588"/>
      <c r="P54" s="1588"/>
      <c r="Q54" s="1588"/>
      <c r="R54" s="1597"/>
      <c r="S54" s="1389"/>
    </row>
    <row r="55" spans="1:19">
      <c r="A55" s="1389"/>
      <c r="B55" s="2191"/>
      <c r="C55" s="2191"/>
      <c r="D55" s="1401">
        <f t="shared" si="0"/>
        <v>49</v>
      </c>
      <c r="E55" s="1606" t="s">
        <v>206</v>
      </c>
      <c r="F55" s="1607" t="s">
        <v>186</v>
      </c>
      <c r="G55" s="1594"/>
      <c r="H55" s="1584"/>
      <c r="I55" s="1584"/>
      <c r="J55" s="1584"/>
      <c r="K55" s="1584"/>
      <c r="L55" s="1584"/>
      <c r="M55" s="1584"/>
      <c r="N55" s="1584"/>
      <c r="O55" s="1584"/>
      <c r="P55" s="1584"/>
      <c r="Q55" s="1584"/>
      <c r="R55" s="1595"/>
      <c r="S55" s="1389"/>
    </row>
    <row r="56" spans="1:19" ht="13.5" thickBot="1">
      <c r="A56" s="1389"/>
      <c r="B56" s="2192"/>
      <c r="C56" s="2192"/>
      <c r="D56" s="1402">
        <f t="shared" si="0"/>
        <v>50</v>
      </c>
      <c r="E56" s="1613" t="s">
        <v>207</v>
      </c>
      <c r="F56" s="1614" t="s">
        <v>60</v>
      </c>
      <c r="G56" s="1598"/>
      <c r="H56" s="1586"/>
      <c r="I56" s="1586"/>
      <c r="J56" s="1586"/>
      <c r="K56" s="1586"/>
      <c r="L56" s="1586"/>
      <c r="M56" s="1586"/>
      <c r="N56" s="1586"/>
      <c r="O56" s="1586"/>
      <c r="P56" s="1586"/>
      <c r="Q56" s="1586"/>
      <c r="R56" s="1599"/>
      <c r="S56" s="1389"/>
    </row>
    <row r="57" spans="1:19" ht="15.75" thickBot="1">
      <c r="A57" s="1377"/>
      <c r="B57" s="1378"/>
      <c r="C57" s="1378"/>
      <c r="D57" s="1379"/>
      <c r="E57" s="1378"/>
      <c r="F57" s="1378"/>
      <c r="G57" s="1378"/>
      <c r="H57" s="1378"/>
      <c r="I57" s="1378"/>
      <c r="J57" s="1378"/>
      <c r="K57" s="1378"/>
      <c r="L57" s="1378"/>
      <c r="M57" s="1378"/>
      <c r="N57" s="1378"/>
      <c r="O57" s="1378"/>
      <c r="P57" s="1378"/>
      <c r="Q57" s="1378"/>
      <c r="R57" s="1378"/>
      <c r="S57" s="1377"/>
    </row>
    <row r="58" spans="1:19" ht="23.1" customHeight="1">
      <c r="A58" s="738"/>
      <c r="B58" s="2194" t="s">
        <v>62</v>
      </c>
      <c r="C58" s="2195"/>
      <c r="D58" s="2195"/>
      <c r="E58" s="2196"/>
      <c r="F58" s="2195" t="s">
        <v>63</v>
      </c>
      <c r="G58" s="2195"/>
      <c r="H58" s="2205"/>
      <c r="I58" s="1403"/>
      <c r="J58" s="2206" t="s">
        <v>215</v>
      </c>
      <c r="K58" s="2209" t="s">
        <v>181</v>
      </c>
      <c r="L58" s="2211" t="s">
        <v>216</v>
      </c>
      <c r="M58" s="2213" t="s">
        <v>84</v>
      </c>
      <c r="N58" s="1404"/>
      <c r="O58" s="2215" t="s">
        <v>211</v>
      </c>
      <c r="P58" s="2216"/>
      <c r="Q58" s="2197" t="s">
        <v>217</v>
      </c>
      <c r="R58" s="2199" t="s">
        <v>218</v>
      </c>
      <c r="S58" s="736"/>
    </row>
    <row r="59" spans="1:19" ht="15" customHeight="1" thickBot="1">
      <c r="A59" s="738"/>
      <c r="B59" s="1405" t="s">
        <v>381</v>
      </c>
      <c r="C59" s="1406"/>
      <c r="D59" s="1407"/>
      <c r="E59" s="1408"/>
      <c r="F59" s="1406" t="s">
        <v>381</v>
      </c>
      <c r="G59" s="1406"/>
      <c r="H59" s="1409"/>
      <c r="I59" s="1403"/>
      <c r="J59" s="2207"/>
      <c r="K59" s="2210"/>
      <c r="L59" s="2212"/>
      <c r="M59" s="2214"/>
      <c r="N59" s="1404"/>
      <c r="O59" s="2217"/>
      <c r="P59" s="2218"/>
      <c r="Q59" s="2198"/>
      <c r="R59" s="2200"/>
      <c r="S59" s="736"/>
    </row>
    <row r="60" spans="1:19" ht="13.5" thickBot="1">
      <c r="A60" s="738"/>
      <c r="B60" s="1410"/>
      <c r="C60" s="1411"/>
      <c r="D60" s="1412"/>
      <c r="E60" s="1413"/>
      <c r="F60" s="1414"/>
      <c r="G60" s="1411"/>
      <c r="H60" s="1415"/>
      <c r="I60" s="1403"/>
      <c r="J60" s="2208"/>
      <c r="K60" s="1416" t="s">
        <v>144</v>
      </c>
      <c r="L60" s="1417" t="s">
        <v>186</v>
      </c>
      <c r="M60" s="1418" t="s">
        <v>186</v>
      </c>
      <c r="N60" s="1404"/>
      <c r="O60" s="2219"/>
      <c r="P60" s="2220"/>
      <c r="Q60" s="1419" t="s">
        <v>60</v>
      </c>
      <c r="R60" s="1420" t="s">
        <v>186</v>
      </c>
      <c r="S60" s="736"/>
    </row>
    <row r="61" spans="1:19">
      <c r="A61" s="738"/>
      <c r="B61" s="1421"/>
      <c r="C61" s="1422"/>
      <c r="D61" s="1423"/>
      <c r="E61" s="1424"/>
      <c r="F61" s="1425"/>
      <c r="G61" s="1426"/>
      <c r="H61" s="1427"/>
      <c r="I61" s="1403"/>
      <c r="J61" s="1428" t="s">
        <v>210</v>
      </c>
      <c r="K61" s="1429"/>
      <c r="L61" s="1430"/>
      <c r="M61" s="1431"/>
      <c r="N61" s="1404"/>
      <c r="O61" s="2201" t="s">
        <v>209</v>
      </c>
      <c r="P61" s="2202"/>
      <c r="Q61" s="1432"/>
      <c r="R61" s="1433"/>
      <c r="S61" s="736"/>
    </row>
    <row r="62" spans="1:19" ht="13.5" thickBot="1">
      <c r="A62" s="738"/>
      <c r="B62" s="1434"/>
      <c r="C62" s="1422"/>
      <c r="D62" s="1423"/>
      <c r="E62" s="1424"/>
      <c r="F62" s="1435"/>
      <c r="G62" s="1426"/>
      <c r="H62" s="1427"/>
      <c r="I62" s="1403"/>
      <c r="J62" s="1436" t="s">
        <v>157</v>
      </c>
      <c r="K62" s="1437"/>
      <c r="L62" s="1438"/>
      <c r="M62" s="1439"/>
      <c r="N62" s="1404"/>
      <c r="O62" s="2203" t="s">
        <v>212</v>
      </c>
      <c r="P62" s="2204"/>
      <c r="Q62" s="1440"/>
      <c r="R62" s="1441"/>
      <c r="S62" s="736"/>
    </row>
    <row r="63" spans="1:19" ht="13.5" thickBot="1">
      <c r="A63" s="738"/>
      <c r="B63" s="1442" t="s">
        <v>65</v>
      </c>
      <c r="C63" s="1443"/>
      <c r="D63" s="1444"/>
      <c r="E63" s="1445"/>
      <c r="F63" s="1446" t="s">
        <v>65</v>
      </c>
      <c r="G63" s="1447"/>
      <c r="H63" s="1448"/>
      <c r="I63" s="1403"/>
      <c r="J63" s="1449" t="s">
        <v>75</v>
      </c>
      <c r="K63" s="1615">
        <f>K61+K62</f>
        <v>0</v>
      </c>
      <c r="L63" s="1616">
        <f>L61+L62</f>
        <v>0</v>
      </c>
      <c r="M63" s="1617">
        <f>M61+M62</f>
        <v>0</v>
      </c>
      <c r="N63" s="1404"/>
      <c r="O63" s="1403"/>
      <c r="P63" s="1403"/>
      <c r="Q63" s="1403"/>
      <c r="R63" s="1403"/>
      <c r="S63" s="736"/>
    </row>
    <row r="64" spans="1:19" ht="21" thickBot="1">
      <c r="A64" s="738"/>
      <c r="B64" s="1442" t="s">
        <v>66</v>
      </c>
      <c r="C64" s="1450"/>
      <c r="D64" s="1451"/>
      <c r="E64" s="1452"/>
      <c r="F64" s="1453"/>
      <c r="G64" s="1454"/>
      <c r="H64" s="1455"/>
      <c r="I64" s="1455"/>
      <c r="J64" s="1455"/>
      <c r="K64" s="1455"/>
      <c r="L64" s="1456"/>
      <c r="M64" s="1457"/>
      <c r="N64" s="1457"/>
      <c r="O64" s="1453"/>
      <c r="P64" s="1453"/>
      <c r="Q64" s="1453"/>
      <c r="R64" s="1453"/>
      <c r="S64" s="1458"/>
    </row>
  </sheetData>
  <mergeCells count="23">
    <mergeCell ref="B58:E58"/>
    <mergeCell ref="Q58:Q59"/>
    <mergeCell ref="R58:R59"/>
    <mergeCell ref="O61:P61"/>
    <mergeCell ref="O62:P62"/>
    <mergeCell ref="F58:H58"/>
    <mergeCell ref="J58:J60"/>
    <mergeCell ref="K58:K59"/>
    <mergeCell ref="L58:L59"/>
    <mergeCell ref="M58:M59"/>
    <mergeCell ref="O58:P60"/>
    <mergeCell ref="B39:B48"/>
    <mergeCell ref="C39:C43"/>
    <mergeCell ref="C44:C48"/>
    <mergeCell ref="B49:B56"/>
    <mergeCell ref="C49:C56"/>
    <mergeCell ref="B5:F5"/>
    <mergeCell ref="B7:B22"/>
    <mergeCell ref="C7:C14"/>
    <mergeCell ref="C15:C22"/>
    <mergeCell ref="B23:B38"/>
    <mergeCell ref="C23:C30"/>
    <mergeCell ref="C31:C38"/>
  </mergeCell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9"/>
  <sheetViews>
    <sheetView showGridLines="0" zoomScale="85" workbookViewId="0"/>
  </sheetViews>
  <sheetFormatPr defaultRowHeight="12.75"/>
  <cols>
    <col min="1" max="1" width="2.7109375" customWidth="1"/>
    <col min="2" max="2" width="3.42578125" customWidth="1"/>
    <col min="3" max="3" width="34.42578125" bestFit="1" customWidth="1"/>
    <col min="4" max="6" width="14.42578125" customWidth="1"/>
    <col min="7" max="7" width="19.28515625" customWidth="1"/>
    <col min="8" max="9" width="14.42578125" customWidth="1"/>
  </cols>
  <sheetData>
    <row r="1" spans="1:11" ht="13.5" thickBot="1">
      <c r="A1" s="515"/>
      <c r="B1" s="515"/>
      <c r="C1" s="515"/>
      <c r="D1" s="515"/>
      <c r="E1" s="515"/>
      <c r="F1" s="515"/>
      <c r="G1" s="515"/>
      <c r="H1" s="515"/>
      <c r="I1" s="515"/>
      <c r="K1" s="585" t="s">
        <v>389</v>
      </c>
    </row>
    <row r="2" spans="1:11" ht="14.25" customHeight="1" thickBot="1">
      <c r="A2" s="515"/>
      <c r="B2" s="1176"/>
      <c r="C2" s="1176"/>
      <c r="D2" s="1177"/>
      <c r="E2" s="302"/>
      <c r="F2" s="520" t="s">
        <v>0</v>
      </c>
      <c r="G2" s="1217"/>
      <c r="H2" s="1178" t="s">
        <v>1</v>
      </c>
      <c r="I2" s="521">
        <v>2024</v>
      </c>
      <c r="K2" s="585" t="s">
        <v>390</v>
      </c>
    </row>
    <row r="3" spans="1:11" ht="15.75">
      <c r="A3" s="515"/>
      <c r="B3" s="1145" t="s">
        <v>219</v>
      </c>
      <c r="C3" s="1176"/>
      <c r="D3" s="1177"/>
      <c r="E3" s="1176"/>
      <c r="F3" s="1177"/>
      <c r="G3" s="1177"/>
      <c r="H3" s="1177"/>
      <c r="I3" s="1177"/>
      <c r="K3" s="585" t="s">
        <v>423</v>
      </c>
    </row>
    <row r="4" spans="1:11" ht="13.5" thickBot="1">
      <c r="A4" s="515"/>
      <c r="B4" s="1176"/>
      <c r="C4" s="1175"/>
      <c r="D4" s="1175"/>
      <c r="E4" s="1175"/>
      <c r="F4" s="1147"/>
      <c r="G4" s="1147"/>
      <c r="H4" s="1177"/>
      <c r="I4" s="1175"/>
      <c r="K4" s="585" t="s">
        <v>393</v>
      </c>
    </row>
    <row r="5" spans="1:11" ht="13.5" thickBot="1">
      <c r="A5" s="515"/>
      <c r="B5" s="1179"/>
      <c r="C5" s="1175"/>
      <c r="D5" s="2221">
        <f>I2+1</f>
        <v>2025</v>
      </c>
      <c r="E5" s="2222"/>
      <c r="F5" s="2223"/>
      <c r="G5" s="2221">
        <f>I2+2</f>
        <v>2026</v>
      </c>
      <c r="H5" s="2222"/>
      <c r="I5" s="2223"/>
    </row>
    <row r="6" spans="1:11" ht="27" customHeight="1">
      <c r="A6" s="515"/>
      <c r="B6" s="2224" t="s">
        <v>220</v>
      </c>
      <c r="C6" s="2225"/>
      <c r="D6" s="1180" t="s">
        <v>181</v>
      </c>
      <c r="E6" s="1181" t="s">
        <v>221</v>
      </c>
      <c r="F6" s="1182" t="s">
        <v>61</v>
      </c>
      <c r="G6" s="1183" t="s">
        <v>181</v>
      </c>
      <c r="H6" s="1181" t="s">
        <v>221</v>
      </c>
      <c r="I6" s="1184" t="s">
        <v>61</v>
      </c>
    </row>
    <row r="7" spans="1:11" ht="15" thickBot="1">
      <c r="A7" s="515"/>
      <c r="B7" s="2226"/>
      <c r="C7" s="2227"/>
      <c r="D7" s="1185" t="s">
        <v>144</v>
      </c>
      <c r="E7" s="1186" t="s">
        <v>176</v>
      </c>
      <c r="F7" s="1187" t="s">
        <v>60</v>
      </c>
      <c r="G7" s="1188" t="s">
        <v>144</v>
      </c>
      <c r="H7" s="1186" t="s">
        <v>176</v>
      </c>
      <c r="I7" s="1189" t="s">
        <v>60</v>
      </c>
    </row>
    <row r="8" spans="1:11" ht="13.5" thickBot="1">
      <c r="A8" s="515"/>
      <c r="B8" s="1190"/>
      <c r="C8" s="1191" t="s">
        <v>11</v>
      </c>
      <c r="D8" s="1192" t="s">
        <v>12</v>
      </c>
      <c r="E8" s="1193" t="s">
        <v>13</v>
      </c>
      <c r="F8" s="1193" t="s">
        <v>14</v>
      </c>
      <c r="G8" s="1194" t="s">
        <v>15</v>
      </c>
      <c r="H8" s="1193" t="s">
        <v>16</v>
      </c>
      <c r="I8" s="1195" t="s">
        <v>17</v>
      </c>
    </row>
    <row r="9" spans="1:11" ht="13.5" thickBot="1">
      <c r="A9" s="515"/>
      <c r="B9" s="1196">
        <v>1</v>
      </c>
      <c r="C9" s="1148" t="s">
        <v>187</v>
      </c>
      <c r="D9" s="267"/>
      <c r="E9" s="268"/>
      <c r="F9" s="747"/>
      <c r="G9" s="267"/>
      <c r="H9" s="268"/>
      <c r="I9" s="753"/>
    </row>
    <row r="10" spans="1:11" ht="13.5" customHeight="1" thickBot="1">
      <c r="A10" s="515"/>
      <c r="B10" s="1196">
        <v>2</v>
      </c>
      <c r="C10" s="1148" t="s">
        <v>188</v>
      </c>
      <c r="D10" s="267"/>
      <c r="E10" s="268"/>
      <c r="F10" s="747"/>
      <c r="G10" s="267"/>
      <c r="H10" s="268"/>
      <c r="I10" s="753"/>
    </row>
    <row r="11" spans="1:11">
      <c r="A11" s="515"/>
      <c r="B11" s="1149">
        <v>3</v>
      </c>
      <c r="C11" s="1197" t="s">
        <v>189</v>
      </c>
      <c r="D11" s="1198" t="s">
        <v>49</v>
      </c>
      <c r="E11" s="1199" t="s">
        <v>49</v>
      </c>
      <c r="F11" s="1200" t="s">
        <v>49</v>
      </c>
      <c r="G11" s="1198" t="s">
        <v>49</v>
      </c>
      <c r="H11" s="1199" t="s">
        <v>49</v>
      </c>
      <c r="I11" s="1201" t="s">
        <v>49</v>
      </c>
    </row>
    <row r="12" spans="1:11">
      <c r="A12" s="515"/>
      <c r="B12" s="1154">
        <v>4</v>
      </c>
      <c r="C12" s="1155" t="s">
        <v>291</v>
      </c>
      <c r="D12" s="273"/>
      <c r="E12" s="757">
        <f t="shared" ref="E12:E17" si="0">D12/10.69/115</f>
        <v>0</v>
      </c>
      <c r="F12" s="748"/>
      <c r="G12" s="273"/>
      <c r="H12" s="757">
        <f t="shared" ref="H12:H17" si="1">G12/10.69/115</f>
        <v>0</v>
      </c>
      <c r="I12" s="751"/>
    </row>
    <row r="13" spans="1:11">
      <c r="A13" s="515"/>
      <c r="B13" s="1154">
        <v>5</v>
      </c>
      <c r="C13" s="1156" t="s">
        <v>192</v>
      </c>
      <c r="D13" s="277"/>
      <c r="E13" s="757">
        <f t="shared" si="0"/>
        <v>0</v>
      </c>
      <c r="F13" s="749"/>
      <c r="G13" s="277"/>
      <c r="H13" s="757">
        <f t="shared" si="1"/>
        <v>0</v>
      </c>
      <c r="I13" s="752"/>
    </row>
    <row r="14" spans="1:11">
      <c r="A14" s="515"/>
      <c r="B14" s="1154">
        <v>6</v>
      </c>
      <c r="C14" s="1156" t="s">
        <v>191</v>
      </c>
      <c r="D14" s="277"/>
      <c r="E14" s="757">
        <f t="shared" si="0"/>
        <v>0</v>
      </c>
      <c r="F14" s="749"/>
      <c r="G14" s="277"/>
      <c r="H14" s="757">
        <f t="shared" si="1"/>
        <v>0</v>
      </c>
      <c r="I14" s="752"/>
    </row>
    <row r="15" spans="1:11">
      <c r="A15" s="515"/>
      <c r="B15" s="1154">
        <v>7</v>
      </c>
      <c r="C15" s="1156" t="s">
        <v>290</v>
      </c>
      <c r="D15" s="277"/>
      <c r="E15" s="757">
        <f t="shared" si="0"/>
        <v>0</v>
      </c>
      <c r="F15" s="749"/>
      <c r="G15" s="277"/>
      <c r="H15" s="757">
        <f t="shared" si="1"/>
        <v>0</v>
      </c>
      <c r="I15" s="752"/>
    </row>
    <row r="16" spans="1:11">
      <c r="A16" s="515"/>
      <c r="B16" s="1154">
        <v>8</v>
      </c>
      <c r="C16" s="1155" t="s">
        <v>289</v>
      </c>
      <c r="D16" s="277"/>
      <c r="E16" s="757">
        <f t="shared" si="0"/>
        <v>0</v>
      </c>
      <c r="F16" s="749"/>
      <c r="G16" s="277"/>
      <c r="H16" s="757">
        <f t="shared" si="1"/>
        <v>0</v>
      </c>
      <c r="I16" s="752"/>
    </row>
    <row r="17" spans="1:9">
      <c r="A17" s="515"/>
      <c r="B17" s="1154">
        <v>9</v>
      </c>
      <c r="C17" s="1155" t="s">
        <v>288</v>
      </c>
      <c r="D17" s="277"/>
      <c r="E17" s="757">
        <f t="shared" si="0"/>
        <v>0</v>
      </c>
      <c r="F17" s="749"/>
      <c r="G17" s="277"/>
      <c r="H17" s="757">
        <f t="shared" si="1"/>
        <v>0</v>
      </c>
      <c r="I17" s="752"/>
    </row>
    <row r="18" spans="1:9" ht="13.5" thickBot="1">
      <c r="A18" s="515"/>
      <c r="B18" s="1154">
        <v>10</v>
      </c>
      <c r="C18" s="1158" t="s">
        <v>190</v>
      </c>
      <c r="D18" s="281"/>
      <c r="E18" s="1159"/>
      <c r="F18" s="750"/>
      <c r="G18" s="281"/>
      <c r="H18" s="1159"/>
      <c r="I18" s="754"/>
    </row>
    <row r="19" spans="1:9">
      <c r="A19" s="515"/>
      <c r="B19" s="1202">
        <v>11</v>
      </c>
      <c r="C19" s="1160" t="s">
        <v>248</v>
      </c>
      <c r="D19" s="1203" t="s">
        <v>49</v>
      </c>
      <c r="E19" s="1204" t="s">
        <v>49</v>
      </c>
      <c r="F19" s="1205" t="s">
        <v>49</v>
      </c>
      <c r="G19" s="1203" t="s">
        <v>49</v>
      </c>
      <c r="H19" s="1204" t="s">
        <v>49</v>
      </c>
      <c r="I19" s="1206" t="s">
        <v>49</v>
      </c>
    </row>
    <row r="20" spans="1:9">
      <c r="A20" s="515"/>
      <c r="B20" s="1154">
        <v>12</v>
      </c>
      <c r="C20" s="1155" t="s">
        <v>291</v>
      </c>
      <c r="D20" s="273"/>
      <c r="E20" s="757">
        <f t="shared" ref="E20:E25" si="2">D20/10.69/115</f>
        <v>0</v>
      </c>
      <c r="F20" s="751"/>
      <c r="G20" s="303"/>
      <c r="H20" s="757">
        <f t="shared" ref="H20:H25" si="3">G20/10.69/115</f>
        <v>0</v>
      </c>
      <c r="I20" s="751"/>
    </row>
    <row r="21" spans="1:9">
      <c r="A21" s="515"/>
      <c r="B21" s="1154">
        <v>13</v>
      </c>
      <c r="C21" s="1156" t="s">
        <v>192</v>
      </c>
      <c r="D21" s="277"/>
      <c r="E21" s="757">
        <f t="shared" si="2"/>
        <v>0</v>
      </c>
      <c r="F21" s="752"/>
      <c r="G21" s="304"/>
      <c r="H21" s="757">
        <f t="shared" si="3"/>
        <v>0</v>
      </c>
      <c r="I21" s="752"/>
    </row>
    <row r="22" spans="1:9">
      <c r="A22" s="515"/>
      <c r="B22" s="1154">
        <v>14</v>
      </c>
      <c r="C22" s="1156" t="s">
        <v>191</v>
      </c>
      <c r="D22" s="277"/>
      <c r="E22" s="757">
        <f t="shared" si="2"/>
        <v>0</v>
      </c>
      <c r="F22" s="752"/>
      <c r="G22" s="304"/>
      <c r="H22" s="757">
        <f t="shared" si="3"/>
        <v>0</v>
      </c>
      <c r="I22" s="752"/>
    </row>
    <row r="23" spans="1:9">
      <c r="A23" s="515"/>
      <c r="B23" s="1154">
        <v>15</v>
      </c>
      <c r="C23" s="1156" t="s">
        <v>290</v>
      </c>
      <c r="D23" s="277"/>
      <c r="E23" s="757">
        <f t="shared" si="2"/>
        <v>0</v>
      </c>
      <c r="F23" s="752"/>
      <c r="G23" s="304"/>
      <c r="H23" s="757">
        <f t="shared" si="3"/>
        <v>0</v>
      </c>
      <c r="I23" s="752"/>
    </row>
    <row r="24" spans="1:9">
      <c r="A24" s="515"/>
      <c r="B24" s="1154">
        <v>16</v>
      </c>
      <c r="C24" s="1155" t="s">
        <v>289</v>
      </c>
      <c r="D24" s="277"/>
      <c r="E24" s="757">
        <f t="shared" si="2"/>
        <v>0</v>
      </c>
      <c r="F24" s="752"/>
      <c r="G24" s="304"/>
      <c r="H24" s="757">
        <f t="shared" si="3"/>
        <v>0</v>
      </c>
      <c r="I24" s="752"/>
    </row>
    <row r="25" spans="1:9">
      <c r="A25" s="515"/>
      <c r="B25" s="1154">
        <v>17</v>
      </c>
      <c r="C25" s="1155" t="s">
        <v>288</v>
      </c>
      <c r="D25" s="277"/>
      <c r="E25" s="757">
        <f t="shared" si="2"/>
        <v>0</v>
      </c>
      <c r="F25" s="752"/>
      <c r="G25" s="304"/>
      <c r="H25" s="757">
        <f t="shared" si="3"/>
        <v>0</v>
      </c>
      <c r="I25" s="752"/>
    </row>
    <row r="26" spans="1:9" ht="13.5" thickBot="1">
      <c r="A26" s="515"/>
      <c r="B26" s="1154">
        <v>18</v>
      </c>
      <c r="C26" s="1158" t="s">
        <v>190</v>
      </c>
      <c r="D26" s="277"/>
      <c r="E26" s="1157"/>
      <c r="F26" s="752"/>
      <c r="G26" s="304"/>
      <c r="H26" s="1157"/>
      <c r="I26" s="752"/>
    </row>
    <row r="27" spans="1:9" ht="13.5" thickBot="1">
      <c r="A27" s="515"/>
      <c r="B27" s="1161">
        <v>19</v>
      </c>
      <c r="C27" s="1148" t="s">
        <v>193</v>
      </c>
      <c r="D27" s="714">
        <f t="shared" ref="D27:I27" si="4">SUM(D12:D18)+SUM(D20:D26)</f>
        <v>0</v>
      </c>
      <c r="E27" s="715">
        <f t="shared" si="4"/>
        <v>0</v>
      </c>
      <c r="F27" s="737">
        <f t="shared" si="4"/>
        <v>0</v>
      </c>
      <c r="G27" s="755">
        <f t="shared" si="4"/>
        <v>0</v>
      </c>
      <c r="H27" s="715">
        <f t="shared" si="4"/>
        <v>0</v>
      </c>
      <c r="I27" s="737">
        <f t="shared" si="4"/>
        <v>0</v>
      </c>
    </row>
    <row r="28" spans="1:9" ht="13.5" thickBot="1">
      <c r="A28" s="515"/>
      <c r="B28" s="1161">
        <v>20</v>
      </c>
      <c r="C28" s="1162" t="s">
        <v>194</v>
      </c>
      <c r="D28" s="719">
        <f t="shared" ref="D28:I28" si="5">D9+D10+D27</f>
        <v>0</v>
      </c>
      <c r="E28" s="719">
        <f t="shared" si="5"/>
        <v>0</v>
      </c>
      <c r="F28" s="756">
        <f t="shared" si="5"/>
        <v>0</v>
      </c>
      <c r="G28" s="719">
        <f t="shared" si="5"/>
        <v>0</v>
      </c>
      <c r="H28" s="719">
        <f t="shared" si="5"/>
        <v>0</v>
      </c>
      <c r="I28" s="756">
        <f t="shared" si="5"/>
        <v>0</v>
      </c>
    </row>
    <row r="29" spans="1:9" ht="13.5" thickBot="1">
      <c r="A29" s="515"/>
      <c r="B29" s="1207"/>
      <c r="C29" s="1208"/>
      <c r="D29" s="1165"/>
      <c r="E29" s="1165"/>
      <c r="F29" s="1165"/>
      <c r="G29" s="1165"/>
      <c r="H29" s="1165"/>
      <c r="I29" s="1165"/>
    </row>
    <row r="30" spans="1:9">
      <c r="A30" s="515"/>
      <c r="B30" s="1177"/>
      <c r="C30" s="1176"/>
      <c r="D30" s="1176"/>
      <c r="E30" s="1176"/>
      <c r="F30" s="739" t="s">
        <v>62</v>
      </c>
      <c r="G30" s="1209"/>
      <c r="H30" s="740" t="s">
        <v>63</v>
      </c>
      <c r="I30" s="1210"/>
    </row>
    <row r="31" spans="1:9">
      <c r="A31" s="515"/>
      <c r="B31" s="1177"/>
      <c r="C31" s="1176"/>
      <c r="D31" s="1176"/>
      <c r="E31" s="1176"/>
      <c r="F31" s="741" t="s">
        <v>64</v>
      </c>
      <c r="G31" s="1211"/>
      <c r="H31" s="742" t="s">
        <v>64</v>
      </c>
      <c r="I31" s="1212"/>
    </row>
    <row r="32" spans="1:9">
      <c r="A32" s="515"/>
      <c r="B32" s="1177"/>
      <c r="C32" s="1176"/>
      <c r="D32" s="1176"/>
      <c r="E32" s="1176"/>
      <c r="F32" s="208"/>
      <c r="G32" s="305"/>
      <c r="H32" s="306"/>
      <c r="I32" s="307"/>
    </row>
    <row r="33" spans="1:9">
      <c r="A33" s="515"/>
      <c r="B33" s="1177"/>
      <c r="C33" s="1176"/>
      <c r="D33" s="1176"/>
      <c r="E33" s="1176"/>
      <c r="F33" s="212"/>
      <c r="G33" s="305"/>
      <c r="H33" s="213"/>
      <c r="I33" s="307"/>
    </row>
    <row r="34" spans="1:9" ht="13.5" thickBot="1">
      <c r="A34" s="515"/>
      <c r="B34" s="1177"/>
      <c r="C34" s="1176"/>
      <c r="D34" s="1176"/>
      <c r="E34" s="1176"/>
      <c r="F34" s="308" t="s">
        <v>65</v>
      </c>
      <c r="G34" s="309"/>
      <c r="H34" s="310" t="s">
        <v>65</v>
      </c>
      <c r="I34" s="311"/>
    </row>
    <row r="35" spans="1:9" ht="13.5" thickBot="1">
      <c r="A35" s="515"/>
      <c r="B35" s="1177"/>
      <c r="C35" s="1177"/>
      <c r="D35" s="1177"/>
      <c r="E35" s="1177"/>
      <c r="F35" s="745" t="s">
        <v>66</v>
      </c>
      <c r="G35" s="217"/>
      <c r="H35" s="996"/>
      <c r="I35" s="306"/>
    </row>
    <row r="36" spans="1:9">
      <c r="A36" s="515"/>
      <c r="B36" s="515"/>
      <c r="C36" s="515"/>
      <c r="D36" s="515"/>
      <c r="E36" s="515"/>
      <c r="F36" s="515"/>
      <c r="G36" s="515"/>
      <c r="H36" s="515"/>
      <c r="I36" s="515"/>
    </row>
    <row r="37" spans="1:9">
      <c r="A37" s="515"/>
      <c r="B37" s="515"/>
      <c r="C37" s="515"/>
      <c r="D37" s="515"/>
      <c r="E37" s="515"/>
      <c r="F37" s="515"/>
      <c r="G37" s="515"/>
      <c r="H37" s="515"/>
      <c r="I37" s="515"/>
    </row>
    <row r="38" spans="1:9">
      <c r="A38" s="515"/>
      <c r="B38" s="515"/>
      <c r="C38" s="515"/>
      <c r="D38" s="515"/>
      <c r="E38" s="515"/>
      <c r="F38" s="515"/>
      <c r="G38" s="515"/>
      <c r="H38" s="515"/>
      <c r="I38" s="515"/>
    </row>
    <row r="39" spans="1:9">
      <c r="A39" s="515"/>
      <c r="B39" s="515"/>
      <c r="C39" s="515"/>
      <c r="D39" s="515"/>
      <c r="E39" s="515"/>
      <c r="F39" s="515"/>
      <c r="G39" s="515"/>
      <c r="H39" s="515"/>
      <c r="I39" s="515"/>
    </row>
  </sheetData>
  <mergeCells count="3">
    <mergeCell ref="D5:F5"/>
    <mergeCell ref="G5:I5"/>
    <mergeCell ref="B6:C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R45"/>
  <sheetViews>
    <sheetView showGridLines="0" zoomScale="85" workbookViewId="0">
      <selection activeCell="A2" sqref="A2"/>
    </sheetView>
  </sheetViews>
  <sheetFormatPr defaultColWidth="9.140625" defaultRowHeight="12.75"/>
  <cols>
    <col min="1" max="1" width="3.28515625" style="758" customWidth="1"/>
    <col min="2" max="2" width="4.5703125" style="758" bestFit="1" customWidth="1"/>
    <col min="3" max="3" width="3.28515625" style="758" customWidth="1"/>
    <col min="4" max="4" width="30" style="758" customWidth="1"/>
    <col min="5" max="5" width="13.85546875" style="758" customWidth="1"/>
    <col min="6" max="6" width="20.28515625" style="758" customWidth="1"/>
    <col min="7" max="8" width="13.85546875" style="758" customWidth="1"/>
    <col min="9" max="16384" width="9.140625" style="758"/>
  </cols>
  <sheetData>
    <row r="1" spans="2:18" ht="13.5" thickBot="1">
      <c r="J1" s="585" t="s">
        <v>389</v>
      </c>
      <c r="K1" s="585"/>
      <c r="L1" s="584"/>
      <c r="M1" s="584"/>
      <c r="N1" s="584"/>
      <c r="O1" s="584"/>
      <c r="P1" s="584"/>
      <c r="Q1" s="584"/>
      <c r="R1" s="584"/>
    </row>
    <row r="2" spans="2:18" ht="18" customHeight="1" thickBot="1">
      <c r="B2" s="759"/>
      <c r="C2" s="759"/>
      <c r="D2" s="312"/>
      <c r="E2" s="47" t="s">
        <v>0</v>
      </c>
      <c r="F2" s="566"/>
      <c r="G2" s="313" t="s">
        <v>1</v>
      </c>
      <c r="H2" s="1319">
        <v>2024</v>
      </c>
      <c r="J2" s="585" t="s">
        <v>390</v>
      </c>
      <c r="K2" s="585"/>
      <c r="L2" s="584"/>
      <c r="M2" s="584"/>
      <c r="N2" s="584"/>
      <c r="O2" s="584"/>
      <c r="P2" s="584"/>
      <c r="Q2" s="584"/>
      <c r="R2" s="584"/>
    </row>
    <row r="3" spans="2:18" ht="21" customHeight="1">
      <c r="B3" s="314" t="s">
        <v>222</v>
      </c>
      <c r="D3" s="301"/>
      <c r="E3" s="301"/>
      <c r="F3" s="301"/>
      <c r="G3" s="315"/>
      <c r="H3" s="315"/>
      <c r="J3" s="585" t="s">
        <v>423</v>
      </c>
      <c r="K3" s="585"/>
      <c r="L3" s="584"/>
      <c r="M3" s="584"/>
      <c r="N3" s="584"/>
      <c r="O3" s="584"/>
      <c r="P3" s="584"/>
      <c r="Q3" s="584"/>
      <c r="R3" s="584"/>
    </row>
    <row r="4" spans="2:18" ht="16.5" thickBot="1">
      <c r="B4" s="759"/>
      <c r="C4" s="222"/>
      <c r="D4" s="301"/>
      <c r="E4" s="301"/>
      <c r="F4" s="301"/>
      <c r="G4" s="315"/>
      <c r="H4" s="315"/>
      <c r="J4" s="585" t="s">
        <v>393</v>
      </c>
      <c r="K4" s="585"/>
      <c r="L4" s="584"/>
      <c r="M4" s="584"/>
      <c r="N4" s="584"/>
      <c r="O4" s="584"/>
      <c r="P4" s="584"/>
      <c r="Q4" s="584"/>
      <c r="R4" s="584"/>
    </row>
    <row r="5" spans="2:18" ht="38.25">
      <c r="B5" s="759"/>
      <c r="C5" s="2228"/>
      <c r="D5" s="2231" t="s">
        <v>223</v>
      </c>
      <c r="E5" s="760" t="s">
        <v>181</v>
      </c>
      <c r="F5" s="761" t="s">
        <v>224</v>
      </c>
      <c r="G5" s="761" t="s">
        <v>225</v>
      </c>
      <c r="H5" s="762" t="s">
        <v>224</v>
      </c>
      <c r="K5" s="605"/>
      <c r="L5" s="584"/>
      <c r="M5" s="584"/>
      <c r="N5" s="584"/>
      <c r="O5" s="584"/>
      <c r="P5" s="584"/>
      <c r="Q5" s="584"/>
      <c r="R5" s="584"/>
    </row>
    <row r="6" spans="2:18" ht="15" thickBot="1">
      <c r="B6" s="759"/>
      <c r="C6" s="2229"/>
      <c r="D6" s="2232"/>
      <c r="E6" s="763" t="s">
        <v>144</v>
      </c>
      <c r="F6" s="764" t="s">
        <v>186</v>
      </c>
      <c r="G6" s="765" t="s">
        <v>176</v>
      </c>
      <c r="H6" s="766" t="s">
        <v>186</v>
      </c>
      <c r="J6" s="584"/>
      <c r="K6" s="605"/>
      <c r="L6" s="584"/>
      <c r="M6" s="584"/>
      <c r="N6" s="584"/>
      <c r="O6" s="584"/>
      <c r="P6" s="584"/>
      <c r="Q6" s="584"/>
      <c r="R6" s="584"/>
    </row>
    <row r="7" spans="2:18" ht="13.5" thickBot="1">
      <c r="B7" s="759"/>
      <c r="C7" s="2230"/>
      <c r="D7" s="767" t="s">
        <v>11</v>
      </c>
      <c r="E7" s="768" t="s">
        <v>12</v>
      </c>
      <c r="F7" s="769" t="s">
        <v>13</v>
      </c>
      <c r="G7" s="769" t="s">
        <v>14</v>
      </c>
      <c r="H7" s="770" t="s">
        <v>15</v>
      </c>
      <c r="J7" s="584"/>
      <c r="K7" s="605"/>
      <c r="L7" s="584"/>
      <c r="M7" s="584"/>
      <c r="N7" s="584"/>
      <c r="O7" s="584"/>
      <c r="P7" s="584"/>
      <c r="Q7" s="584"/>
      <c r="R7" s="584"/>
    </row>
    <row r="8" spans="2:18">
      <c r="B8" s="2233" t="s">
        <v>226</v>
      </c>
      <c r="C8" s="771">
        <v>1</v>
      </c>
      <c r="D8" s="772" t="s">
        <v>29</v>
      </c>
      <c r="E8" s="773" t="s">
        <v>49</v>
      </c>
      <c r="F8" s="774" t="s">
        <v>49</v>
      </c>
      <c r="G8" s="774" t="s">
        <v>49</v>
      </c>
      <c r="H8" s="775" t="s">
        <v>49</v>
      </c>
      <c r="J8" s="584"/>
      <c r="K8" s="604"/>
      <c r="L8" s="584"/>
      <c r="M8" s="584"/>
      <c r="N8" s="584"/>
      <c r="O8" s="584"/>
      <c r="P8" s="584"/>
      <c r="Q8" s="584"/>
      <c r="R8" s="584"/>
    </row>
    <row r="9" spans="2:18">
      <c r="B9" s="2234"/>
      <c r="C9" s="776">
        <f t="shared" ref="C9:C37" si="0">C8+1</f>
        <v>2</v>
      </c>
      <c r="D9" s="777"/>
      <c r="E9" s="778"/>
      <c r="F9" s="779"/>
      <c r="G9" s="780"/>
      <c r="H9" s="781"/>
      <c r="J9" s="584"/>
      <c r="K9" s="605"/>
      <c r="L9" s="584"/>
      <c r="M9" s="584"/>
      <c r="N9" s="584"/>
      <c r="O9" s="584"/>
      <c r="P9" s="584"/>
      <c r="Q9" s="584"/>
      <c r="R9" s="584"/>
    </row>
    <row r="10" spans="2:18">
      <c r="B10" s="2234"/>
      <c r="C10" s="782">
        <f t="shared" si="0"/>
        <v>3</v>
      </c>
      <c r="D10" s="783"/>
      <c r="E10" s="784"/>
      <c r="F10" s="785"/>
      <c r="G10" s="785"/>
      <c r="H10" s="786"/>
      <c r="J10" s="584"/>
      <c r="K10" s="605"/>
      <c r="L10" s="584"/>
      <c r="M10" s="584"/>
      <c r="N10" s="584"/>
      <c r="O10" s="584"/>
      <c r="P10" s="584"/>
      <c r="Q10" s="584"/>
      <c r="R10" s="584"/>
    </row>
    <row r="11" spans="2:18">
      <c r="B11" s="2234"/>
      <c r="C11" s="782">
        <f t="shared" si="0"/>
        <v>4</v>
      </c>
      <c r="D11" s="783"/>
      <c r="E11" s="784"/>
      <c r="F11" s="785"/>
      <c r="G11" s="785"/>
      <c r="H11" s="786"/>
      <c r="J11" s="584"/>
      <c r="K11" s="605"/>
      <c r="L11" s="584"/>
      <c r="M11" s="584"/>
      <c r="N11" s="584"/>
      <c r="O11" s="584"/>
      <c r="P11" s="584"/>
      <c r="Q11" s="584"/>
      <c r="R11" s="584"/>
    </row>
    <row r="12" spans="2:18">
      <c r="B12" s="2234"/>
      <c r="C12" s="782">
        <f t="shared" si="0"/>
        <v>5</v>
      </c>
      <c r="D12" s="783"/>
      <c r="E12" s="784"/>
      <c r="F12" s="785"/>
      <c r="G12" s="785"/>
      <c r="H12" s="786"/>
      <c r="J12" s="584"/>
      <c r="K12" s="605"/>
      <c r="L12" s="584"/>
      <c r="M12" s="584"/>
      <c r="N12" s="584"/>
      <c r="O12" s="584"/>
      <c r="P12" s="584"/>
      <c r="Q12" s="584"/>
      <c r="R12" s="584"/>
    </row>
    <row r="13" spans="2:18">
      <c r="B13" s="2234"/>
      <c r="C13" s="782">
        <f t="shared" si="0"/>
        <v>6</v>
      </c>
      <c r="D13" s="783"/>
      <c r="E13" s="787"/>
      <c r="F13" s="785"/>
      <c r="G13" s="785"/>
      <c r="H13" s="786"/>
      <c r="J13" s="584"/>
      <c r="K13" s="605"/>
      <c r="L13" s="584"/>
      <c r="M13" s="584"/>
      <c r="N13" s="584"/>
      <c r="O13" s="584"/>
      <c r="P13" s="584"/>
      <c r="Q13" s="584"/>
      <c r="R13" s="584"/>
    </row>
    <row r="14" spans="2:18" ht="13.5" thickBot="1">
      <c r="B14" s="2234"/>
      <c r="C14" s="776">
        <f t="shared" si="0"/>
        <v>7</v>
      </c>
      <c r="D14" s="788" t="s">
        <v>227</v>
      </c>
      <c r="E14" s="789">
        <f>SUM(E9:E13)</f>
        <v>0</v>
      </c>
      <c r="F14" s="790">
        <f>SUM(F9:F13)</f>
        <v>0</v>
      </c>
      <c r="G14" s="790">
        <f>SUM(G9:G13)</f>
        <v>0</v>
      </c>
      <c r="H14" s="791">
        <f>SUM(H9:H13)</f>
        <v>0</v>
      </c>
      <c r="J14" s="584"/>
      <c r="K14" s="605"/>
      <c r="L14" s="584"/>
      <c r="M14" s="584"/>
      <c r="N14" s="584"/>
      <c r="O14" s="584"/>
      <c r="P14" s="584"/>
      <c r="Q14" s="584"/>
      <c r="R14" s="584"/>
    </row>
    <row r="15" spans="2:18">
      <c r="B15" s="2234"/>
      <c r="C15" s="771">
        <f t="shared" si="0"/>
        <v>8</v>
      </c>
      <c r="D15" s="772" t="s">
        <v>37</v>
      </c>
      <c r="E15" s="773" t="s">
        <v>49</v>
      </c>
      <c r="F15" s="774" t="s">
        <v>49</v>
      </c>
      <c r="G15" s="774" t="s">
        <v>49</v>
      </c>
      <c r="H15" s="775" t="s">
        <v>49</v>
      </c>
      <c r="J15" s="584"/>
      <c r="K15" s="605"/>
      <c r="L15" s="584"/>
      <c r="M15" s="584"/>
      <c r="N15" s="584"/>
      <c r="O15" s="584"/>
      <c r="P15" s="584"/>
      <c r="Q15" s="584"/>
      <c r="R15" s="584"/>
    </row>
    <row r="16" spans="2:18">
      <c r="B16" s="2234"/>
      <c r="C16" s="776">
        <f t="shared" si="0"/>
        <v>9</v>
      </c>
      <c r="D16" s="792"/>
      <c r="E16" s="793"/>
      <c r="F16" s="794"/>
      <c r="G16" s="794"/>
      <c r="H16" s="795"/>
      <c r="J16" s="584"/>
      <c r="K16" s="605"/>
      <c r="L16" s="584"/>
      <c r="M16" s="584"/>
      <c r="N16" s="584"/>
      <c r="O16" s="584"/>
      <c r="P16" s="584"/>
      <c r="Q16" s="584"/>
      <c r="R16" s="584"/>
    </row>
    <row r="17" spans="2:18">
      <c r="B17" s="2234"/>
      <c r="C17" s="782">
        <f t="shared" si="0"/>
        <v>10</v>
      </c>
      <c r="D17" s="783"/>
      <c r="E17" s="784"/>
      <c r="F17" s="785"/>
      <c r="G17" s="785"/>
      <c r="H17" s="786"/>
      <c r="J17" s="584"/>
      <c r="K17" s="605"/>
      <c r="L17" s="584"/>
      <c r="M17" s="584"/>
      <c r="N17" s="584"/>
      <c r="O17" s="584"/>
      <c r="P17" s="584"/>
      <c r="Q17" s="584"/>
      <c r="R17" s="584"/>
    </row>
    <row r="18" spans="2:18">
      <c r="B18" s="2234"/>
      <c r="C18" s="782">
        <f t="shared" si="0"/>
        <v>11</v>
      </c>
      <c r="D18" s="783"/>
      <c r="E18" s="784"/>
      <c r="F18" s="785"/>
      <c r="G18" s="785"/>
      <c r="H18" s="786"/>
      <c r="J18" s="584"/>
      <c r="K18" s="584"/>
      <c r="L18" s="584"/>
      <c r="M18" s="584"/>
      <c r="N18" s="584"/>
      <c r="O18" s="584"/>
      <c r="P18" s="584"/>
      <c r="Q18" s="584"/>
      <c r="R18" s="584"/>
    </row>
    <row r="19" spans="2:18">
      <c r="B19" s="2234"/>
      <c r="C19" s="782">
        <f t="shared" si="0"/>
        <v>12</v>
      </c>
      <c r="D19" s="783"/>
      <c r="E19" s="784"/>
      <c r="F19" s="785"/>
      <c r="G19" s="785"/>
      <c r="H19" s="786"/>
      <c r="J19" s="584"/>
      <c r="K19" s="584"/>
      <c r="L19" s="584"/>
      <c r="M19" s="584"/>
      <c r="N19" s="584"/>
      <c r="O19" s="584"/>
      <c r="P19" s="584"/>
      <c r="Q19" s="584"/>
      <c r="R19" s="584"/>
    </row>
    <row r="20" spans="2:18">
      <c r="B20" s="2234"/>
      <c r="C20" s="782">
        <f t="shared" si="0"/>
        <v>13</v>
      </c>
      <c r="D20" s="783"/>
      <c r="E20" s="784"/>
      <c r="F20" s="785"/>
      <c r="G20" s="785"/>
      <c r="H20" s="786"/>
      <c r="J20" s="584"/>
      <c r="K20" s="584"/>
      <c r="L20" s="584"/>
      <c r="M20" s="584"/>
      <c r="N20" s="584"/>
      <c r="O20" s="584"/>
      <c r="P20" s="584"/>
      <c r="Q20" s="584"/>
      <c r="R20" s="584"/>
    </row>
    <row r="21" spans="2:18" ht="13.5" thickBot="1">
      <c r="B21" s="2234"/>
      <c r="C21" s="776">
        <f t="shared" si="0"/>
        <v>14</v>
      </c>
      <c r="D21" s="788" t="s">
        <v>228</v>
      </c>
      <c r="E21" s="789">
        <f>SUM(E16:E20)</f>
        <v>0</v>
      </c>
      <c r="F21" s="790">
        <f>SUM(F16:F20)</f>
        <v>0</v>
      </c>
      <c r="G21" s="790">
        <f>SUM(G16:G20)</f>
        <v>0</v>
      </c>
      <c r="H21" s="791">
        <f>SUM(H16:H20)</f>
        <v>0</v>
      </c>
      <c r="J21" s="584"/>
      <c r="K21" s="584"/>
      <c r="L21" s="584"/>
      <c r="M21" s="584"/>
      <c r="N21" s="584"/>
      <c r="O21" s="584"/>
      <c r="P21" s="584"/>
      <c r="Q21" s="584"/>
      <c r="R21" s="584"/>
    </row>
    <row r="22" spans="2:18" ht="13.5" thickBot="1">
      <c r="B22" s="2235"/>
      <c r="C22" s="796">
        <f t="shared" si="0"/>
        <v>15</v>
      </c>
      <c r="D22" s="788" t="s">
        <v>229</v>
      </c>
      <c r="E22" s="797">
        <f>E14+E21</f>
        <v>0</v>
      </c>
      <c r="F22" s="798">
        <f>F14+F21</f>
        <v>0</v>
      </c>
      <c r="G22" s="798">
        <f>G14+G21</f>
        <v>0</v>
      </c>
      <c r="H22" s="799">
        <f>H14+H21</f>
        <v>0</v>
      </c>
    </row>
    <row r="23" spans="2:18" ht="13.5" thickBot="1">
      <c r="B23" s="2233" t="s">
        <v>230</v>
      </c>
      <c r="C23" s="771">
        <f t="shared" si="0"/>
        <v>16</v>
      </c>
      <c r="D23" s="800" t="s">
        <v>29</v>
      </c>
      <c r="E23" s="801" t="s">
        <v>49</v>
      </c>
      <c r="F23" s="802" t="s">
        <v>49</v>
      </c>
      <c r="G23" s="802" t="s">
        <v>49</v>
      </c>
      <c r="H23" s="803" t="s">
        <v>49</v>
      </c>
    </row>
    <row r="24" spans="2:18">
      <c r="B24" s="2234"/>
      <c r="C24" s="804">
        <f t="shared" si="0"/>
        <v>17</v>
      </c>
      <c r="D24" s="805"/>
      <c r="E24" s="806"/>
      <c r="F24" s="807"/>
      <c r="G24" s="808"/>
      <c r="H24" s="809"/>
    </row>
    <row r="25" spans="2:18">
      <c r="B25" s="2234"/>
      <c r="C25" s="810">
        <f t="shared" si="0"/>
        <v>18</v>
      </c>
      <c r="D25" s="783"/>
      <c r="E25" s="784"/>
      <c r="F25" s="785"/>
      <c r="G25" s="785"/>
      <c r="H25" s="786"/>
    </row>
    <row r="26" spans="2:18">
      <c r="B26" s="2234"/>
      <c r="C26" s="810">
        <f t="shared" si="0"/>
        <v>19</v>
      </c>
      <c r="D26" s="783"/>
      <c r="E26" s="784"/>
      <c r="F26" s="785"/>
      <c r="G26" s="785"/>
      <c r="H26" s="786"/>
    </row>
    <row r="27" spans="2:18">
      <c r="B27" s="2234"/>
      <c r="C27" s="810">
        <f t="shared" si="0"/>
        <v>20</v>
      </c>
      <c r="D27" s="783"/>
      <c r="E27" s="784"/>
      <c r="F27" s="785"/>
      <c r="G27" s="785"/>
      <c r="H27" s="786"/>
    </row>
    <row r="28" spans="2:18" ht="13.5" thickBot="1">
      <c r="B28" s="2234"/>
      <c r="C28" s="810">
        <f t="shared" si="0"/>
        <v>21</v>
      </c>
      <c r="D28" s="783"/>
      <c r="E28" s="811"/>
      <c r="F28" s="785"/>
      <c r="G28" s="785"/>
      <c r="H28" s="786"/>
    </row>
    <row r="29" spans="2:18" ht="13.5" thickBot="1">
      <c r="B29" s="2234"/>
      <c r="C29" s="812">
        <f t="shared" si="0"/>
        <v>22</v>
      </c>
      <c r="D29" s="813" t="s">
        <v>227</v>
      </c>
      <c r="E29" s="797">
        <f>SUM(E24:E28)</f>
        <v>0</v>
      </c>
      <c r="F29" s="798">
        <f>SUM(F24:F28)</f>
        <v>0</v>
      </c>
      <c r="G29" s="798">
        <f>SUM(G24:G28)</f>
        <v>0</v>
      </c>
      <c r="H29" s="799">
        <f>SUM(H24:H28)</f>
        <v>0</v>
      </c>
    </row>
    <row r="30" spans="2:18" ht="13.5" thickBot="1">
      <c r="B30" s="2234"/>
      <c r="C30" s="771">
        <f t="shared" si="0"/>
        <v>23</v>
      </c>
      <c r="D30" s="800" t="s">
        <v>37</v>
      </c>
      <c r="E30" s="801" t="s">
        <v>49</v>
      </c>
      <c r="F30" s="802" t="s">
        <v>49</v>
      </c>
      <c r="G30" s="802" t="s">
        <v>49</v>
      </c>
      <c r="H30" s="803" t="s">
        <v>49</v>
      </c>
    </row>
    <row r="31" spans="2:18">
      <c r="B31" s="2234"/>
      <c r="C31" s="814">
        <f t="shared" si="0"/>
        <v>24</v>
      </c>
      <c r="D31" s="815"/>
      <c r="E31" s="816"/>
      <c r="F31" s="817"/>
      <c r="G31" s="817"/>
      <c r="H31" s="818"/>
    </row>
    <row r="32" spans="2:18">
      <c r="B32" s="2234"/>
      <c r="C32" s="814">
        <f t="shared" si="0"/>
        <v>25</v>
      </c>
      <c r="D32" s="783"/>
      <c r="E32" s="784"/>
      <c r="F32" s="785"/>
      <c r="G32" s="785"/>
      <c r="H32" s="786"/>
    </row>
    <row r="33" spans="2:8">
      <c r="B33" s="2234"/>
      <c r="C33" s="814">
        <f t="shared" si="0"/>
        <v>26</v>
      </c>
      <c r="D33" s="783"/>
      <c r="E33" s="784"/>
      <c r="F33" s="785"/>
      <c r="G33" s="785"/>
      <c r="H33" s="786"/>
    </row>
    <row r="34" spans="2:8">
      <c r="B34" s="2234"/>
      <c r="C34" s="814">
        <f t="shared" si="0"/>
        <v>27</v>
      </c>
      <c r="D34" s="783"/>
      <c r="E34" s="784"/>
      <c r="F34" s="785"/>
      <c r="G34" s="785"/>
      <c r="H34" s="786"/>
    </row>
    <row r="35" spans="2:8" ht="13.5" thickBot="1">
      <c r="B35" s="2234"/>
      <c r="C35" s="814">
        <f t="shared" si="0"/>
        <v>28</v>
      </c>
      <c r="D35" s="819"/>
      <c r="E35" s="784"/>
      <c r="F35" s="785"/>
      <c r="G35" s="785"/>
      <c r="H35" s="786"/>
    </row>
    <row r="36" spans="2:8" ht="13.5" thickBot="1">
      <c r="B36" s="2234"/>
      <c r="C36" s="812">
        <f t="shared" si="0"/>
        <v>29</v>
      </c>
      <c r="D36" s="788" t="s">
        <v>228</v>
      </c>
      <c r="E36" s="797">
        <f>SUM(E31:E35)</f>
        <v>0</v>
      </c>
      <c r="F36" s="798">
        <f>SUM(F31:F35)</f>
        <v>0</v>
      </c>
      <c r="G36" s="798">
        <f>SUM(G31:G35)</f>
        <v>0</v>
      </c>
      <c r="H36" s="799">
        <f>SUM(H31:H35)</f>
        <v>0</v>
      </c>
    </row>
    <row r="37" spans="2:8" ht="13.5" thickBot="1">
      <c r="B37" s="2235"/>
      <c r="C37" s="767">
        <f t="shared" si="0"/>
        <v>30</v>
      </c>
      <c r="D37" s="788" t="s">
        <v>231</v>
      </c>
      <c r="E37" s="797">
        <f>E29+E36</f>
        <v>0</v>
      </c>
      <c r="F37" s="798">
        <f>F29+F36</f>
        <v>0</v>
      </c>
      <c r="G37" s="798">
        <f>G29+G36</f>
        <v>0</v>
      </c>
      <c r="H37" s="799">
        <f>H29+H36</f>
        <v>0</v>
      </c>
    </row>
    <row r="38" spans="2:8">
      <c r="B38" s="759"/>
      <c r="C38" s="759"/>
      <c r="D38" s="759"/>
      <c r="E38" s="759"/>
      <c r="F38" s="759"/>
      <c r="G38" s="759"/>
      <c r="H38" s="759"/>
    </row>
    <row r="39" spans="2:8" ht="13.5" thickBot="1">
      <c r="B39" s="759"/>
      <c r="C39" s="759"/>
      <c r="D39" s="759"/>
      <c r="E39" s="759"/>
      <c r="F39" s="759"/>
      <c r="G39" s="759"/>
      <c r="H39" s="759"/>
    </row>
    <row r="40" spans="2:8">
      <c r="B40" s="759"/>
      <c r="C40" s="759"/>
      <c r="D40" s="820"/>
      <c r="E40" s="739" t="s">
        <v>62</v>
      </c>
      <c r="F40" s="821"/>
      <c r="G40" s="740" t="s">
        <v>63</v>
      </c>
      <c r="H40" s="822"/>
    </row>
    <row r="41" spans="2:8">
      <c r="B41" s="759"/>
      <c r="C41" s="759"/>
      <c r="D41" s="820"/>
      <c r="E41" s="741" t="s">
        <v>64</v>
      </c>
      <c r="F41" s="823"/>
      <c r="G41" s="742" t="s">
        <v>64</v>
      </c>
      <c r="H41" s="824"/>
    </row>
    <row r="42" spans="2:8">
      <c r="B42" s="759"/>
      <c r="C42" s="759"/>
      <c r="D42" s="820"/>
      <c r="E42" s="825"/>
      <c r="F42" s="316"/>
      <c r="G42" s="317"/>
      <c r="H42" s="318"/>
    </row>
    <row r="43" spans="2:8">
      <c r="B43" s="759"/>
      <c r="C43" s="759"/>
      <c r="D43" s="820"/>
      <c r="E43" s="826"/>
      <c r="F43" s="316"/>
      <c r="G43" s="827"/>
      <c r="H43" s="318"/>
    </row>
    <row r="44" spans="2:8" ht="13.5" thickBot="1">
      <c r="B44" s="759"/>
      <c r="C44" s="759"/>
      <c r="D44" s="820"/>
      <c r="E44" s="308" t="s">
        <v>65</v>
      </c>
      <c r="F44" s="828"/>
      <c r="G44" s="829" t="s">
        <v>65</v>
      </c>
      <c r="H44" s="830"/>
    </row>
    <row r="45" spans="2:8" ht="13.5" thickBot="1">
      <c r="B45" s="759"/>
      <c r="C45" s="759"/>
      <c r="D45" s="759"/>
      <c r="E45" s="745" t="s">
        <v>66</v>
      </c>
      <c r="F45" s="831"/>
      <c r="G45" s="45"/>
      <c r="H45" s="319"/>
    </row>
  </sheetData>
  <protectedRanges>
    <protectedRange password="C521" sqref="E42:H43" name="Oblast1_1_1"/>
  </protectedRanges>
  <mergeCells count="4">
    <mergeCell ref="C5:C7"/>
    <mergeCell ref="D5:D6"/>
    <mergeCell ref="B8:B22"/>
    <mergeCell ref="B23:B3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5"/>
  <sheetViews>
    <sheetView showGridLines="0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2" sqref="B82"/>
    </sheetView>
  </sheetViews>
  <sheetFormatPr defaultRowHeight="12.75"/>
  <cols>
    <col min="1" max="1" width="2.7109375" customWidth="1"/>
    <col min="2" max="2" width="3.5703125" customWidth="1"/>
    <col min="3" max="3" width="52.85546875" bestFit="1" customWidth="1"/>
    <col min="4" max="5" width="16.42578125" customWidth="1"/>
    <col min="6" max="6" width="23.42578125" customWidth="1"/>
    <col min="7" max="17" width="16.42578125" customWidth="1"/>
    <col min="18" max="18" width="16.7109375" customWidth="1"/>
    <col min="19" max="19" width="16.42578125" customWidth="1"/>
    <col min="20" max="20" width="20.7109375" customWidth="1"/>
    <col min="21" max="22" width="16.42578125" customWidth="1"/>
  </cols>
  <sheetData>
    <row r="1" spans="1:24" ht="13.5" thickBot="1">
      <c r="A1" s="1338" t="s">
        <v>319</v>
      </c>
      <c r="B1" s="1338"/>
      <c r="C1" s="1338"/>
      <c r="D1" s="1338"/>
      <c r="E1" s="1338"/>
      <c r="F1" s="1338"/>
      <c r="G1" s="1338"/>
      <c r="H1" s="1338"/>
      <c r="I1" s="1338"/>
      <c r="J1" s="1338"/>
      <c r="K1" s="1338"/>
      <c r="L1" s="1338"/>
      <c r="M1" s="1338"/>
      <c r="N1" s="1338"/>
      <c r="O1" s="1338"/>
      <c r="P1" s="1338"/>
      <c r="Q1" s="1338"/>
      <c r="R1" s="1338"/>
      <c r="S1" s="1338"/>
      <c r="T1" s="1338"/>
      <c r="U1" s="1338"/>
      <c r="V1" s="1338"/>
      <c r="W1" s="1338"/>
      <c r="X1" s="585" t="s">
        <v>389</v>
      </c>
    </row>
    <row r="2" spans="1:24" ht="16.5" thickBot="1">
      <c r="A2" s="1338"/>
      <c r="B2" s="1083"/>
      <c r="C2" s="1083"/>
      <c r="D2" s="1084"/>
      <c r="E2" s="1084"/>
      <c r="F2" s="1084"/>
      <c r="G2" s="1085"/>
      <c r="H2" s="1085"/>
      <c r="I2" s="1084"/>
      <c r="J2" s="1084"/>
      <c r="K2" s="1084"/>
      <c r="L2" s="1084"/>
      <c r="M2" s="1084"/>
      <c r="N2" s="1084"/>
      <c r="O2" s="1084"/>
      <c r="P2" s="1084"/>
      <c r="Q2" s="1086" t="s">
        <v>0</v>
      </c>
      <c r="R2" s="1086"/>
      <c r="S2" s="1086"/>
      <c r="T2" s="90"/>
      <c r="U2" s="1086" t="s">
        <v>1</v>
      </c>
      <c r="V2" s="1087">
        <v>2024</v>
      </c>
      <c r="W2" s="1338"/>
      <c r="X2" s="585" t="s">
        <v>390</v>
      </c>
    </row>
    <row r="3" spans="1:24" ht="15.75">
      <c r="A3" s="1338"/>
      <c r="B3" s="2013" t="s">
        <v>2</v>
      </c>
      <c r="C3" s="2013"/>
      <c r="D3" s="1339"/>
      <c r="E3" s="1339"/>
      <c r="F3" s="1339"/>
      <c r="G3" s="1339"/>
      <c r="H3" s="1339"/>
      <c r="I3" s="1339"/>
      <c r="J3" s="1339"/>
      <c r="K3" s="1339"/>
      <c r="L3" s="1339"/>
      <c r="M3" s="1339"/>
      <c r="N3" s="1339"/>
      <c r="O3" s="1339"/>
      <c r="P3" s="1339"/>
      <c r="Q3" s="1339"/>
      <c r="R3" s="1339"/>
      <c r="S3" s="1339"/>
      <c r="T3" s="1339"/>
      <c r="U3" s="1339"/>
      <c r="V3" s="1339"/>
      <c r="W3" s="1338"/>
      <c r="X3" s="585" t="s">
        <v>423</v>
      </c>
    </row>
    <row r="4" spans="1:24" ht="16.5" thickBot="1">
      <c r="A4" s="1338"/>
      <c r="B4" s="519"/>
      <c r="C4" s="519"/>
      <c r="D4" s="1323"/>
      <c r="E4" s="1323"/>
      <c r="F4" s="1323"/>
      <c r="G4" s="1323"/>
      <c r="H4" s="1323"/>
      <c r="I4" s="1323"/>
      <c r="J4" s="1323"/>
      <c r="K4" s="1324"/>
      <c r="L4" s="1324"/>
      <c r="M4" s="1324"/>
      <c r="N4" s="1324"/>
      <c r="O4" s="1324"/>
      <c r="P4" s="1324"/>
      <c r="Q4" s="1324"/>
      <c r="R4" s="1324"/>
      <c r="S4" s="1324"/>
      <c r="T4" s="1324"/>
      <c r="U4" s="1324"/>
      <c r="V4" s="1088" t="s">
        <v>3</v>
      </c>
      <c r="W4" s="1338"/>
      <c r="X4" s="585" t="s">
        <v>393</v>
      </c>
    </row>
    <row r="5" spans="1:24">
      <c r="A5" s="1338"/>
      <c r="B5" s="2014" t="s">
        <v>4</v>
      </c>
      <c r="C5" s="2015"/>
      <c r="D5" s="2020">
        <v>2024</v>
      </c>
      <c r="E5" s="2020"/>
      <c r="F5" s="2020"/>
      <c r="G5" s="2020"/>
      <c r="H5" s="2020"/>
      <c r="I5" s="2020"/>
      <c r="J5" s="2020"/>
      <c r="K5" s="2020"/>
      <c r="L5" s="2021">
        <f>D5+1</f>
        <v>2025</v>
      </c>
      <c r="M5" s="2020"/>
      <c r="N5" s="2020"/>
      <c r="O5" s="2020"/>
      <c r="P5" s="2022"/>
      <c r="Q5" s="2021">
        <f>L5+1</f>
        <v>2026</v>
      </c>
      <c r="R5" s="2020"/>
      <c r="S5" s="2020"/>
      <c r="T5" s="2020"/>
      <c r="U5" s="2020"/>
      <c r="V5" s="2022"/>
      <c r="W5" s="1338"/>
    </row>
    <row r="6" spans="1:24">
      <c r="A6" s="1338"/>
      <c r="B6" s="2016"/>
      <c r="C6" s="2017"/>
      <c r="D6" s="2023" t="s">
        <v>6</v>
      </c>
      <c r="E6" s="2023"/>
      <c r="F6" s="2023"/>
      <c r="G6" s="2023"/>
      <c r="H6" s="2023"/>
      <c r="I6" s="2023"/>
      <c r="J6" s="2023"/>
      <c r="K6" s="2023"/>
      <c r="L6" s="2024" t="s">
        <v>7</v>
      </c>
      <c r="M6" s="2025"/>
      <c r="N6" s="2025"/>
      <c r="O6" s="2025"/>
      <c r="P6" s="2026"/>
      <c r="Q6" s="2024" t="s">
        <v>7</v>
      </c>
      <c r="R6" s="2025"/>
      <c r="S6" s="2025"/>
      <c r="T6" s="2025"/>
      <c r="U6" s="2025"/>
      <c r="V6" s="2026"/>
      <c r="W6" s="1338"/>
    </row>
    <row r="7" spans="1:24" ht="56.25" customHeight="1" thickBot="1">
      <c r="A7" s="1338"/>
      <c r="B7" s="2018"/>
      <c r="C7" s="2019"/>
      <c r="D7" s="2" t="s">
        <v>298</v>
      </c>
      <c r="E7" s="452" t="s">
        <v>299</v>
      </c>
      <c r="F7" s="452" t="s">
        <v>444</v>
      </c>
      <c r="G7" s="3" t="s">
        <v>10</v>
      </c>
      <c r="H7" s="3" t="s">
        <v>445</v>
      </c>
      <c r="I7" s="4" t="s">
        <v>8</v>
      </c>
      <c r="J7" s="3" t="s">
        <v>9</v>
      </c>
      <c r="K7" s="3" t="s">
        <v>300</v>
      </c>
      <c r="L7" s="5" t="s">
        <v>10</v>
      </c>
      <c r="M7" s="3" t="s">
        <v>445</v>
      </c>
      <c r="N7" s="6" t="s">
        <v>8</v>
      </c>
      <c r="O7" s="3" t="s">
        <v>9</v>
      </c>
      <c r="P7" s="3" t="s">
        <v>320</v>
      </c>
      <c r="Q7" s="1937" t="s">
        <v>502</v>
      </c>
      <c r="R7" s="1990" t="s">
        <v>509</v>
      </c>
      <c r="S7" s="3" t="s">
        <v>445</v>
      </c>
      <c r="T7" s="6" t="s">
        <v>8</v>
      </c>
      <c r="U7" s="3" t="s">
        <v>9</v>
      </c>
      <c r="V7" s="7" t="s">
        <v>320</v>
      </c>
      <c r="W7" s="1338"/>
    </row>
    <row r="8" spans="1:24" ht="13.5" thickBot="1">
      <c r="A8" s="1338"/>
      <c r="B8" s="1122"/>
      <c r="C8" s="1123" t="s">
        <v>11</v>
      </c>
      <c r="D8" s="8" t="s">
        <v>12</v>
      </c>
      <c r="E8" s="8" t="s">
        <v>13</v>
      </c>
      <c r="F8" s="8" t="s">
        <v>14</v>
      </c>
      <c r="G8" s="9" t="s">
        <v>15</v>
      </c>
      <c r="H8" s="10" t="s">
        <v>16</v>
      </c>
      <c r="I8" s="10" t="s">
        <v>17</v>
      </c>
      <c r="J8" s="11" t="s">
        <v>18</v>
      </c>
      <c r="K8" s="12" t="s">
        <v>5</v>
      </c>
      <c r="L8" s="13" t="s">
        <v>19</v>
      </c>
      <c r="M8" s="14" t="s">
        <v>20</v>
      </c>
      <c r="N8" s="14" t="s">
        <v>21</v>
      </c>
      <c r="O8" s="15" t="s">
        <v>22</v>
      </c>
      <c r="P8" s="16" t="s">
        <v>23</v>
      </c>
      <c r="Q8" s="1938" t="s">
        <v>24</v>
      </c>
      <c r="R8" s="1945" t="s">
        <v>430</v>
      </c>
      <c r="S8" s="1933" t="s">
        <v>431</v>
      </c>
      <c r="T8" s="1934" t="s">
        <v>446</v>
      </c>
      <c r="U8" s="1935" t="s">
        <v>447</v>
      </c>
      <c r="V8" s="1936" t="s">
        <v>488</v>
      </c>
      <c r="W8" s="1338"/>
    </row>
    <row r="9" spans="1:24">
      <c r="A9" s="1338"/>
      <c r="B9" s="17">
        <v>1</v>
      </c>
      <c r="C9" s="1124" t="s">
        <v>25</v>
      </c>
      <c r="D9" s="459">
        <f>D10+D11+D12</f>
        <v>0</v>
      </c>
      <c r="E9" s="460">
        <f>E10+E11+E12</f>
        <v>0</v>
      </c>
      <c r="F9" s="460">
        <f>F10+F11+F12</f>
        <v>0</v>
      </c>
      <c r="G9" s="461">
        <f t="shared" ref="G9:U9" si="0">G10+G11+G12</f>
        <v>0</v>
      </c>
      <c r="H9" s="461">
        <f>H10+H11+H12</f>
        <v>0</v>
      </c>
      <c r="I9" s="461">
        <f t="shared" si="0"/>
        <v>0</v>
      </c>
      <c r="J9" s="461">
        <f t="shared" si="0"/>
        <v>0</v>
      </c>
      <c r="K9" s="462">
        <f t="shared" si="0"/>
        <v>0</v>
      </c>
      <c r="L9" s="1478">
        <f t="shared" si="0"/>
        <v>0</v>
      </c>
      <c r="M9" s="461">
        <f>M10+M11+M12</f>
        <v>0</v>
      </c>
      <c r="N9" s="460">
        <f t="shared" si="0"/>
        <v>0</v>
      </c>
      <c r="O9" s="460">
        <f t="shared" si="0"/>
        <v>0</v>
      </c>
      <c r="P9" s="463">
        <f>P10+P11+P12</f>
        <v>0</v>
      </c>
      <c r="Q9" s="1478">
        <f t="shared" si="0"/>
        <v>0</v>
      </c>
      <c r="R9" s="460">
        <f t="shared" ref="R9" si="1">R10+R11+R12</f>
        <v>0</v>
      </c>
      <c r="S9" s="460">
        <f>S10+S11+S12</f>
        <v>0</v>
      </c>
      <c r="T9" s="460">
        <f t="shared" si="0"/>
        <v>0</v>
      </c>
      <c r="U9" s="460">
        <f t="shared" si="0"/>
        <v>0</v>
      </c>
      <c r="V9" s="463">
        <f>V10+V11+V12</f>
        <v>0</v>
      </c>
      <c r="W9" s="1338"/>
    </row>
    <row r="10" spans="1:24">
      <c r="A10" s="1338"/>
      <c r="B10" s="18">
        <f>B9+1</f>
        <v>2</v>
      </c>
      <c r="C10" s="1125" t="s">
        <v>26</v>
      </c>
      <c r="D10" s="464">
        <f>D14+D24</f>
        <v>0</v>
      </c>
      <c r="E10" s="465">
        <f>E14+E24</f>
        <v>0</v>
      </c>
      <c r="F10" s="465">
        <f>F14+F24</f>
        <v>0</v>
      </c>
      <c r="G10" s="466">
        <f t="shared" ref="G10:U10" si="2">G14+G24</f>
        <v>0</v>
      </c>
      <c r="H10" s="466">
        <f>H14+H24</f>
        <v>0</v>
      </c>
      <c r="I10" s="466">
        <f t="shared" si="2"/>
        <v>0</v>
      </c>
      <c r="J10" s="466">
        <f t="shared" si="2"/>
        <v>0</v>
      </c>
      <c r="K10" s="467">
        <f>K14+K24</f>
        <v>0</v>
      </c>
      <c r="L10" s="1479">
        <f t="shared" si="2"/>
        <v>0</v>
      </c>
      <c r="M10" s="466">
        <f>M14+M24</f>
        <v>0</v>
      </c>
      <c r="N10" s="465">
        <f t="shared" si="2"/>
        <v>0</v>
      </c>
      <c r="O10" s="465">
        <f t="shared" si="2"/>
        <v>0</v>
      </c>
      <c r="P10" s="468">
        <f t="shared" si="2"/>
        <v>0</v>
      </c>
      <c r="Q10" s="1479">
        <f t="shared" si="2"/>
        <v>0</v>
      </c>
      <c r="R10" s="1991">
        <f t="shared" ref="R10" si="3">R14+R24</f>
        <v>0</v>
      </c>
      <c r="S10" s="465">
        <f>S14+S24</f>
        <v>0</v>
      </c>
      <c r="T10" s="465">
        <f t="shared" si="2"/>
        <v>0</v>
      </c>
      <c r="U10" s="465">
        <f t="shared" si="2"/>
        <v>0</v>
      </c>
      <c r="V10" s="468">
        <f>V14+V24</f>
        <v>0</v>
      </c>
      <c r="W10" s="1338"/>
    </row>
    <row r="11" spans="1:24">
      <c r="A11" s="1338"/>
      <c r="B11" s="18">
        <f t="shared" ref="B11:B52" si="4">B10+1</f>
        <v>3</v>
      </c>
      <c r="C11" s="1125" t="s">
        <v>27</v>
      </c>
      <c r="D11" s="469">
        <f t="shared" ref="D11:V12" si="5">D21+D31</f>
        <v>0</v>
      </c>
      <c r="E11" s="470">
        <f>E21+E31</f>
        <v>0</v>
      </c>
      <c r="F11" s="470">
        <f t="shared" si="5"/>
        <v>0</v>
      </c>
      <c r="G11" s="471">
        <f t="shared" si="5"/>
        <v>0</v>
      </c>
      <c r="H11" s="471">
        <f>H21+H31</f>
        <v>0</v>
      </c>
      <c r="I11" s="471">
        <f t="shared" si="5"/>
        <v>0</v>
      </c>
      <c r="J11" s="471">
        <f t="shared" si="5"/>
        <v>0</v>
      </c>
      <c r="K11" s="472">
        <f t="shared" si="5"/>
        <v>0</v>
      </c>
      <c r="L11" s="1480">
        <f t="shared" si="5"/>
        <v>0</v>
      </c>
      <c r="M11" s="471">
        <f>M21+M31</f>
        <v>0</v>
      </c>
      <c r="N11" s="470">
        <f t="shared" si="5"/>
        <v>0</v>
      </c>
      <c r="O11" s="470">
        <f t="shared" si="5"/>
        <v>0</v>
      </c>
      <c r="P11" s="473">
        <f t="shared" si="5"/>
        <v>0</v>
      </c>
      <c r="Q11" s="1480">
        <f>Q21+Q31</f>
        <v>0</v>
      </c>
      <c r="R11" s="1992">
        <f>R21+R31</f>
        <v>0</v>
      </c>
      <c r="S11" s="470">
        <f>S21+S31</f>
        <v>0</v>
      </c>
      <c r="T11" s="470">
        <f t="shared" si="5"/>
        <v>0</v>
      </c>
      <c r="U11" s="470">
        <f t="shared" si="5"/>
        <v>0</v>
      </c>
      <c r="V11" s="473">
        <f t="shared" si="5"/>
        <v>0</v>
      </c>
      <c r="W11" s="1338"/>
    </row>
    <row r="12" spans="1:24" ht="13.5" thickBot="1">
      <c r="A12" s="1338"/>
      <c r="B12" s="19">
        <f t="shared" si="4"/>
        <v>4</v>
      </c>
      <c r="C12" s="1126" t="s">
        <v>28</v>
      </c>
      <c r="D12" s="469">
        <f t="shared" si="5"/>
        <v>0</v>
      </c>
      <c r="E12" s="470">
        <f t="shared" si="5"/>
        <v>0</v>
      </c>
      <c r="F12" s="470">
        <f t="shared" si="5"/>
        <v>0</v>
      </c>
      <c r="G12" s="471">
        <f t="shared" si="5"/>
        <v>0</v>
      </c>
      <c r="H12" s="471">
        <f>H22+H32</f>
        <v>0</v>
      </c>
      <c r="I12" s="471">
        <f t="shared" si="5"/>
        <v>0</v>
      </c>
      <c r="J12" s="471">
        <f>J22+J32</f>
        <v>0</v>
      </c>
      <c r="K12" s="472">
        <f t="shared" si="5"/>
        <v>0</v>
      </c>
      <c r="L12" s="1480">
        <f t="shared" si="5"/>
        <v>0</v>
      </c>
      <c r="M12" s="471">
        <f>M22+M32</f>
        <v>0</v>
      </c>
      <c r="N12" s="470">
        <f t="shared" si="5"/>
        <v>0</v>
      </c>
      <c r="O12" s="470">
        <f t="shared" si="5"/>
        <v>0</v>
      </c>
      <c r="P12" s="473">
        <f t="shared" si="5"/>
        <v>0</v>
      </c>
      <c r="Q12" s="1480">
        <f t="shared" si="5"/>
        <v>0</v>
      </c>
      <c r="R12" s="1992">
        <f t="shared" ref="R12" si="6">R22+R32</f>
        <v>0</v>
      </c>
      <c r="S12" s="470">
        <f>S22+S32</f>
        <v>0</v>
      </c>
      <c r="T12" s="470">
        <f t="shared" si="5"/>
        <v>0</v>
      </c>
      <c r="U12" s="470">
        <f t="shared" si="5"/>
        <v>0</v>
      </c>
      <c r="V12" s="473">
        <f t="shared" si="5"/>
        <v>0</v>
      </c>
      <c r="W12" s="1338"/>
    </row>
    <row r="13" spans="1:24">
      <c r="A13" s="1338"/>
      <c r="B13" s="20">
        <f t="shared" si="4"/>
        <v>5</v>
      </c>
      <c r="C13" s="1127" t="s">
        <v>29</v>
      </c>
      <c r="D13" s="474">
        <f>D14+D21+D22</f>
        <v>0</v>
      </c>
      <c r="E13" s="475">
        <f>E14+E21+E22</f>
        <v>0</v>
      </c>
      <c r="F13" s="475">
        <f>F14+F21+F22</f>
        <v>0</v>
      </c>
      <c r="G13" s="476">
        <f t="shared" ref="G13:U13" si="7">G14+G21+G22</f>
        <v>0</v>
      </c>
      <c r="H13" s="476">
        <f>H14+H21+H22</f>
        <v>0</v>
      </c>
      <c r="I13" s="476">
        <f t="shared" si="7"/>
        <v>0</v>
      </c>
      <c r="J13" s="476">
        <f t="shared" si="7"/>
        <v>0</v>
      </c>
      <c r="K13" s="477">
        <f t="shared" si="7"/>
        <v>0</v>
      </c>
      <c r="L13" s="1481">
        <f t="shared" si="7"/>
        <v>0</v>
      </c>
      <c r="M13" s="476">
        <f>M14+M21+M22</f>
        <v>0</v>
      </c>
      <c r="N13" s="476">
        <f t="shared" si="7"/>
        <v>0</v>
      </c>
      <c r="O13" s="476">
        <f t="shared" si="7"/>
        <v>0</v>
      </c>
      <c r="P13" s="477">
        <f t="shared" si="7"/>
        <v>0</v>
      </c>
      <c r="Q13" s="1481">
        <f t="shared" si="7"/>
        <v>0</v>
      </c>
      <c r="R13" s="475">
        <f>R14+R21+R22</f>
        <v>0</v>
      </c>
      <c r="S13" s="475">
        <f>S14+S21+S22</f>
        <v>0</v>
      </c>
      <c r="T13" s="476">
        <f t="shared" si="7"/>
        <v>0</v>
      </c>
      <c r="U13" s="476">
        <f t="shared" si="7"/>
        <v>0</v>
      </c>
      <c r="V13" s="477">
        <f>V14+V21+V22</f>
        <v>0</v>
      </c>
      <c r="W13" s="1338"/>
    </row>
    <row r="14" spans="1:24">
      <c r="A14" s="1338"/>
      <c r="B14" s="21">
        <f t="shared" si="4"/>
        <v>6</v>
      </c>
      <c r="C14" s="1128" t="s">
        <v>26</v>
      </c>
      <c r="D14" s="478">
        <f>D15+D16+D19+D20</f>
        <v>0</v>
      </c>
      <c r="E14" s="479">
        <f>E15+E16+E19+E20</f>
        <v>0</v>
      </c>
      <c r="F14" s="479">
        <f>F15+F16+F19+F20</f>
        <v>0</v>
      </c>
      <c r="G14" s="480">
        <f t="shared" ref="G14:V14" si="8">G15+G16+G19+G20</f>
        <v>0</v>
      </c>
      <c r="H14" s="480">
        <f>H15+H16+H19+H20</f>
        <v>0</v>
      </c>
      <c r="I14" s="480">
        <f t="shared" si="8"/>
        <v>0</v>
      </c>
      <c r="J14" s="480">
        <f t="shared" si="8"/>
        <v>0</v>
      </c>
      <c r="K14" s="481">
        <f>K15+K16+K19+K20</f>
        <v>0</v>
      </c>
      <c r="L14" s="1482">
        <f t="shared" si="8"/>
        <v>0</v>
      </c>
      <c r="M14" s="480">
        <f>M15+M16+M19+M20</f>
        <v>0</v>
      </c>
      <c r="N14" s="480">
        <f t="shared" si="8"/>
        <v>0</v>
      </c>
      <c r="O14" s="480">
        <f t="shared" si="8"/>
        <v>0</v>
      </c>
      <c r="P14" s="481">
        <f t="shared" si="8"/>
        <v>0</v>
      </c>
      <c r="Q14" s="1482">
        <f t="shared" si="8"/>
        <v>0</v>
      </c>
      <c r="R14" s="1993">
        <f>R15+R16+R19+R20</f>
        <v>0</v>
      </c>
      <c r="S14" s="479">
        <f>S15+S16+S19+S20</f>
        <v>0</v>
      </c>
      <c r="T14" s="480">
        <f t="shared" si="8"/>
        <v>0</v>
      </c>
      <c r="U14" s="480">
        <f t="shared" si="8"/>
        <v>0</v>
      </c>
      <c r="V14" s="481">
        <f t="shared" si="8"/>
        <v>0</v>
      </c>
      <c r="W14" s="1338"/>
    </row>
    <row r="15" spans="1:24">
      <c r="A15" s="1338"/>
      <c r="B15" s="21">
        <f t="shared" si="4"/>
        <v>7</v>
      </c>
      <c r="C15" s="1129" t="s">
        <v>30</v>
      </c>
      <c r="D15" s="482"/>
      <c r="E15" s="483"/>
      <c r="F15" s="483"/>
      <c r="G15" s="484"/>
      <c r="H15" s="484"/>
      <c r="I15" s="484"/>
      <c r="J15" s="484"/>
      <c r="K15" s="481">
        <f>E15+F15+G15+H15-I15-J15</f>
        <v>0</v>
      </c>
      <c r="L15" s="1483"/>
      <c r="M15" s="484"/>
      <c r="N15" s="484"/>
      <c r="O15" s="484"/>
      <c r="P15" s="481">
        <f>K15+M15+L15-N15-O15</f>
        <v>0</v>
      </c>
      <c r="Q15" s="1483"/>
      <c r="R15" s="1994"/>
      <c r="S15" s="483"/>
      <c r="T15" s="484"/>
      <c r="U15" s="484"/>
      <c r="V15" s="481">
        <f>P15+Q15+S15-T15-U15</f>
        <v>0</v>
      </c>
      <c r="W15" s="1338"/>
    </row>
    <row r="16" spans="1:24">
      <c r="A16" s="1338"/>
      <c r="B16" s="21">
        <f t="shared" si="4"/>
        <v>8</v>
      </c>
      <c r="C16" s="1129" t="s">
        <v>31</v>
      </c>
      <c r="D16" s="478">
        <f>D17+D18</f>
        <v>0</v>
      </c>
      <c r="E16" s="479">
        <f t="shared" ref="E16:V16" si="9">E17+E18</f>
        <v>0</v>
      </c>
      <c r="F16" s="479">
        <f t="shared" si="9"/>
        <v>0</v>
      </c>
      <c r="G16" s="480">
        <f t="shared" si="9"/>
        <v>0</v>
      </c>
      <c r="H16" s="480">
        <f>H17+H18</f>
        <v>0</v>
      </c>
      <c r="I16" s="480">
        <f t="shared" si="9"/>
        <v>0</v>
      </c>
      <c r="J16" s="480">
        <f t="shared" si="9"/>
        <v>0</v>
      </c>
      <c r="K16" s="481">
        <f t="shared" si="9"/>
        <v>0</v>
      </c>
      <c r="L16" s="1482">
        <f t="shared" si="9"/>
        <v>0</v>
      </c>
      <c r="M16" s="480">
        <f t="shared" si="9"/>
        <v>0</v>
      </c>
      <c r="N16" s="480">
        <f t="shared" si="9"/>
        <v>0</v>
      </c>
      <c r="O16" s="480">
        <f t="shared" si="9"/>
        <v>0</v>
      </c>
      <c r="P16" s="481">
        <f t="shared" si="9"/>
        <v>0</v>
      </c>
      <c r="Q16" s="1482">
        <f t="shared" si="9"/>
        <v>0</v>
      </c>
      <c r="R16" s="1993">
        <f>R17+R18</f>
        <v>0</v>
      </c>
      <c r="S16" s="479">
        <f>S17+S18</f>
        <v>0</v>
      </c>
      <c r="T16" s="480">
        <f t="shared" si="9"/>
        <v>0</v>
      </c>
      <c r="U16" s="480">
        <f t="shared" si="9"/>
        <v>0</v>
      </c>
      <c r="V16" s="481">
        <f t="shared" si="9"/>
        <v>0</v>
      </c>
      <c r="W16" s="1338"/>
    </row>
    <row r="17" spans="1:23">
      <c r="A17" s="1338"/>
      <c r="B17" s="21">
        <f t="shared" si="4"/>
        <v>9</v>
      </c>
      <c r="C17" s="1135" t="s">
        <v>32</v>
      </c>
      <c r="D17" s="482"/>
      <c r="E17" s="483"/>
      <c r="F17" s="483"/>
      <c r="G17" s="484"/>
      <c r="H17" s="484"/>
      <c r="I17" s="484"/>
      <c r="J17" s="484"/>
      <c r="K17" s="481">
        <f t="shared" ref="K17:K22" si="10">E17+F17+G17+H17-I17-J17</f>
        <v>0</v>
      </c>
      <c r="L17" s="482"/>
      <c r="M17" s="483"/>
      <c r="N17" s="484"/>
      <c r="O17" s="484"/>
      <c r="P17" s="481">
        <f t="shared" ref="P17:P22" si="11">K17+M17+L17-N17-O17</f>
        <v>0</v>
      </c>
      <c r="Q17" s="1483"/>
      <c r="R17" s="1994"/>
      <c r="S17" s="483"/>
      <c r="T17" s="484"/>
      <c r="U17" s="484"/>
      <c r="V17" s="481">
        <f t="shared" ref="V17:V22" si="12">P17+Q17+S17-T17-U17</f>
        <v>0</v>
      </c>
      <c r="W17" s="1338"/>
    </row>
    <row r="18" spans="1:23">
      <c r="A18" s="1338"/>
      <c r="B18" s="21">
        <f t="shared" si="4"/>
        <v>10</v>
      </c>
      <c r="C18" s="1135" t="s">
        <v>33</v>
      </c>
      <c r="D18" s="482"/>
      <c r="E18" s="483"/>
      <c r="F18" s="483"/>
      <c r="G18" s="484"/>
      <c r="H18" s="484"/>
      <c r="I18" s="484"/>
      <c r="J18" s="484"/>
      <c r="K18" s="481">
        <f t="shared" si="10"/>
        <v>0</v>
      </c>
      <c r="L18" s="482"/>
      <c r="M18" s="483"/>
      <c r="N18" s="484"/>
      <c r="O18" s="484"/>
      <c r="P18" s="481">
        <f t="shared" si="11"/>
        <v>0</v>
      </c>
      <c r="Q18" s="1483"/>
      <c r="R18" s="1994"/>
      <c r="S18" s="483"/>
      <c r="T18" s="484"/>
      <c r="U18" s="484"/>
      <c r="V18" s="481">
        <f t="shared" si="12"/>
        <v>0</v>
      </c>
      <c r="W18" s="1338"/>
    </row>
    <row r="19" spans="1:23">
      <c r="A19" s="1338"/>
      <c r="B19" s="21">
        <f t="shared" si="4"/>
        <v>11</v>
      </c>
      <c r="C19" s="1129" t="s">
        <v>34</v>
      </c>
      <c r="D19" s="482"/>
      <c r="E19" s="484"/>
      <c r="F19" s="483"/>
      <c r="G19" s="484"/>
      <c r="H19" s="484"/>
      <c r="I19" s="484"/>
      <c r="J19" s="484"/>
      <c r="K19" s="481">
        <f t="shared" si="10"/>
        <v>0</v>
      </c>
      <c r="L19" s="482"/>
      <c r="M19" s="483"/>
      <c r="N19" s="484"/>
      <c r="O19" s="484"/>
      <c r="P19" s="481">
        <f t="shared" si="11"/>
        <v>0</v>
      </c>
      <c r="Q19" s="1483"/>
      <c r="R19" s="1994"/>
      <c r="S19" s="483"/>
      <c r="T19" s="484"/>
      <c r="U19" s="484"/>
      <c r="V19" s="481">
        <f t="shared" si="12"/>
        <v>0</v>
      </c>
      <c r="W19" s="1338"/>
    </row>
    <row r="20" spans="1:23">
      <c r="A20" s="1338"/>
      <c r="B20" s="21">
        <f t="shared" si="4"/>
        <v>12</v>
      </c>
      <c r="C20" s="1129" t="s">
        <v>35</v>
      </c>
      <c r="D20" s="482"/>
      <c r="E20" s="484"/>
      <c r="F20" s="483"/>
      <c r="G20" s="484"/>
      <c r="H20" s="484"/>
      <c r="I20" s="484"/>
      <c r="J20" s="484"/>
      <c r="K20" s="481">
        <f t="shared" si="10"/>
        <v>0</v>
      </c>
      <c r="L20" s="482"/>
      <c r="M20" s="483"/>
      <c r="N20" s="484"/>
      <c r="O20" s="484"/>
      <c r="P20" s="481">
        <f t="shared" si="11"/>
        <v>0</v>
      </c>
      <c r="Q20" s="1483"/>
      <c r="R20" s="1994"/>
      <c r="S20" s="483"/>
      <c r="T20" s="484"/>
      <c r="U20" s="484"/>
      <c r="V20" s="481">
        <f t="shared" si="12"/>
        <v>0</v>
      </c>
      <c r="W20" s="1338"/>
    </row>
    <row r="21" spans="1:23">
      <c r="A21" s="1338"/>
      <c r="B21" s="21">
        <f t="shared" si="4"/>
        <v>13</v>
      </c>
      <c r="C21" s="1128" t="s">
        <v>36</v>
      </c>
      <c r="D21" s="606">
        <f>IF($D14+$D24=0,0,(D33)*$D14/($D14+$D24))</f>
        <v>0</v>
      </c>
      <c r="E21" s="1662"/>
      <c r="F21" s="471">
        <f>IF($K14+$K24=0,0,(F33)*$K14/($K14+$K24))</f>
        <v>0</v>
      </c>
      <c r="G21" s="471">
        <f>IF($K14+$K24=0,0,(G33)*$K14/($K14+$K24))</f>
        <v>0</v>
      </c>
      <c r="H21" s="471">
        <f>IF($K14+$K24=0,0,(H33)*$K14/($K14+$K24))</f>
        <v>0</v>
      </c>
      <c r="I21" s="471">
        <f>IF($K14+$K24=0,0,(I33)*$K14/($K14+$K24))</f>
        <v>0</v>
      </c>
      <c r="J21" s="471">
        <f>IF($K14+$K24=0,0,(J33)*$K14/($K14+$K24))</f>
        <v>0</v>
      </c>
      <c r="K21" s="473">
        <f t="shared" si="10"/>
        <v>0</v>
      </c>
      <c r="L21" s="469">
        <f>IF($P14+$P24=0,0,(L33)*$P14/($P14+$P24))</f>
        <v>0</v>
      </c>
      <c r="M21" s="470">
        <f>IF($P14+$P24=0,0,(M33)*$P14/($P14+$P24))</f>
        <v>0</v>
      </c>
      <c r="N21" s="470">
        <f>IF($P14+$P24=0,0,(N33)*$P14/($P14+$P24))</f>
        <v>0</v>
      </c>
      <c r="O21" s="470">
        <f>IF($P14+$P24=0,0,(O33)*$P14/($P14+$P24))</f>
        <v>0</v>
      </c>
      <c r="P21" s="473">
        <f t="shared" si="11"/>
        <v>0</v>
      </c>
      <c r="Q21" s="1480">
        <f>IF($V14+$V24=0,0,(Q33)*$V14/($V14+$V24))</f>
        <v>0</v>
      </c>
      <c r="R21" s="1992">
        <f>IF($V14+$V24=0,0,(R33)*$V14/($V14+$V24))</f>
        <v>0</v>
      </c>
      <c r="S21" s="470">
        <f>IF($V14+$V24=0,0,(S33)*$V14/($V14+$V24))</f>
        <v>0</v>
      </c>
      <c r="T21" s="470">
        <f>IF($V14+$V24=0,0,(T33)*$V14/($V14+$V24))</f>
        <v>0</v>
      </c>
      <c r="U21" s="470">
        <f>IF($V14+$V24=0,0,(U33)*$V14/($V14+$V24))</f>
        <v>0</v>
      </c>
      <c r="V21" s="473">
        <f t="shared" si="12"/>
        <v>0</v>
      </c>
      <c r="W21" s="1338"/>
    </row>
    <row r="22" spans="1:23" ht="13.5" thickBot="1">
      <c r="A22" s="1338"/>
      <c r="B22" s="22">
        <f t="shared" si="4"/>
        <v>14</v>
      </c>
      <c r="C22" s="1130" t="s">
        <v>28</v>
      </c>
      <c r="D22" s="607">
        <f>IF($D14+$D$21+$D24+$D$31+$D40=0,0,(D42)*($D14+D21)/($D14+$D$21+$D24+$D$31+$D40))</f>
        <v>0</v>
      </c>
      <c r="E22" s="1663"/>
      <c r="F22" s="608">
        <f>IF($K14+$K$21+$K24+$K$31+$K40=0,0,(F42)*($K14+$K$21)/($K14+$K$21+$K24+$K$31+$K40))</f>
        <v>0</v>
      </c>
      <c r="G22" s="1340">
        <f>IF($K14+$K$21+$K24+$K$31+$K40=0,0,(G42)*($K14+$K$21)/($K14+$K$21+$K24+$K$31+$K40))</f>
        <v>0</v>
      </c>
      <c r="H22" s="1340">
        <f>IF($K14+$K$21+$K24+$K$31+$K40=0,0,(H42)*($K14+$K$21)/($K14+$K$21+$K24+$K$31+$K40))</f>
        <v>0</v>
      </c>
      <c r="I22" s="1340">
        <f>IF($K14+$K$21+$K24+$K$31+$K40=0,0,(I42)*($K14+$K$21)/($K14+$K$21+$K24+$K$31+$K40))</f>
        <v>0</v>
      </c>
      <c r="J22" s="1340">
        <f>IF($K14+$K$21+$K24+$K$31+$K40=0,0,(J42)*($K14+$K$21)/($K14+$K$21+$K24+$K$31+$K40))</f>
        <v>0</v>
      </c>
      <c r="K22" s="609">
        <f t="shared" si="10"/>
        <v>0</v>
      </c>
      <c r="L22" s="607">
        <f>IF($P14+$P$21+$P24+$P$31+$P40=0,0,(L42)*($P14+$P$21)/($P14+$P$21+$P24+$P$31+$P40))</f>
        <v>0</v>
      </c>
      <c r="M22" s="608">
        <f>IF($P14+$P$21+$P24+$P$31+$P40=0,0,(M42)*($P14+$P$21)/($P14+$P$21+$P24+$P$31+$P40))</f>
        <v>0</v>
      </c>
      <c r="N22" s="608">
        <f>IF($P14+$P$21+$P24+$P$31+$P40=0,0,(N42)*($P14+$P$21)/($P14+$P$21+$P24+$P$31+$P40))</f>
        <v>0</v>
      </c>
      <c r="O22" s="608">
        <f>IF($P14+$P$21+$P24+$P$31+$P40=0,0,(O42)*($P14+$P$21)/($P14+$P$21+$P24+$P$31+$P40))</f>
        <v>0</v>
      </c>
      <c r="P22" s="1341">
        <f t="shared" si="11"/>
        <v>0</v>
      </c>
      <c r="Q22" s="1939">
        <f>IF($V14+$V$21+$V24+$V$31+$V40=0,0,(Q42)*($V14+$V$21)/($V14+$V$21+$V24+$V$31+$V40))</f>
        <v>0</v>
      </c>
      <c r="R22" s="1995">
        <f>IF($V14+$V$21+$V24+$V$31+$V40=0,0,(R42)*($V14+$V$21)/($V14+$V$21+$V24+$V$31+$V40))</f>
        <v>0</v>
      </c>
      <c r="S22" s="608">
        <f>IF($V14+$V$21+$V24+$V$31+$V40=0,0,(S42)*($V14+$V$21)/($V14+$V$21+$V24+$V$31+$V40))</f>
        <v>0</v>
      </c>
      <c r="T22" s="608">
        <f>IF($V14+$V$21+$V24+$V$31+$V40=0,0,(T42)*($V14+$V$21)/($V14+$V$21+$V24+$V$31+$V40))</f>
        <v>0</v>
      </c>
      <c r="U22" s="608">
        <f>IF($V14+$V$21+$V24+$V$31+$V40=0,0,(U42)*($V14+$V$21)/($V14+$V$21+$V24+$V$31+$V40))</f>
        <v>0</v>
      </c>
      <c r="V22" s="1341">
        <f t="shared" si="12"/>
        <v>0</v>
      </c>
      <c r="W22" s="1338"/>
    </row>
    <row r="23" spans="1:23">
      <c r="A23" s="1338"/>
      <c r="B23" s="23">
        <f t="shared" si="4"/>
        <v>15</v>
      </c>
      <c r="C23" s="1131" t="s">
        <v>37</v>
      </c>
      <c r="D23" s="485">
        <f>D24+D31+D32</f>
        <v>0</v>
      </c>
      <c r="E23" s="487">
        <f t="shared" ref="E23:Q23" si="13">E24+E31+E32</f>
        <v>0</v>
      </c>
      <c r="F23" s="486">
        <f t="shared" si="13"/>
        <v>0</v>
      </c>
      <c r="G23" s="487">
        <f t="shared" si="13"/>
        <v>0</v>
      </c>
      <c r="H23" s="487">
        <f>H24+H31+H32</f>
        <v>0</v>
      </c>
      <c r="I23" s="487">
        <f t="shared" si="13"/>
        <v>0</v>
      </c>
      <c r="J23" s="487">
        <f t="shared" si="13"/>
        <v>0</v>
      </c>
      <c r="K23" s="488">
        <f t="shared" si="13"/>
        <v>0</v>
      </c>
      <c r="L23" s="485">
        <f t="shared" si="13"/>
        <v>0</v>
      </c>
      <c r="M23" s="486">
        <f>M24+M31+M32</f>
        <v>0</v>
      </c>
      <c r="N23" s="487">
        <f>N24+N31+N32</f>
        <v>0</v>
      </c>
      <c r="O23" s="487">
        <f>O24+O31+O32</f>
        <v>0</v>
      </c>
      <c r="P23" s="488">
        <f t="shared" si="13"/>
        <v>0</v>
      </c>
      <c r="Q23" s="1940">
        <f t="shared" si="13"/>
        <v>0</v>
      </c>
      <c r="R23" s="486">
        <f>R24+R31+R32</f>
        <v>0</v>
      </c>
      <c r="S23" s="486">
        <f>S24+S31+S32</f>
        <v>0</v>
      </c>
      <c r="T23" s="487">
        <f>T24+T31+T32</f>
        <v>0</v>
      </c>
      <c r="U23" s="487">
        <f>U24+U31+U32</f>
        <v>0</v>
      </c>
      <c r="V23" s="488">
        <f>V24+V31+V32</f>
        <v>0</v>
      </c>
      <c r="W23" s="1338"/>
    </row>
    <row r="24" spans="1:23">
      <c r="A24" s="1338"/>
      <c r="B24" s="21">
        <f t="shared" si="4"/>
        <v>16</v>
      </c>
      <c r="C24" s="1128" t="s">
        <v>26</v>
      </c>
      <c r="D24" s="478">
        <f>D25+D26+D29+D30</f>
        <v>0</v>
      </c>
      <c r="E24" s="480">
        <f>E25+E26+E29+E30</f>
        <v>0</v>
      </c>
      <c r="F24" s="480">
        <f>F25+F26+F29+F30</f>
        <v>0</v>
      </c>
      <c r="G24" s="480">
        <f t="shared" ref="G24:Q24" si="14">G25+G26+G29+G30</f>
        <v>0</v>
      </c>
      <c r="H24" s="480">
        <f>H25+H26+H29+H30</f>
        <v>0</v>
      </c>
      <c r="I24" s="480">
        <f t="shared" si="14"/>
        <v>0</v>
      </c>
      <c r="J24" s="480">
        <f t="shared" si="14"/>
        <v>0</v>
      </c>
      <c r="K24" s="481">
        <f t="shared" si="14"/>
        <v>0</v>
      </c>
      <c r="L24" s="478">
        <f t="shared" si="14"/>
        <v>0</v>
      </c>
      <c r="M24" s="479">
        <f>M25+M26+M29+M30</f>
        <v>0</v>
      </c>
      <c r="N24" s="480">
        <f>N25+N26+N29+N30</f>
        <v>0</v>
      </c>
      <c r="O24" s="480">
        <f>O25+O26+O29+O30</f>
        <v>0</v>
      </c>
      <c r="P24" s="481">
        <f t="shared" si="14"/>
        <v>0</v>
      </c>
      <c r="Q24" s="1482">
        <f t="shared" si="14"/>
        <v>0</v>
      </c>
      <c r="R24" s="1993">
        <f t="shared" ref="R24" si="15">R25+R26+R29+R30</f>
        <v>0</v>
      </c>
      <c r="S24" s="479">
        <f>S25+S26+S29+S30</f>
        <v>0</v>
      </c>
      <c r="T24" s="480">
        <f>T25+T26+T29+T30</f>
        <v>0</v>
      </c>
      <c r="U24" s="480">
        <f>U25+U26+U29+U30</f>
        <v>0</v>
      </c>
      <c r="V24" s="481">
        <f>V25+V26+V29+V30</f>
        <v>0</v>
      </c>
      <c r="W24" s="1338"/>
    </row>
    <row r="25" spans="1:23">
      <c r="A25" s="1338"/>
      <c r="B25" s="21">
        <f t="shared" si="4"/>
        <v>17</v>
      </c>
      <c r="C25" s="1129" t="s">
        <v>30</v>
      </c>
      <c r="D25" s="482"/>
      <c r="E25" s="484"/>
      <c r="F25" s="484"/>
      <c r="G25" s="484"/>
      <c r="H25" s="484"/>
      <c r="I25" s="484"/>
      <c r="J25" s="484"/>
      <c r="K25" s="481">
        <f t="shared" ref="K25:K46" si="16">E25+F25+G25+H25-I25-J25</f>
        <v>0</v>
      </c>
      <c r="L25" s="482"/>
      <c r="M25" s="483"/>
      <c r="N25" s="484"/>
      <c r="O25" s="484"/>
      <c r="P25" s="481">
        <f>K25+M25+L25-N25-O25</f>
        <v>0</v>
      </c>
      <c r="Q25" s="1483"/>
      <c r="R25" s="1996"/>
      <c r="S25" s="483"/>
      <c r="T25" s="484"/>
      <c r="U25" s="484"/>
      <c r="V25" s="481">
        <f>P25+Q25+S25-T25-U25</f>
        <v>0</v>
      </c>
      <c r="W25" s="1338"/>
    </row>
    <row r="26" spans="1:23">
      <c r="A26" s="1338"/>
      <c r="B26" s="21">
        <f t="shared" si="4"/>
        <v>18</v>
      </c>
      <c r="C26" s="1129" t="s">
        <v>31</v>
      </c>
      <c r="D26" s="478">
        <f>D27+D28</f>
        <v>0</v>
      </c>
      <c r="E26" s="480">
        <f>E27+E28</f>
        <v>0</v>
      </c>
      <c r="F26" s="480">
        <f>F27+F28</f>
        <v>0</v>
      </c>
      <c r="G26" s="480">
        <f>G27+G28</f>
        <v>0</v>
      </c>
      <c r="H26" s="480">
        <f>H27+H28</f>
        <v>0</v>
      </c>
      <c r="I26" s="480">
        <f t="shared" ref="I26:V26" si="17">I27+I28</f>
        <v>0</v>
      </c>
      <c r="J26" s="480">
        <f t="shared" si="17"/>
        <v>0</v>
      </c>
      <c r="K26" s="481">
        <f t="shared" si="17"/>
        <v>0</v>
      </c>
      <c r="L26" s="478">
        <f t="shared" si="17"/>
        <v>0</v>
      </c>
      <c r="M26" s="479">
        <f>M27+M28</f>
        <v>0</v>
      </c>
      <c r="N26" s="480">
        <f>N27+N28</f>
        <v>0</v>
      </c>
      <c r="O26" s="480">
        <f>O27+O28</f>
        <v>0</v>
      </c>
      <c r="P26" s="481">
        <f>P27+P28</f>
        <v>0</v>
      </c>
      <c r="Q26" s="1482">
        <f t="shared" si="17"/>
        <v>0</v>
      </c>
      <c r="R26" s="1993">
        <f>R27+R28</f>
        <v>0</v>
      </c>
      <c r="S26" s="479">
        <f>S27+S28</f>
        <v>0</v>
      </c>
      <c r="T26" s="480">
        <f>T27+T28</f>
        <v>0</v>
      </c>
      <c r="U26" s="480">
        <f>U27+U28</f>
        <v>0</v>
      </c>
      <c r="V26" s="481">
        <f t="shared" si="17"/>
        <v>0</v>
      </c>
      <c r="W26" s="1338"/>
    </row>
    <row r="27" spans="1:23">
      <c r="A27" s="1338"/>
      <c r="B27" s="21">
        <f t="shared" si="4"/>
        <v>19</v>
      </c>
      <c r="C27" s="1135" t="s">
        <v>32</v>
      </c>
      <c r="D27" s="482"/>
      <c r="E27" s="484"/>
      <c r="F27" s="483"/>
      <c r="G27" s="484"/>
      <c r="H27" s="484"/>
      <c r="I27" s="484"/>
      <c r="J27" s="484"/>
      <c r="K27" s="481">
        <f t="shared" si="16"/>
        <v>0</v>
      </c>
      <c r="L27" s="482"/>
      <c r="M27" s="483"/>
      <c r="N27" s="484"/>
      <c r="O27" s="484"/>
      <c r="P27" s="481">
        <f t="shared" ref="P27:P32" si="18">K27+M27+L27-N27-O27</f>
        <v>0</v>
      </c>
      <c r="Q27" s="1483"/>
      <c r="R27" s="1994"/>
      <c r="S27" s="483"/>
      <c r="T27" s="484"/>
      <c r="U27" s="484"/>
      <c r="V27" s="481">
        <f>P27+Q27+S27-T27-U27</f>
        <v>0</v>
      </c>
      <c r="W27" s="1338"/>
    </row>
    <row r="28" spans="1:23">
      <c r="A28" s="1338"/>
      <c r="B28" s="21">
        <f t="shared" si="4"/>
        <v>20</v>
      </c>
      <c r="C28" s="1135" t="s">
        <v>33</v>
      </c>
      <c r="D28" s="482"/>
      <c r="E28" s="484"/>
      <c r="F28" s="483"/>
      <c r="G28" s="484"/>
      <c r="H28" s="484"/>
      <c r="I28" s="484"/>
      <c r="J28" s="484"/>
      <c r="K28" s="481">
        <f t="shared" si="16"/>
        <v>0</v>
      </c>
      <c r="L28" s="482"/>
      <c r="M28" s="483"/>
      <c r="N28" s="484"/>
      <c r="O28" s="484"/>
      <c r="P28" s="481">
        <f t="shared" si="18"/>
        <v>0</v>
      </c>
      <c r="Q28" s="1483"/>
      <c r="R28" s="1994"/>
      <c r="S28" s="483"/>
      <c r="T28" s="484"/>
      <c r="U28" s="484"/>
      <c r="V28" s="481">
        <f t="shared" ref="V28:V40" si="19">P28+Q28+S28-T28-U28</f>
        <v>0</v>
      </c>
      <c r="W28" s="1338"/>
    </row>
    <row r="29" spans="1:23">
      <c r="A29" s="1338"/>
      <c r="B29" s="21">
        <f t="shared" si="4"/>
        <v>21</v>
      </c>
      <c r="C29" s="1129" t="s">
        <v>34</v>
      </c>
      <c r="D29" s="482"/>
      <c r="E29" s="484"/>
      <c r="F29" s="483"/>
      <c r="G29" s="484"/>
      <c r="H29" s="484"/>
      <c r="I29" s="484"/>
      <c r="J29" s="484"/>
      <c r="K29" s="481">
        <f t="shared" si="16"/>
        <v>0</v>
      </c>
      <c r="L29" s="482"/>
      <c r="M29" s="483"/>
      <c r="N29" s="484"/>
      <c r="O29" s="484"/>
      <c r="P29" s="481">
        <f t="shared" si="18"/>
        <v>0</v>
      </c>
      <c r="Q29" s="1483"/>
      <c r="R29" s="1994"/>
      <c r="S29" s="483"/>
      <c r="T29" s="484"/>
      <c r="U29" s="484"/>
      <c r="V29" s="481">
        <f>P29+Q29+S29-T29-U29</f>
        <v>0</v>
      </c>
      <c r="W29" s="1338"/>
    </row>
    <row r="30" spans="1:23">
      <c r="A30" s="1338"/>
      <c r="B30" s="21">
        <f t="shared" si="4"/>
        <v>22</v>
      </c>
      <c r="C30" s="1129" t="s">
        <v>35</v>
      </c>
      <c r="D30" s="482"/>
      <c r="E30" s="484"/>
      <c r="F30" s="483"/>
      <c r="G30" s="484"/>
      <c r="H30" s="484"/>
      <c r="I30" s="484"/>
      <c r="J30" s="484"/>
      <c r="K30" s="481">
        <f t="shared" si="16"/>
        <v>0</v>
      </c>
      <c r="L30" s="482"/>
      <c r="M30" s="483"/>
      <c r="N30" s="484"/>
      <c r="O30" s="484"/>
      <c r="P30" s="481">
        <f t="shared" si="18"/>
        <v>0</v>
      </c>
      <c r="Q30" s="1483"/>
      <c r="R30" s="1994"/>
      <c r="S30" s="483"/>
      <c r="T30" s="484"/>
      <c r="U30" s="484"/>
      <c r="V30" s="481">
        <f t="shared" si="19"/>
        <v>0</v>
      </c>
      <c r="W30" s="1338"/>
    </row>
    <row r="31" spans="1:23">
      <c r="A31" s="1338"/>
      <c r="B31" s="21">
        <f t="shared" si="4"/>
        <v>23</v>
      </c>
      <c r="C31" s="1128" t="s">
        <v>36</v>
      </c>
      <c r="D31" s="606">
        <f>IF($D14+$D24=0,0,(D33)*$D24/($D14+$D24))</f>
        <v>0</v>
      </c>
      <c r="E31" s="1662"/>
      <c r="F31" s="471">
        <f>IF($K14+$K24=0,0,(F33)*$K24/($K14+$K24))</f>
        <v>0</v>
      </c>
      <c r="G31" s="471">
        <f>IF($K14+$K24=0,0,(G33)*$K24/($K14+$K24))</f>
        <v>0</v>
      </c>
      <c r="H31" s="471">
        <f>IF($K14+$K24=0,0,(H33)*$K24/($K14+$K24))</f>
        <v>0</v>
      </c>
      <c r="I31" s="471">
        <f>IF($K14+$K24=0,0,(I33)*$K24/($K14+$K24))</f>
        <v>0</v>
      </c>
      <c r="J31" s="471">
        <f>IF($K14+$K24=0,0,(J33)*$K24/($K14+$K24))</f>
        <v>0</v>
      </c>
      <c r="K31" s="473">
        <f t="shared" si="16"/>
        <v>0</v>
      </c>
      <c r="L31" s="469">
        <f>IF($P14+$P24=0,0,(L33)*$P24/($P14+$P24))</f>
        <v>0</v>
      </c>
      <c r="M31" s="470">
        <f>IF($P14+$P24=0,0,(M33)*$P24/($P14+$P24))</f>
        <v>0</v>
      </c>
      <c r="N31" s="470">
        <f>IF($P14+$P24=0,0,(N33)*$P24/($P14+$P24))</f>
        <v>0</v>
      </c>
      <c r="O31" s="470">
        <f>IF($P14+$P24=0,0,(O33)*$P24/($P14+$P24))</f>
        <v>0</v>
      </c>
      <c r="P31" s="473">
        <f t="shared" si="18"/>
        <v>0</v>
      </c>
      <c r="Q31" s="1480">
        <f>IF($V14+$V24=0,0,(Q33)*$V24/($V14+$V24))</f>
        <v>0</v>
      </c>
      <c r="R31" s="1992">
        <f>IF($V14+$V24=0,0,(R33)*$V24/($V14+$V24))</f>
        <v>0</v>
      </c>
      <c r="S31" s="470">
        <f>IF($V14+$V24=0,0,(S33)*$V24/($V14+$V24))</f>
        <v>0</v>
      </c>
      <c r="T31" s="470">
        <f>IF($V14+$V24=0,0,(T33)*$V24/($V14+$V24))</f>
        <v>0</v>
      </c>
      <c r="U31" s="470">
        <f>IF($V14+$V24=0,0,(U33)*$V24/($V14+$V24))</f>
        <v>0</v>
      </c>
      <c r="V31" s="473">
        <f t="shared" si="19"/>
        <v>0</v>
      </c>
      <c r="W31" s="1338"/>
    </row>
    <row r="32" spans="1:23" ht="13.5" thickBot="1">
      <c r="A32" s="1338"/>
      <c r="B32" s="24">
        <f t="shared" si="4"/>
        <v>24</v>
      </c>
      <c r="C32" s="1132" t="s">
        <v>28</v>
      </c>
      <c r="D32" s="607">
        <f>IF($D14+$D$21+$D24+$D$31+$D40=0,0,(D42)*($D24+$D$31)/($D14+$D$21+$D24+$D$31+$D40))</f>
        <v>0</v>
      </c>
      <c r="E32" s="1663"/>
      <c r="F32" s="608">
        <f>IF($K14+$K$21+$K24+$K$31+$K40=0,0,(F42)*($K24+$K$31)/($K14+$K$21+$K24+$K$31+$K40))</f>
        <v>0</v>
      </c>
      <c r="G32" s="1340">
        <f>IF($K14+$K$21+$K24+$K$31+$K40=0,0,(G42)*($K24+$K$31)/($K14+$K$21+$K24+$K$31+$K40))</f>
        <v>0</v>
      </c>
      <c r="H32" s="1340">
        <f>IF($K14+$K$21+$K24+$K$31+$K40=0,0,(H42)*($K24+$K$31)/($K14+$K$21+$K24+$K$31+$K40))</f>
        <v>0</v>
      </c>
      <c r="I32" s="1340">
        <f>IF($K14+$K$21+$K24+$K$31+$K40=0,0,(I42)*($K24+$K$31)/($K14+$K$21+$K24+$K$31+$K40))</f>
        <v>0</v>
      </c>
      <c r="J32" s="1340">
        <f>IF($K14+$K$21+$K24+$K$31+$K40=0,0,(J42)*($K24+$K$31)/($K14+$K$21+$K24+$K$31+$K40))</f>
        <v>0</v>
      </c>
      <c r="K32" s="609">
        <f t="shared" si="16"/>
        <v>0</v>
      </c>
      <c r="L32" s="607">
        <f>IF($P14+$P$21+$P24+$P$31+$P40=0,0,(L42)*($P24+$P$31)/($P14+$P$21+$P24+$P$31+$P40))</f>
        <v>0</v>
      </c>
      <c r="M32" s="608">
        <f>IF($P14+$P$21+$P24+$P$31+$P40=0,0,(M42)*($P24+$P$31)/($P14+$P$21+$P24+$P$31+$P40))</f>
        <v>0</v>
      </c>
      <c r="N32" s="608">
        <f>IF($P14+$P$21+$P24+$P$31+$P40=0,0,(N42)*($P24+$P$31)/($P14+$P$21+$P24+$P$31+$P40))</f>
        <v>0</v>
      </c>
      <c r="O32" s="608">
        <f>IF($P14+$P$21+$P24+$P$31+$P40=0,0,(O42)*($P24+$P$31)/($P14+$P$21+$P24+$P$31+$P40))</f>
        <v>0</v>
      </c>
      <c r="P32" s="1341">
        <f t="shared" si="18"/>
        <v>0</v>
      </c>
      <c r="Q32" s="1939">
        <f>IF($V14+$V$21+$V24+$V$31+$V40=0,0,(Q42)*($V24+$V$31)/($V14+$V$21+$V24+$V$31+$V40))</f>
        <v>0</v>
      </c>
      <c r="R32" s="1995">
        <f>IF($V14+$V$21+$V24+$V$31+$V40=0,0,(R42)*($V24+$V$31)/($V14+$V$21+$V24+$V$31+$V40))</f>
        <v>0</v>
      </c>
      <c r="S32" s="608">
        <f>IF($V14+$V$21+$V24+$V$31+$V40=0,0,(S42)*($V24+$V$31)/($V14+$V$21+$V24+$V$31+$V40))</f>
        <v>0</v>
      </c>
      <c r="T32" s="608">
        <f>IF($V14+$V$21+$V24+$V$31+$V40=0,0,(T42)*($V24+$V$31)/($V14+$V$21+$V24+$V$31+$V40))</f>
        <v>0</v>
      </c>
      <c r="U32" s="608">
        <f>IF($V14+$V$21+$V24+$V$31+$V40=0,0,(U42)*($V24+$V$31)/($V14+$V$21+$V24+$V$31+$V40))</f>
        <v>0</v>
      </c>
      <c r="V32" s="1341">
        <f t="shared" si="19"/>
        <v>0</v>
      </c>
      <c r="W32" s="1338"/>
    </row>
    <row r="33" spans="1:23" ht="14.25">
      <c r="A33" s="1338"/>
      <c r="B33" s="20">
        <f t="shared" si="4"/>
        <v>25</v>
      </c>
      <c r="C33" s="1133" t="s">
        <v>441</v>
      </c>
      <c r="D33" s="489">
        <f t="shared" ref="D33:K33" si="20">SUM(D34:D38)</f>
        <v>0</v>
      </c>
      <c r="E33" s="490">
        <f t="shared" si="20"/>
        <v>0</v>
      </c>
      <c r="F33" s="490">
        <f t="shared" si="20"/>
        <v>0</v>
      </c>
      <c r="G33" s="491">
        <f t="shared" si="20"/>
        <v>0</v>
      </c>
      <c r="H33" s="491">
        <f>SUM(H34:H38)</f>
        <v>0</v>
      </c>
      <c r="I33" s="491">
        <f t="shared" si="20"/>
        <v>0</v>
      </c>
      <c r="J33" s="491">
        <f t="shared" si="20"/>
        <v>0</v>
      </c>
      <c r="K33" s="492">
        <f t="shared" si="20"/>
        <v>0</v>
      </c>
      <c r="L33" s="489">
        <f t="shared" ref="L33:V33" si="21">SUM(L34:L38)</f>
        <v>0</v>
      </c>
      <c r="M33" s="490">
        <f t="shared" si="21"/>
        <v>0</v>
      </c>
      <c r="N33" s="491">
        <f t="shared" si="21"/>
        <v>0</v>
      </c>
      <c r="O33" s="491">
        <f t="shared" si="21"/>
        <v>0</v>
      </c>
      <c r="P33" s="492">
        <f t="shared" si="21"/>
        <v>0</v>
      </c>
      <c r="Q33" s="1941">
        <f>SUM(Q34:Q38)</f>
        <v>0</v>
      </c>
      <c r="R33" s="1946">
        <f>SUM(R34:R38)</f>
        <v>0</v>
      </c>
      <c r="S33" s="490">
        <f t="shared" si="21"/>
        <v>0</v>
      </c>
      <c r="T33" s="491">
        <f t="shared" si="21"/>
        <v>0</v>
      </c>
      <c r="U33" s="491">
        <f t="shared" si="21"/>
        <v>0</v>
      </c>
      <c r="V33" s="492">
        <f t="shared" si="21"/>
        <v>0</v>
      </c>
      <c r="W33" s="1338"/>
    </row>
    <row r="34" spans="1:23">
      <c r="A34" s="1338"/>
      <c r="B34" s="21">
        <f t="shared" si="4"/>
        <v>26</v>
      </c>
      <c r="C34" s="1128" t="s">
        <v>256</v>
      </c>
      <c r="D34" s="482"/>
      <c r="E34" s="483"/>
      <c r="F34" s="483"/>
      <c r="G34" s="484"/>
      <c r="H34" s="484"/>
      <c r="I34" s="484"/>
      <c r="J34" s="484"/>
      <c r="K34" s="481">
        <f t="shared" si="16"/>
        <v>0</v>
      </c>
      <c r="L34" s="482"/>
      <c r="M34" s="483"/>
      <c r="N34" s="484"/>
      <c r="O34" s="484"/>
      <c r="P34" s="481">
        <f>K34+M34+L34-N34-O34</f>
        <v>0</v>
      </c>
      <c r="Q34" s="1483"/>
      <c r="R34" s="1994"/>
      <c r="S34" s="483"/>
      <c r="T34" s="484"/>
      <c r="U34" s="484"/>
      <c r="V34" s="481">
        <f t="shared" si="19"/>
        <v>0</v>
      </c>
      <c r="W34" s="1338"/>
    </row>
    <row r="35" spans="1:23">
      <c r="A35" s="1338"/>
      <c r="B35" s="21">
        <f t="shared" si="4"/>
        <v>27</v>
      </c>
      <c r="C35" s="1128" t="s">
        <v>39</v>
      </c>
      <c r="D35" s="482"/>
      <c r="E35" s="483"/>
      <c r="F35" s="483"/>
      <c r="G35" s="484"/>
      <c r="H35" s="484"/>
      <c r="I35" s="484"/>
      <c r="J35" s="484"/>
      <c r="K35" s="481">
        <f t="shared" si="16"/>
        <v>0</v>
      </c>
      <c r="L35" s="482"/>
      <c r="M35" s="483"/>
      <c r="N35" s="484"/>
      <c r="O35" s="484"/>
      <c r="P35" s="481">
        <f>K35+M35+L35-N35-O35</f>
        <v>0</v>
      </c>
      <c r="Q35" s="1483"/>
      <c r="R35" s="1994"/>
      <c r="S35" s="483"/>
      <c r="T35" s="484"/>
      <c r="U35" s="484"/>
      <c r="V35" s="481">
        <f t="shared" si="19"/>
        <v>0</v>
      </c>
      <c r="W35" s="1338"/>
    </row>
    <row r="36" spans="1:23">
      <c r="A36" s="1338"/>
      <c r="B36" s="21">
        <f t="shared" si="4"/>
        <v>28</v>
      </c>
      <c r="C36" s="1128" t="s">
        <v>40</v>
      </c>
      <c r="D36" s="482"/>
      <c r="E36" s="483"/>
      <c r="F36" s="483"/>
      <c r="G36" s="484"/>
      <c r="H36" s="484"/>
      <c r="I36" s="484"/>
      <c r="J36" s="484"/>
      <c r="K36" s="481">
        <f t="shared" si="16"/>
        <v>0</v>
      </c>
      <c r="L36" s="482"/>
      <c r="M36" s="483"/>
      <c r="N36" s="484"/>
      <c r="O36" s="484"/>
      <c r="P36" s="481">
        <f>K36+M36+L36-N36-O36</f>
        <v>0</v>
      </c>
      <c r="Q36" s="1483"/>
      <c r="R36" s="1994"/>
      <c r="S36" s="483"/>
      <c r="T36" s="484"/>
      <c r="U36" s="484"/>
      <c r="V36" s="481">
        <f t="shared" si="19"/>
        <v>0</v>
      </c>
      <c r="W36" s="1338"/>
    </row>
    <row r="37" spans="1:23">
      <c r="A37" s="1338"/>
      <c r="B37" s="21">
        <f t="shared" si="4"/>
        <v>29</v>
      </c>
      <c r="C37" s="1128" t="s">
        <v>41</v>
      </c>
      <c r="D37" s="482"/>
      <c r="E37" s="483"/>
      <c r="F37" s="483"/>
      <c r="G37" s="484"/>
      <c r="H37" s="484"/>
      <c r="I37" s="484"/>
      <c r="J37" s="484"/>
      <c r="K37" s="481">
        <f>E37+F37+G37+H37-I37-J37</f>
        <v>0</v>
      </c>
      <c r="L37" s="482"/>
      <c r="M37" s="483"/>
      <c r="N37" s="484"/>
      <c r="O37" s="484"/>
      <c r="P37" s="481">
        <f>K37+M37+L37-N37-O37</f>
        <v>0</v>
      </c>
      <c r="Q37" s="1483"/>
      <c r="R37" s="1994"/>
      <c r="S37" s="483"/>
      <c r="T37" s="484"/>
      <c r="U37" s="484"/>
      <c r="V37" s="481">
        <f>P37+Q37+S37-T37-U37</f>
        <v>0</v>
      </c>
      <c r="W37" s="1338"/>
    </row>
    <row r="38" spans="1:23" ht="13.5" thickBot="1">
      <c r="A38" s="1338"/>
      <c r="B38" s="22">
        <f t="shared" si="4"/>
        <v>30</v>
      </c>
      <c r="C38" s="1136" t="s">
        <v>42</v>
      </c>
      <c r="D38" s="493"/>
      <c r="E38" s="494"/>
      <c r="F38" s="494"/>
      <c r="G38" s="494"/>
      <c r="H38" s="494"/>
      <c r="I38" s="494"/>
      <c r="J38" s="494"/>
      <c r="K38" s="495">
        <f t="shared" si="16"/>
        <v>0</v>
      </c>
      <c r="L38" s="494"/>
      <c r="M38" s="494"/>
      <c r="N38" s="494"/>
      <c r="O38" s="494"/>
      <c r="P38" s="495">
        <f>K38+M38+L38-N38-O38</f>
        <v>0</v>
      </c>
      <c r="Q38" s="508"/>
      <c r="R38" s="1997"/>
      <c r="S38" s="494"/>
      <c r="T38" s="494"/>
      <c r="U38" s="494"/>
      <c r="V38" s="495">
        <f t="shared" si="19"/>
        <v>0</v>
      </c>
      <c r="W38" s="1338"/>
    </row>
    <row r="39" spans="1:23">
      <c r="A39" s="1338"/>
      <c r="B39" s="25">
        <f t="shared" si="4"/>
        <v>31</v>
      </c>
      <c r="C39" s="1134" t="s">
        <v>43</v>
      </c>
      <c r="D39" s="485">
        <f>D40+D41</f>
        <v>0</v>
      </c>
      <c r="E39" s="486">
        <f>E40+E41</f>
        <v>0</v>
      </c>
      <c r="F39" s="486">
        <f>F40+F41</f>
        <v>0</v>
      </c>
      <c r="G39" s="486">
        <f t="shared" ref="G39:V39" si="22">G40+G41</f>
        <v>0</v>
      </c>
      <c r="H39" s="486">
        <f>H40+H41</f>
        <v>0</v>
      </c>
      <c r="I39" s="487">
        <f t="shared" si="22"/>
        <v>0</v>
      </c>
      <c r="J39" s="486">
        <f t="shared" si="22"/>
        <v>0</v>
      </c>
      <c r="K39" s="488">
        <f t="shared" si="22"/>
        <v>0</v>
      </c>
      <c r="L39" s="485">
        <f t="shared" si="22"/>
        <v>0</v>
      </c>
      <c r="M39" s="486">
        <f>M40+M41</f>
        <v>0</v>
      </c>
      <c r="N39" s="487">
        <f>N40+N41</f>
        <v>0</v>
      </c>
      <c r="O39" s="486">
        <f>O40+O41</f>
        <v>0</v>
      </c>
      <c r="P39" s="496">
        <f t="shared" si="22"/>
        <v>0</v>
      </c>
      <c r="Q39" s="1940">
        <f t="shared" si="22"/>
        <v>0</v>
      </c>
      <c r="R39" s="486">
        <f>R40+R41</f>
        <v>0</v>
      </c>
      <c r="S39" s="486">
        <f>S40+S41</f>
        <v>0</v>
      </c>
      <c r="T39" s="487">
        <f>T40+T41</f>
        <v>0</v>
      </c>
      <c r="U39" s="486">
        <f>U40+U41</f>
        <v>0</v>
      </c>
      <c r="V39" s="488">
        <f t="shared" si="22"/>
        <v>0</v>
      </c>
      <c r="W39" s="1338"/>
    </row>
    <row r="40" spans="1:23">
      <c r="A40" s="1338"/>
      <c r="B40" s="18">
        <f t="shared" si="4"/>
        <v>32</v>
      </c>
      <c r="C40" s="1128" t="s">
        <v>439</v>
      </c>
      <c r="D40" s="482"/>
      <c r="E40" s="483"/>
      <c r="F40" s="483"/>
      <c r="G40" s="483"/>
      <c r="H40" s="483"/>
      <c r="I40" s="484"/>
      <c r="J40" s="483"/>
      <c r="K40" s="497">
        <f t="shared" si="16"/>
        <v>0</v>
      </c>
      <c r="L40" s="1342"/>
      <c r="M40" s="1474"/>
      <c r="N40" s="484"/>
      <c r="O40" s="483"/>
      <c r="P40" s="498">
        <f>K40+M40+L40-N40-O40</f>
        <v>0</v>
      </c>
      <c r="Q40" s="1483"/>
      <c r="R40" s="1994"/>
      <c r="S40" s="483"/>
      <c r="T40" s="484"/>
      <c r="U40" s="483"/>
      <c r="V40" s="481">
        <f t="shared" si="19"/>
        <v>0</v>
      </c>
      <c r="W40" s="1338"/>
    </row>
    <row r="41" spans="1:23" ht="13.5" thickBot="1">
      <c r="A41" s="1338"/>
      <c r="B41" s="26">
        <f t="shared" si="4"/>
        <v>33</v>
      </c>
      <c r="C41" s="1126" t="s">
        <v>28</v>
      </c>
      <c r="D41" s="607">
        <f>IF($D14+$D$21+$D24+$D$31+$D40=0,0,D42*$D40/($D14+$D$21+$D24+$D$31+$D40))</f>
        <v>0</v>
      </c>
      <c r="E41" s="1663"/>
      <c r="F41" s="608">
        <f>IF($K14+$K$21+$K24+$K$31+$K40=0,0,F42*$K40/($K14+$K$21+$K24+$K$31+$K40))</f>
        <v>0</v>
      </c>
      <c r="G41" s="1340">
        <f>IF($K14+$K$21+$K24+$K$31+$K40=0,0,G42*$K40/($K14+$K$21+$K24+$K$31+$K40))</f>
        <v>0</v>
      </c>
      <c r="H41" s="1340">
        <f>IF($K14+$K$21+$K24+$K$31+$K40=0,0,H42*$K40/($K14+$K$21+$K24+$K$31+$K40))</f>
        <v>0</v>
      </c>
      <c r="I41" s="1340">
        <f>IF($K14+$K$21+$K24+$K$31+$K40=0,0,I42*$K40/($K14+$K$21+$K24+$K$31+$K40))</f>
        <v>0</v>
      </c>
      <c r="J41" s="1340">
        <f>IF($K14+$K$21+$K24+$K$31+$K40=0,0,J42*$K40/($K14+$K$21+$K24+$K$31+$K40))</f>
        <v>0</v>
      </c>
      <c r="K41" s="609">
        <f t="shared" si="16"/>
        <v>0</v>
      </c>
      <c r="L41" s="607">
        <f>IF($P14+$P$21+$P24+$P$31+$P40=0,0,L42*$P40/($P14+$P$21+$P24+$P$31+$P40))</f>
        <v>0</v>
      </c>
      <c r="M41" s="608">
        <f>IF($P14+$P$21+$P24+$P$31+$P40=0,0,M42*$P40/($P14+$P$21+$P24+$P$31+$P40))</f>
        <v>0</v>
      </c>
      <c r="N41" s="608">
        <f>IF($P14+$P$21+$P24+$P$31+$P40=0,0,N42*$P40/($P14+$P$21+$P24+$P$31+$P40))</f>
        <v>0</v>
      </c>
      <c r="O41" s="608">
        <f>IF($P14+$P$21+$P24+$P$31+$P40=0,0,O42*$P40/($P14+$P$21+$P24+$P$31+$P40))</f>
        <v>0</v>
      </c>
      <c r="P41" s="1341">
        <f>K41+M41+L41-N41-O41</f>
        <v>0</v>
      </c>
      <c r="Q41" s="1939">
        <f>IF($V14+$V$21+$V24+$V$31+$V40=0,0,Q42*$V40/($V14+$V$21+$V24+$V$31+$V40))</f>
        <v>0</v>
      </c>
      <c r="R41" s="1995">
        <f>IF($V14+$V$21+$V24+$V$31+$V40=0,0,R42*$V40/($V14+$V$21+$V24+$V$31+$V40))</f>
        <v>0</v>
      </c>
      <c r="S41" s="608">
        <f>IF($V14+$V$21+$V24+$V$31+$V40=0,0,S42*$V40/($V14+$V$21+$V24+$V$31+$V40))</f>
        <v>0</v>
      </c>
      <c r="T41" s="608">
        <f>IF($V14+$V$21+$V24+$V$31+$V40=0,0,T42*$V40/($V14+$V$21+$V24+$V$31+$V40))</f>
        <v>0</v>
      </c>
      <c r="U41" s="608">
        <f>IF($V14+$V$21+$V24+$V$31+$V40=0,0,U42*$V40/($V14+$V$21+$V24+$V$31+$V40))</f>
        <v>0</v>
      </c>
      <c r="V41" s="1341">
        <f>P41+Q41-T41-U41</f>
        <v>0</v>
      </c>
      <c r="W41" s="1338"/>
    </row>
    <row r="42" spans="1:23" ht="14.25">
      <c r="A42" s="1338"/>
      <c r="B42" s="17">
        <f t="shared" si="4"/>
        <v>34</v>
      </c>
      <c r="C42" s="1124" t="s">
        <v>442</v>
      </c>
      <c r="D42" s="489">
        <f>SUM(D43:D46)</f>
        <v>0</v>
      </c>
      <c r="E42" s="490">
        <f>SUM(E43:E46)</f>
        <v>0</v>
      </c>
      <c r="F42" s="490">
        <f>SUM(F43:F46)</f>
        <v>0</v>
      </c>
      <c r="G42" s="490">
        <f t="shared" ref="G42:V42" si="23">SUM(G43:G46)</f>
        <v>0</v>
      </c>
      <c r="H42" s="490">
        <f>SUM(H43:H46)</f>
        <v>0</v>
      </c>
      <c r="I42" s="491">
        <f t="shared" si="23"/>
        <v>0</v>
      </c>
      <c r="J42" s="490">
        <f t="shared" si="23"/>
        <v>0</v>
      </c>
      <c r="K42" s="490">
        <f t="shared" si="23"/>
        <v>0</v>
      </c>
      <c r="L42" s="489">
        <f t="shared" si="23"/>
        <v>0</v>
      </c>
      <c r="M42" s="490">
        <f>SUM(M43:M46)</f>
        <v>0</v>
      </c>
      <c r="N42" s="491">
        <f>SUM(N43:N46)</f>
        <v>0</v>
      </c>
      <c r="O42" s="490">
        <f>SUM(O43:O46)</f>
        <v>0</v>
      </c>
      <c r="P42" s="499">
        <f t="shared" si="23"/>
        <v>0</v>
      </c>
      <c r="Q42" s="1941">
        <f t="shared" si="23"/>
        <v>0</v>
      </c>
      <c r="R42" s="1946">
        <f>SUM(R43:R46)</f>
        <v>0</v>
      </c>
      <c r="S42" s="490">
        <f>SUM(S43:S46)</f>
        <v>0</v>
      </c>
      <c r="T42" s="491">
        <f>SUM(T43:T46)</f>
        <v>0</v>
      </c>
      <c r="U42" s="490">
        <f>SUM(U43:U46)</f>
        <v>0</v>
      </c>
      <c r="V42" s="499">
        <f t="shared" si="23"/>
        <v>0</v>
      </c>
      <c r="W42" s="1338"/>
    </row>
    <row r="43" spans="1:23">
      <c r="A43" s="1338"/>
      <c r="B43" s="18">
        <f t="shared" si="4"/>
        <v>35</v>
      </c>
      <c r="C43" s="1125" t="s">
        <v>44</v>
      </c>
      <c r="D43" s="482"/>
      <c r="E43" s="483"/>
      <c r="F43" s="484"/>
      <c r="G43" s="484"/>
      <c r="H43" s="484"/>
      <c r="I43" s="484"/>
      <c r="J43" s="484"/>
      <c r="K43" s="481">
        <f t="shared" si="16"/>
        <v>0</v>
      </c>
      <c r="L43" s="482"/>
      <c r="M43" s="483"/>
      <c r="N43" s="484"/>
      <c r="O43" s="483"/>
      <c r="P43" s="498">
        <f>K43+M43+L43-N43-O43</f>
        <v>0</v>
      </c>
      <c r="Q43" s="1483"/>
      <c r="R43" s="1994"/>
      <c r="S43" s="483"/>
      <c r="T43" s="484"/>
      <c r="U43" s="483"/>
      <c r="V43" s="498">
        <f>P43+Q43+S43-T43-U43</f>
        <v>0</v>
      </c>
      <c r="W43" s="1338"/>
    </row>
    <row r="44" spans="1:23">
      <c r="A44" s="1338"/>
      <c r="B44" s="18">
        <f t="shared" si="4"/>
        <v>36</v>
      </c>
      <c r="C44" s="1125" t="s">
        <v>45</v>
      </c>
      <c r="D44" s="482"/>
      <c r="E44" s="483"/>
      <c r="F44" s="484"/>
      <c r="G44" s="484"/>
      <c r="H44" s="484"/>
      <c r="I44" s="484"/>
      <c r="J44" s="484"/>
      <c r="K44" s="481">
        <f>E44+F44+G44+H44-I44-J44</f>
        <v>0</v>
      </c>
      <c r="L44" s="482"/>
      <c r="M44" s="483"/>
      <c r="N44" s="484"/>
      <c r="O44" s="483"/>
      <c r="P44" s="481">
        <f>K44+M44+L44-N44-O44</f>
        <v>0</v>
      </c>
      <c r="Q44" s="1483"/>
      <c r="R44" s="1994"/>
      <c r="S44" s="483"/>
      <c r="T44" s="484"/>
      <c r="U44" s="483"/>
      <c r="V44" s="498">
        <f>P44+Q44+S44-T44-U44</f>
        <v>0</v>
      </c>
      <c r="W44" s="1338"/>
    </row>
    <row r="45" spans="1:23">
      <c r="A45" s="1338"/>
      <c r="B45" s="18">
        <f t="shared" si="4"/>
        <v>37</v>
      </c>
      <c r="C45" s="1125" t="s">
        <v>46</v>
      </c>
      <c r="D45" s="482"/>
      <c r="E45" s="483"/>
      <c r="F45" s="484"/>
      <c r="G45" s="484"/>
      <c r="H45" s="484"/>
      <c r="I45" s="484"/>
      <c r="J45" s="484"/>
      <c r="K45" s="481">
        <f t="shared" si="16"/>
        <v>0</v>
      </c>
      <c r="L45" s="482"/>
      <c r="M45" s="483"/>
      <c r="N45" s="484"/>
      <c r="O45" s="483"/>
      <c r="P45" s="481">
        <f>K45+M45+L45-N45-O45</f>
        <v>0</v>
      </c>
      <c r="Q45" s="1483"/>
      <c r="R45" s="1994"/>
      <c r="S45" s="483"/>
      <c r="T45" s="484"/>
      <c r="U45" s="483"/>
      <c r="V45" s="498">
        <f>P45+Q45+S45-T45-U45</f>
        <v>0</v>
      </c>
      <c r="W45" s="1338"/>
    </row>
    <row r="46" spans="1:23" ht="13.5" thickBot="1">
      <c r="A46" s="1338"/>
      <c r="B46" s="1674">
        <f t="shared" si="4"/>
        <v>38</v>
      </c>
      <c r="C46" s="1675" t="s">
        <v>47</v>
      </c>
      <c r="D46" s="1676"/>
      <c r="E46" s="1677"/>
      <c r="F46" s="1678"/>
      <c r="G46" s="1678"/>
      <c r="H46" s="1678"/>
      <c r="I46" s="1678"/>
      <c r="J46" s="1678"/>
      <c r="K46" s="1679">
        <f t="shared" si="16"/>
        <v>0</v>
      </c>
      <c r="L46" s="1676"/>
      <c r="M46" s="1677"/>
      <c r="N46" s="1678"/>
      <c r="O46" s="1677"/>
      <c r="P46" s="1680">
        <f>K46+M46+L46-N46-O46</f>
        <v>0</v>
      </c>
      <c r="Q46" s="1942"/>
      <c r="R46" s="1998"/>
      <c r="S46" s="1677"/>
      <c r="T46" s="1678"/>
      <c r="U46" s="1677"/>
      <c r="V46" s="1680">
        <f>P46+Q46+S46-T46-U46</f>
        <v>0</v>
      </c>
      <c r="W46" s="1338"/>
    </row>
    <row r="47" spans="1:23" ht="13.5" thickBot="1">
      <c r="A47" s="1338"/>
      <c r="B47" s="27">
        <f t="shared" si="4"/>
        <v>39</v>
      </c>
      <c r="C47" s="1688" t="s">
        <v>48</v>
      </c>
      <c r="D47" s="1687" t="s">
        <v>49</v>
      </c>
      <c r="E47" s="1089" t="s">
        <v>49</v>
      </c>
      <c r="F47" s="1089" t="s">
        <v>49</v>
      </c>
      <c r="G47" s="1053"/>
      <c r="H47" s="1089" t="s">
        <v>49</v>
      </c>
      <c r="I47" s="1089" t="s">
        <v>49</v>
      </c>
      <c r="J47" s="1089" t="s">
        <v>49</v>
      </c>
      <c r="K47" s="1684" t="s">
        <v>49</v>
      </c>
      <c r="L47" s="1685"/>
      <c r="M47" s="1685"/>
      <c r="N47" s="1685"/>
      <c r="O47" s="1685"/>
      <c r="P47" s="1685"/>
      <c r="Q47" s="1943"/>
      <c r="R47" s="1930"/>
      <c r="S47" s="1685"/>
      <c r="T47" s="1685"/>
      <c r="U47" s="1685"/>
      <c r="V47" s="1686"/>
      <c r="W47" s="1338"/>
    </row>
    <row r="48" spans="1:23">
      <c r="A48" s="1338"/>
      <c r="B48" s="17">
        <f t="shared" si="4"/>
        <v>40</v>
      </c>
      <c r="C48" s="1689" t="s">
        <v>482</v>
      </c>
      <c r="D48" s="489">
        <f>SUM(D49:D52)</f>
        <v>0</v>
      </c>
      <c r="E48" s="490">
        <f>SUM(E49:E52)</f>
        <v>0</v>
      </c>
      <c r="F48" s="490">
        <f>SUM(F49:F52)</f>
        <v>0</v>
      </c>
      <c r="G48" s="490">
        <f t="shared" ref="G48" si="24">SUM(G49:G52)</f>
        <v>0</v>
      </c>
      <c r="H48" s="490">
        <f>SUM(H49:H52)</f>
        <v>0</v>
      </c>
      <c r="I48" s="491">
        <f t="shared" ref="I48:J48" si="25">SUM(I49:I52)</f>
        <v>0</v>
      </c>
      <c r="J48" s="490">
        <f t="shared" si="25"/>
        <v>0</v>
      </c>
      <c r="K48" s="499">
        <f>SUM(K49:K52)</f>
        <v>0</v>
      </c>
      <c r="L48" s="489">
        <f t="shared" ref="L48" si="26">SUM(L49:L52)</f>
        <v>0</v>
      </c>
      <c r="M48" s="490">
        <f>SUM(M49:M52)</f>
        <v>0</v>
      </c>
      <c r="N48" s="491">
        <f>SUM(N49:N52)</f>
        <v>0</v>
      </c>
      <c r="O48" s="490">
        <f>SUM(O49:O52)</f>
        <v>0</v>
      </c>
      <c r="P48" s="499">
        <f>SUM(P49:P52)</f>
        <v>0</v>
      </c>
      <c r="Q48" s="1941">
        <f t="shared" ref="Q48" si="27">SUM(Q49:Q52)</f>
        <v>0</v>
      </c>
      <c r="R48" s="1946">
        <f>SUM(R49:R52)</f>
        <v>0</v>
      </c>
      <c r="S48" s="490">
        <f>SUM(S49:S52)</f>
        <v>0</v>
      </c>
      <c r="T48" s="491">
        <f>SUM(T49:T52)</f>
        <v>0</v>
      </c>
      <c r="U48" s="490">
        <f>SUM(U49:U52)</f>
        <v>0</v>
      </c>
      <c r="V48" s="499">
        <f t="shared" ref="V48" si="28">SUM(V49:V52)</f>
        <v>0</v>
      </c>
      <c r="W48" s="1338"/>
    </row>
    <row r="49" spans="1:23">
      <c r="A49" s="1338"/>
      <c r="B49" s="1683">
        <f t="shared" si="4"/>
        <v>41</v>
      </c>
      <c r="C49" s="1690" t="s">
        <v>29</v>
      </c>
      <c r="D49" s="1693"/>
      <c r="E49" s="1694"/>
      <c r="F49" s="1681"/>
      <c r="G49" s="1681"/>
      <c r="H49" s="1681"/>
      <c r="I49" s="1681"/>
      <c r="J49" s="1681"/>
      <c r="K49" s="1695">
        <f>E49+F49+G49+H49-I49-J49</f>
        <v>0</v>
      </c>
      <c r="L49" s="1693"/>
      <c r="M49" s="1694"/>
      <c r="N49" s="1681"/>
      <c r="O49" s="1694"/>
      <c r="P49" s="1699">
        <f>K49+M49+L49-N49-O49</f>
        <v>0</v>
      </c>
      <c r="Q49" s="1483"/>
      <c r="R49" s="1994"/>
      <c r="S49" s="1694"/>
      <c r="T49" s="1681"/>
      <c r="U49" s="1694"/>
      <c r="V49" s="1699">
        <f>P49+Q49+S49-T49-U49</f>
        <v>0</v>
      </c>
      <c r="W49" s="1338"/>
    </row>
    <row r="50" spans="1:23">
      <c r="A50" s="1338"/>
      <c r="B50" s="1683">
        <f t="shared" si="4"/>
        <v>42</v>
      </c>
      <c r="C50" s="1690" t="s">
        <v>37</v>
      </c>
      <c r="D50" s="1693"/>
      <c r="E50" s="1694"/>
      <c r="F50" s="1681"/>
      <c r="G50" s="1681"/>
      <c r="H50" s="1681"/>
      <c r="I50" s="1681"/>
      <c r="J50" s="1681"/>
      <c r="K50" s="1695">
        <f>E50+F50+G50+H50-I50-J50</f>
        <v>0</v>
      </c>
      <c r="L50" s="1693"/>
      <c r="M50" s="1694"/>
      <c r="N50" s="1681"/>
      <c r="O50" s="1694"/>
      <c r="P50" s="1695">
        <f>K50+M50+L50-N50-O50</f>
        <v>0</v>
      </c>
      <c r="Q50" s="1483"/>
      <c r="R50" s="1994"/>
      <c r="S50" s="1694"/>
      <c r="T50" s="1681"/>
      <c r="U50" s="1694"/>
      <c r="V50" s="1699">
        <f>P50+Q50+S50-T50-U50</f>
        <v>0</v>
      </c>
      <c r="W50" s="1338"/>
    </row>
    <row r="51" spans="1:23">
      <c r="A51" s="1338"/>
      <c r="B51" s="1683">
        <f t="shared" si="4"/>
        <v>43</v>
      </c>
      <c r="C51" s="1690" t="s">
        <v>27</v>
      </c>
      <c r="D51" s="1693"/>
      <c r="E51" s="1694"/>
      <c r="F51" s="1681"/>
      <c r="G51" s="1681"/>
      <c r="H51" s="1681"/>
      <c r="I51" s="1681"/>
      <c r="J51" s="1681"/>
      <c r="K51" s="1695">
        <f t="shared" ref="K51:K52" si="29">E51+F51+G51+H51-I51-J51</f>
        <v>0</v>
      </c>
      <c r="L51" s="1693"/>
      <c r="M51" s="1694"/>
      <c r="N51" s="1681"/>
      <c r="O51" s="1694"/>
      <c r="P51" s="1695">
        <f>K51+M51+L51-N51-O51</f>
        <v>0</v>
      </c>
      <c r="Q51" s="1483"/>
      <c r="R51" s="1994"/>
      <c r="S51" s="1694"/>
      <c r="T51" s="1681"/>
      <c r="U51" s="1694"/>
      <c r="V51" s="1699">
        <f>P51+Q51+S51-T51-U51</f>
        <v>0</v>
      </c>
      <c r="W51" s="1338"/>
    </row>
    <row r="52" spans="1:23" ht="13.5" thickBot="1">
      <c r="A52" s="1338"/>
      <c r="B52" s="26">
        <f t="shared" si="4"/>
        <v>44</v>
      </c>
      <c r="C52" s="1691" t="s">
        <v>483</v>
      </c>
      <c r="D52" s="1696"/>
      <c r="E52" s="1697"/>
      <c r="F52" s="1682"/>
      <c r="G52" s="1682"/>
      <c r="H52" s="1682"/>
      <c r="I52" s="1682"/>
      <c r="J52" s="1682"/>
      <c r="K52" s="1698">
        <f t="shared" si="29"/>
        <v>0</v>
      </c>
      <c r="L52" s="1696"/>
      <c r="M52" s="1697"/>
      <c r="N52" s="1682"/>
      <c r="O52" s="1697"/>
      <c r="P52" s="1700">
        <f>K52+M52+L52-N52-O52</f>
        <v>0</v>
      </c>
      <c r="Q52" s="1944"/>
      <c r="R52" s="1997"/>
      <c r="S52" s="1697"/>
      <c r="T52" s="1682"/>
      <c r="U52" s="1697"/>
      <c r="V52" s="1700">
        <f>P52+Q52+S52-T52-U52</f>
        <v>0</v>
      </c>
      <c r="W52" s="1338"/>
    </row>
    <row r="53" spans="1:23" ht="13.5" thickBot="1">
      <c r="A53" s="1338"/>
      <c r="B53" s="1091" t="s">
        <v>249</v>
      </c>
      <c r="C53" s="1092"/>
      <c r="D53" s="29"/>
      <c r="E53" s="29"/>
      <c r="F53" s="29"/>
      <c r="G53" s="30"/>
      <c r="H53" s="1470"/>
      <c r="I53" s="1092"/>
      <c r="J53" s="1092"/>
      <c r="K53" s="1092"/>
      <c r="L53" s="1092"/>
      <c r="M53" s="1092"/>
      <c r="N53" s="1092"/>
      <c r="O53" s="1092"/>
      <c r="P53" s="1092"/>
      <c r="Q53" s="1092"/>
      <c r="R53" s="1092"/>
      <c r="S53" s="1092"/>
      <c r="T53" s="1092"/>
      <c r="U53" s="1092"/>
      <c r="V53" s="1092"/>
      <c r="W53" s="1338"/>
    </row>
    <row r="54" spans="1:23">
      <c r="A54" s="1338"/>
      <c r="B54" s="17">
        <f>B52+1</f>
        <v>45</v>
      </c>
      <c r="C54" s="1137" t="s">
        <v>50</v>
      </c>
      <c r="D54" s="1047"/>
      <c r="E54" s="1048"/>
      <c r="F54" s="1325"/>
      <c r="G54" s="31"/>
      <c r="H54" s="31"/>
      <c r="I54" s="31"/>
      <c r="J54" s="1308"/>
      <c r="K54" s="31"/>
      <c r="L54" s="1343"/>
      <c r="M54" s="1343"/>
      <c r="N54" s="1084"/>
      <c r="O54" s="1084"/>
      <c r="P54" s="1084"/>
      <c r="Q54" s="1084"/>
      <c r="R54" s="1084"/>
      <c r="S54" s="1084"/>
      <c r="T54" s="1084"/>
      <c r="U54" s="1084"/>
      <c r="V54" s="1084"/>
      <c r="W54" s="1338"/>
    </row>
    <row r="55" spans="1:23">
      <c r="A55" s="1338"/>
      <c r="B55" s="25">
        <f t="shared" ref="B55:B62" si="30">B54+1</f>
        <v>46</v>
      </c>
      <c r="C55" s="1138" t="s">
        <v>270</v>
      </c>
      <c r="D55" s="1049"/>
      <c r="E55" s="1050"/>
      <c r="F55" s="1326"/>
      <c r="G55" s="484"/>
      <c r="H55" s="1309"/>
      <c r="I55" s="1309"/>
      <c r="J55" s="1309"/>
      <c r="K55" s="484"/>
      <c r="L55" s="1343"/>
      <c r="M55" s="1343"/>
      <c r="N55" s="1084"/>
      <c r="O55" s="1084"/>
      <c r="P55" s="1084"/>
      <c r="Q55" s="1084"/>
      <c r="R55" s="1084"/>
      <c r="S55" s="1084"/>
      <c r="T55" s="1084"/>
      <c r="U55" s="1084"/>
      <c r="V55" s="1084"/>
      <c r="W55" s="1338"/>
    </row>
    <row r="56" spans="1:23">
      <c r="A56" s="1338"/>
      <c r="B56" s="18">
        <f t="shared" si="30"/>
        <v>47</v>
      </c>
      <c r="C56" s="1125" t="s">
        <v>271</v>
      </c>
      <c r="D56" s="482"/>
      <c r="E56" s="484"/>
      <c r="F56" s="484"/>
      <c r="G56" s="484"/>
      <c r="H56" s="1309"/>
      <c r="I56" s="1309"/>
      <c r="J56" s="1309"/>
      <c r="K56" s="484"/>
      <c r="L56" s="1343"/>
      <c r="M56" s="1343"/>
      <c r="N56" s="1084"/>
      <c r="O56" s="1084"/>
      <c r="P56" s="1084"/>
      <c r="Q56" s="1084"/>
      <c r="R56" s="1084"/>
      <c r="S56" s="1084"/>
      <c r="T56" s="1084"/>
      <c r="U56" s="1084"/>
      <c r="V56" s="1084"/>
      <c r="W56" s="1338"/>
    </row>
    <row r="57" spans="1:23" ht="13.5" thickBot="1">
      <c r="A57" s="1338"/>
      <c r="B57" s="18">
        <f t="shared" si="30"/>
        <v>48</v>
      </c>
      <c r="C57" s="1125" t="s">
        <v>272</v>
      </c>
      <c r="D57" s="482"/>
      <c r="E57" s="494"/>
      <c r="F57" s="494"/>
      <c r="G57" s="484"/>
      <c r="H57" s="1471"/>
      <c r="I57" s="508"/>
      <c r="J57" s="508"/>
      <c r="K57" s="484"/>
      <c r="L57" s="1343"/>
      <c r="M57" s="1343"/>
      <c r="N57" s="1084"/>
      <c r="O57" s="1084"/>
      <c r="P57" s="1084"/>
      <c r="Q57" s="1084"/>
      <c r="R57" s="1084"/>
      <c r="S57" s="1084"/>
      <c r="T57" s="1084"/>
      <c r="U57" s="1084"/>
      <c r="V57" s="1084"/>
      <c r="W57" s="1338"/>
    </row>
    <row r="58" spans="1:23">
      <c r="A58" s="1338"/>
      <c r="B58" s="18">
        <f t="shared" si="30"/>
        <v>49</v>
      </c>
      <c r="C58" s="1139" t="s">
        <v>440</v>
      </c>
      <c r="D58" s="501">
        <f t="shared" ref="D58:J58" si="31">D59-D60</f>
        <v>0</v>
      </c>
      <c r="E58" s="502">
        <f t="shared" si="31"/>
        <v>0</v>
      </c>
      <c r="F58" s="502">
        <f t="shared" si="31"/>
        <v>0</v>
      </c>
      <c r="G58" s="502">
        <f t="shared" si="31"/>
        <v>0</v>
      </c>
      <c r="H58" s="502">
        <f t="shared" si="31"/>
        <v>0</v>
      </c>
      <c r="I58" s="503">
        <f t="shared" si="31"/>
        <v>0</v>
      </c>
      <c r="J58" s="502">
        <f t="shared" si="31"/>
        <v>0</v>
      </c>
      <c r="K58" s="513">
        <f>K59-K60</f>
        <v>0</v>
      </c>
      <c r="L58" s="1343"/>
      <c r="M58" s="1343"/>
      <c r="N58" s="1084"/>
      <c r="O58" s="1084"/>
      <c r="P58" s="1084"/>
      <c r="Q58" s="1084"/>
      <c r="R58" s="1084"/>
      <c r="S58" s="1084"/>
      <c r="T58" s="1084"/>
      <c r="U58" s="1084"/>
      <c r="V58" s="1084"/>
      <c r="W58" s="1338"/>
    </row>
    <row r="59" spans="1:23">
      <c r="A59" s="1338"/>
      <c r="B59" s="18">
        <f t="shared" si="30"/>
        <v>50</v>
      </c>
      <c r="C59" s="1138" t="s">
        <v>51</v>
      </c>
      <c r="D59" s="504"/>
      <c r="E59" s="1327"/>
      <c r="F59" s="505"/>
      <c r="G59" s="506"/>
      <c r="H59" s="507"/>
      <c r="I59" s="507"/>
      <c r="J59" s="506"/>
      <c r="K59" s="506"/>
      <c r="L59" s="1090"/>
      <c r="M59" s="1090"/>
      <c r="N59" s="1084"/>
      <c r="O59" s="1084"/>
      <c r="P59" s="1084"/>
      <c r="Q59" s="1084"/>
      <c r="R59" s="1084"/>
      <c r="S59" s="1084"/>
      <c r="T59" s="1084"/>
      <c r="U59" s="1084"/>
      <c r="V59" s="1084"/>
      <c r="W59" s="1338"/>
    </row>
    <row r="60" spans="1:23" ht="13.5" thickBot="1">
      <c r="A60" s="1338"/>
      <c r="B60" s="18">
        <f t="shared" si="30"/>
        <v>51</v>
      </c>
      <c r="C60" s="1140" t="s">
        <v>52</v>
      </c>
      <c r="D60" s="493"/>
      <c r="E60" s="494"/>
      <c r="F60" s="500"/>
      <c r="G60" s="494"/>
      <c r="H60" s="508"/>
      <c r="I60" s="508"/>
      <c r="J60" s="494"/>
      <c r="K60" s="494"/>
      <c r="L60" s="1090"/>
      <c r="M60" s="1090"/>
      <c r="N60" s="1084"/>
      <c r="O60" s="1084"/>
      <c r="P60" s="1084"/>
      <c r="Q60" s="1084"/>
      <c r="R60" s="1084"/>
      <c r="S60" s="1084"/>
      <c r="T60" s="1084"/>
      <c r="U60" s="1084"/>
      <c r="V60" s="1084"/>
      <c r="W60" s="1338"/>
    </row>
    <row r="61" spans="1:23" ht="13.5" thickBot="1">
      <c r="A61" s="1338"/>
      <c r="B61" s="18">
        <f t="shared" si="30"/>
        <v>52</v>
      </c>
      <c r="C61" s="32" t="s">
        <v>53</v>
      </c>
      <c r="D61" s="509">
        <f t="shared" ref="D61:J61" si="32">D9+D39+D54-D58</f>
        <v>0</v>
      </c>
      <c r="E61" s="510">
        <f t="shared" si="32"/>
        <v>0</v>
      </c>
      <c r="F61" s="510">
        <f>F9+F39+F54-F58</f>
        <v>0</v>
      </c>
      <c r="G61" s="511">
        <f t="shared" si="32"/>
        <v>0</v>
      </c>
      <c r="H61" s="511">
        <f t="shared" si="32"/>
        <v>0</v>
      </c>
      <c r="I61" s="512">
        <f t="shared" si="32"/>
        <v>0</v>
      </c>
      <c r="J61" s="511">
        <f t="shared" si="32"/>
        <v>0</v>
      </c>
      <c r="K61" s="514">
        <f>K9+K39+K54-K58</f>
        <v>0</v>
      </c>
      <c r="L61" s="1090"/>
      <c r="M61" s="1090"/>
      <c r="N61" s="1084"/>
      <c r="O61" s="1084"/>
      <c r="P61" s="1084"/>
      <c r="Q61" s="1084"/>
      <c r="R61" s="1084"/>
      <c r="S61" s="1084"/>
      <c r="T61" s="1084"/>
      <c r="U61" s="1084"/>
      <c r="V61" s="1084"/>
      <c r="W61" s="1338"/>
    </row>
    <row r="62" spans="1:23" ht="13.5" thickBot="1">
      <c r="A62" s="1338"/>
      <c r="B62" s="18">
        <f t="shared" si="30"/>
        <v>53</v>
      </c>
      <c r="C62" s="32" t="s">
        <v>54</v>
      </c>
      <c r="D62" s="1051"/>
      <c r="E62" s="1052"/>
      <c r="F62" s="1052"/>
      <c r="G62" s="1053"/>
      <c r="H62" s="1054"/>
      <c r="I62" s="1054"/>
      <c r="J62" s="1053"/>
      <c r="K62" s="1053"/>
      <c r="L62" s="1090"/>
      <c r="M62" s="1090"/>
      <c r="N62" s="1084"/>
      <c r="O62" s="1084"/>
      <c r="P62" s="1084"/>
      <c r="Q62" s="1084"/>
      <c r="R62" s="1084"/>
      <c r="S62" s="1084"/>
      <c r="T62" s="1084"/>
      <c r="U62" s="1084"/>
      <c r="V62" s="1084"/>
      <c r="W62" s="1338"/>
    </row>
    <row r="63" spans="1:23" ht="13.5" thickBot="1">
      <c r="A63" s="1338"/>
      <c r="B63" s="1093"/>
      <c r="C63" s="1093"/>
      <c r="D63" s="1094"/>
      <c r="E63" s="1094"/>
      <c r="F63" s="1094"/>
      <c r="G63" s="1095"/>
      <c r="H63" s="1095"/>
      <c r="I63" s="1090"/>
      <c r="J63" s="1090"/>
      <c r="K63" s="1090"/>
      <c r="L63" s="1090"/>
      <c r="M63" s="1090"/>
      <c r="N63" s="1084"/>
      <c r="O63" s="1084"/>
      <c r="P63" s="1084"/>
      <c r="Q63" s="1084"/>
      <c r="R63" s="1084"/>
      <c r="S63" s="1084"/>
      <c r="T63" s="1084"/>
      <c r="U63" s="1084"/>
      <c r="V63" s="1084"/>
      <c r="W63" s="1338"/>
    </row>
    <row r="64" spans="1:23" ht="13.5" thickBot="1">
      <c r="A64" s="1338"/>
      <c r="B64" s="2010" t="s">
        <v>55</v>
      </c>
      <c r="C64" s="2011"/>
      <c r="D64" s="2012"/>
      <c r="E64" s="33" t="s">
        <v>301</v>
      </c>
      <c r="F64" s="354" t="s">
        <v>302</v>
      </c>
      <c r="G64" s="356"/>
      <c r="H64" s="355"/>
      <c r="I64" s="355"/>
      <c r="J64" s="355"/>
      <c r="K64" s="1084"/>
      <c r="L64" s="1084"/>
      <c r="M64" s="1084"/>
      <c r="N64" s="1084"/>
      <c r="O64" s="1084"/>
      <c r="P64" s="1084"/>
      <c r="Q64" s="1084"/>
      <c r="R64" s="1084"/>
      <c r="S64" s="1084"/>
      <c r="T64" s="1084"/>
      <c r="U64" s="1084"/>
      <c r="V64" s="1338"/>
      <c r="W64" s="1344"/>
    </row>
    <row r="65" spans="1:23">
      <c r="A65" s="1338"/>
      <c r="B65" s="1096">
        <f>B62+1</f>
        <v>54</v>
      </c>
      <c r="C65" s="1097" t="s">
        <v>29</v>
      </c>
      <c r="D65" s="1098" t="s">
        <v>49</v>
      </c>
      <c r="E65" s="1099" t="s">
        <v>49</v>
      </c>
      <c r="F65" s="1098" t="s">
        <v>49</v>
      </c>
      <c r="G65" s="1100"/>
      <c r="H65" s="1101"/>
      <c r="I65" s="1101"/>
      <c r="J65" s="1101"/>
      <c r="K65" s="1084"/>
      <c r="L65" s="1102"/>
      <c r="M65" s="1102"/>
      <c r="N65" s="1102"/>
      <c r="O65" s="1102"/>
      <c r="P65" s="1102"/>
      <c r="Q65" s="1102"/>
      <c r="R65" s="1102"/>
      <c r="S65" s="1102"/>
      <c r="T65" s="1102"/>
      <c r="U65" s="1102"/>
      <c r="V65" s="1338"/>
      <c r="W65" s="1344"/>
    </row>
    <row r="66" spans="1:23">
      <c r="A66" s="1338"/>
      <c r="B66" s="1103">
        <f t="shared" ref="B66:B74" si="33">B65+1</f>
        <v>55</v>
      </c>
      <c r="C66" s="1104" t="s">
        <v>56</v>
      </c>
      <c r="D66" s="1105" t="s">
        <v>57</v>
      </c>
      <c r="E66" s="1345"/>
      <c r="F66" s="1310"/>
      <c r="G66" s="1106"/>
      <c r="H66" s="1472"/>
      <c r="I66" s="1107"/>
      <c r="J66" s="1107"/>
      <c r="K66" s="1084"/>
      <c r="L66" s="34"/>
      <c r="M66" s="34"/>
      <c r="N66" s="35"/>
      <c r="O66" s="1108"/>
      <c r="P66" s="1109"/>
      <c r="Q66" s="36"/>
      <c r="R66" s="36"/>
      <c r="S66" s="36"/>
      <c r="T66" s="35"/>
      <c r="U66" s="1108"/>
      <c r="V66" s="1338"/>
      <c r="W66" s="1344"/>
    </row>
    <row r="67" spans="1:23">
      <c r="A67" s="1338"/>
      <c r="B67" s="1103">
        <f t="shared" si="33"/>
        <v>56</v>
      </c>
      <c r="C67" s="1110" t="s">
        <v>58</v>
      </c>
      <c r="D67" s="1111" t="s">
        <v>57</v>
      </c>
      <c r="E67" s="1346"/>
      <c r="F67" s="1310"/>
      <c r="G67" s="1106"/>
      <c r="H67" s="1472"/>
      <c r="I67" s="1107"/>
      <c r="J67" s="1107"/>
      <c r="K67" s="108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1338"/>
      <c r="W67" s="1344"/>
    </row>
    <row r="68" spans="1:23" ht="13.5" thickBot="1">
      <c r="A68" s="1338"/>
      <c r="B68" s="1103">
        <f t="shared" si="33"/>
        <v>57</v>
      </c>
      <c r="C68" s="1110" t="s">
        <v>59</v>
      </c>
      <c r="D68" s="1111" t="s">
        <v>60</v>
      </c>
      <c r="E68" s="1347"/>
      <c r="F68" s="1112"/>
      <c r="G68" s="1113"/>
      <c r="H68" s="1473"/>
      <c r="I68" s="1094"/>
      <c r="J68" s="1094"/>
      <c r="K68" s="1084"/>
      <c r="L68" s="34"/>
      <c r="M68" s="34"/>
      <c r="N68" s="37"/>
      <c r="O68" s="1114"/>
      <c r="P68" s="1115"/>
      <c r="Q68" s="38"/>
      <c r="R68" s="38"/>
      <c r="S68" s="38"/>
      <c r="T68" s="37"/>
      <c r="U68" s="1114"/>
      <c r="V68" s="1338"/>
      <c r="W68" s="1344"/>
    </row>
    <row r="69" spans="1:23" ht="13.5" thickBot="1">
      <c r="A69" s="1338"/>
      <c r="B69" s="1116">
        <f t="shared" si="33"/>
        <v>58</v>
      </c>
      <c r="C69" s="1117" t="s">
        <v>61</v>
      </c>
      <c r="D69" s="1118" t="s">
        <v>60</v>
      </c>
      <c r="E69" s="1348"/>
      <c r="F69" s="1119"/>
      <c r="G69" s="1113"/>
      <c r="H69" s="1473"/>
      <c r="I69" s="1094"/>
      <c r="J69" s="1094"/>
      <c r="K69" s="1084"/>
      <c r="L69" s="34"/>
      <c r="M69" s="34"/>
      <c r="N69" s="37"/>
      <c r="O69" s="1114"/>
      <c r="P69" s="739" t="s">
        <v>62</v>
      </c>
      <c r="Q69" s="1349"/>
      <c r="R69" s="1475"/>
      <c r="S69" s="1475"/>
      <c r="T69" s="740" t="s">
        <v>63</v>
      </c>
      <c r="U69" s="1350"/>
      <c r="V69" s="1338"/>
      <c r="W69" s="1344"/>
    </row>
    <row r="70" spans="1:23">
      <c r="A70" s="1338"/>
      <c r="B70" s="1120">
        <f t="shared" si="33"/>
        <v>59</v>
      </c>
      <c r="C70" s="1097" t="s">
        <v>37</v>
      </c>
      <c r="D70" s="1098" t="s">
        <v>49</v>
      </c>
      <c r="E70" s="1121" t="s">
        <v>49</v>
      </c>
      <c r="F70" s="1098" t="s">
        <v>49</v>
      </c>
      <c r="G70" s="1100"/>
      <c r="H70" s="1101"/>
      <c r="I70" s="1101"/>
      <c r="J70" s="1101"/>
      <c r="K70" s="1084"/>
      <c r="L70" s="1102"/>
      <c r="M70" s="1102"/>
      <c r="N70" s="1102"/>
      <c r="O70" s="1102"/>
      <c r="P70" s="741" t="s">
        <v>64</v>
      </c>
      <c r="Q70" s="1351"/>
      <c r="R70" s="1476"/>
      <c r="S70" s="1476"/>
      <c r="T70" s="742" t="s">
        <v>64</v>
      </c>
      <c r="U70" s="1352"/>
      <c r="V70" s="1338"/>
      <c r="W70" s="1344"/>
    </row>
    <row r="71" spans="1:23">
      <c r="A71" s="1338"/>
      <c r="B71" s="1103">
        <f t="shared" si="33"/>
        <v>60</v>
      </c>
      <c r="C71" s="1104" t="s">
        <v>56</v>
      </c>
      <c r="D71" s="1105" t="s">
        <v>57</v>
      </c>
      <c r="E71" s="1345"/>
      <c r="F71" s="1310"/>
      <c r="G71" s="1106"/>
      <c r="H71" s="1472"/>
      <c r="I71" s="1107"/>
      <c r="J71" s="1107"/>
      <c r="K71" s="1084"/>
      <c r="L71" s="36"/>
      <c r="M71" s="36"/>
      <c r="N71" s="35"/>
      <c r="O71" s="1108"/>
      <c r="P71" s="1353"/>
      <c r="Q71" s="1354"/>
      <c r="R71" s="1364"/>
      <c r="S71" s="1364"/>
      <c r="T71" s="1355"/>
      <c r="U71" s="1356"/>
      <c r="V71" s="1338"/>
      <c r="W71" s="1344"/>
    </row>
    <row r="72" spans="1:23">
      <c r="A72" s="1338"/>
      <c r="B72" s="1103">
        <f t="shared" si="33"/>
        <v>61</v>
      </c>
      <c r="C72" s="1110" t="s">
        <v>58</v>
      </c>
      <c r="D72" s="1111" t="s">
        <v>57</v>
      </c>
      <c r="E72" s="1346"/>
      <c r="F72" s="1310"/>
      <c r="G72" s="1106"/>
      <c r="H72" s="1472"/>
      <c r="I72" s="1107"/>
      <c r="J72" s="1107"/>
      <c r="K72" s="1084"/>
      <c r="L72" s="34"/>
      <c r="M72" s="34"/>
      <c r="N72" s="34"/>
      <c r="O72" s="34"/>
      <c r="P72" s="1357"/>
      <c r="Q72" s="1354"/>
      <c r="R72" s="1364"/>
      <c r="S72" s="1364"/>
      <c r="T72" s="1358"/>
      <c r="U72" s="1359"/>
      <c r="V72" s="1338"/>
      <c r="W72" s="1344"/>
    </row>
    <row r="73" spans="1:23" ht="13.5" thickBot="1">
      <c r="A73" s="1338"/>
      <c r="B73" s="1103">
        <f t="shared" si="33"/>
        <v>62</v>
      </c>
      <c r="C73" s="1110" t="s">
        <v>59</v>
      </c>
      <c r="D73" s="1111" t="s">
        <v>60</v>
      </c>
      <c r="E73" s="1347"/>
      <c r="F73" s="1112"/>
      <c r="G73" s="1113"/>
      <c r="H73" s="1473"/>
      <c r="I73" s="1094"/>
      <c r="J73" s="1094"/>
      <c r="K73" s="1084"/>
      <c r="L73" s="34"/>
      <c r="M73" s="34"/>
      <c r="N73" s="37"/>
      <c r="O73" s="1114"/>
      <c r="P73" s="308" t="s">
        <v>65</v>
      </c>
      <c r="Q73" s="1360"/>
      <c r="R73" s="1361"/>
      <c r="S73" s="1361"/>
      <c r="T73" s="1361" t="s">
        <v>65</v>
      </c>
      <c r="U73" s="1362"/>
      <c r="V73" s="1338"/>
      <c r="W73" s="1344"/>
    </row>
    <row r="74" spans="1:23" ht="13.5" thickBot="1">
      <c r="A74" s="1338"/>
      <c r="B74" s="1116">
        <f t="shared" si="33"/>
        <v>63</v>
      </c>
      <c r="C74" s="1117" t="s">
        <v>61</v>
      </c>
      <c r="D74" s="1118" t="s">
        <v>60</v>
      </c>
      <c r="E74" s="1348"/>
      <c r="F74" s="1119"/>
      <c r="G74" s="1113"/>
      <c r="H74" s="1473"/>
      <c r="I74" s="1094"/>
      <c r="J74" s="1094"/>
      <c r="K74" s="1084"/>
      <c r="L74" s="34"/>
      <c r="M74" s="34"/>
      <c r="N74" s="37"/>
      <c r="O74" s="1114"/>
      <c r="P74" s="745" t="s">
        <v>66</v>
      </c>
      <c r="Q74" s="1363"/>
      <c r="R74" s="1477"/>
      <c r="S74" s="1477"/>
      <c r="T74" s="1328"/>
      <c r="U74" s="1364"/>
      <c r="V74" s="1338"/>
      <c r="W74" s="1344"/>
    </row>
    <row r="75" spans="1:23">
      <c r="A75" s="1338"/>
      <c r="B75" s="1338"/>
      <c r="C75" s="1338"/>
      <c r="D75" s="1338"/>
      <c r="E75" s="1338"/>
      <c r="F75" s="1338"/>
      <c r="G75" s="1338"/>
      <c r="H75" s="1338"/>
      <c r="I75" s="1338"/>
      <c r="J75" s="1338"/>
      <c r="K75" s="1338"/>
      <c r="L75" s="1338"/>
      <c r="M75" s="1338"/>
      <c r="N75" s="1338"/>
      <c r="O75" s="1338"/>
      <c r="P75" s="1338"/>
      <c r="Q75" s="1338"/>
      <c r="R75" s="1338"/>
      <c r="S75" s="1338"/>
      <c r="T75" s="1338"/>
      <c r="U75" s="1338"/>
      <c r="V75" s="1338"/>
      <c r="W75" s="1338"/>
    </row>
    <row r="76" spans="1:23">
      <c r="A76" s="1365"/>
      <c r="B76" s="1259" t="s">
        <v>309</v>
      </c>
      <c r="C76" s="1365"/>
      <c r="D76" s="1365"/>
      <c r="E76" s="1365"/>
      <c r="F76" s="1365"/>
      <c r="G76" s="1365"/>
      <c r="H76" s="1365"/>
      <c r="I76" s="1365"/>
      <c r="J76" s="1365"/>
      <c r="K76" s="1365"/>
      <c r="L76" s="1365"/>
      <c r="M76" s="1365"/>
      <c r="N76" s="1365"/>
      <c r="O76" s="1338"/>
      <c r="P76" s="1338"/>
      <c r="Q76" s="1338"/>
      <c r="R76" s="1338"/>
      <c r="S76" s="1338"/>
      <c r="T76" s="1338"/>
      <c r="U76" s="1338"/>
      <c r="V76" s="1338"/>
      <c r="W76" s="1338"/>
    </row>
    <row r="77" spans="1:23">
      <c r="A77" s="1365"/>
      <c r="B77" s="411"/>
      <c r="C77" s="1365"/>
      <c r="D77" s="1365"/>
      <c r="E77" s="1365"/>
      <c r="F77" s="1365"/>
      <c r="G77" s="1365"/>
      <c r="H77" s="1365"/>
      <c r="I77" s="1365"/>
      <c r="J77" s="1365"/>
      <c r="K77" s="1365"/>
      <c r="L77" s="1365"/>
      <c r="M77" s="1365"/>
      <c r="N77" s="1365"/>
      <c r="O77" s="1338"/>
      <c r="P77" s="1338"/>
      <c r="Q77" s="1338"/>
      <c r="R77" s="1338"/>
      <c r="S77" s="1338"/>
      <c r="T77" s="1338"/>
      <c r="U77" s="1338"/>
      <c r="V77" s="1338"/>
      <c r="W77" s="1338"/>
    </row>
    <row r="78" spans="1:23">
      <c r="A78" s="1365"/>
      <c r="B78" s="1469" t="s">
        <v>419</v>
      </c>
      <c r="C78" s="1367"/>
      <c r="D78" s="1367"/>
      <c r="E78" s="1367"/>
      <c r="F78" s="1367"/>
      <c r="G78" s="1367"/>
      <c r="H78" s="1367"/>
      <c r="I78" s="1367"/>
      <c r="J78" s="1367"/>
      <c r="K78" s="1367"/>
      <c r="L78" s="1367"/>
      <c r="M78" s="1367"/>
      <c r="N78" s="1367"/>
      <c r="O78" s="1368"/>
      <c r="P78" s="1368"/>
      <c r="Q78" s="1344"/>
      <c r="R78" s="1344"/>
      <c r="S78" s="1344"/>
      <c r="T78" s="1344"/>
      <c r="U78" s="1344"/>
      <c r="V78" s="1344"/>
      <c r="W78" s="1344"/>
    </row>
    <row r="79" spans="1:23">
      <c r="A79" s="1365"/>
      <c r="B79" s="1963" t="s">
        <v>504</v>
      </c>
      <c r="C79" s="1366"/>
      <c r="D79" s="1366"/>
      <c r="E79" s="1366"/>
      <c r="F79" s="1366"/>
      <c r="G79" s="1366"/>
      <c r="H79" s="1366"/>
      <c r="I79" s="1366"/>
      <c r="J79" s="1366"/>
      <c r="K79" s="1367"/>
      <c r="L79" s="1367"/>
      <c r="M79" s="1367"/>
      <c r="N79" s="1367"/>
      <c r="O79" s="1368"/>
      <c r="P79" s="1368"/>
      <c r="Q79" s="1344"/>
      <c r="R79" s="1344"/>
      <c r="S79" s="1344"/>
      <c r="T79" s="1344"/>
      <c r="U79" s="1344"/>
      <c r="V79" s="1344"/>
      <c r="W79" s="1344"/>
    </row>
    <row r="80" spans="1:23">
      <c r="A80" s="1365"/>
      <c r="B80" s="1469" t="s">
        <v>443</v>
      </c>
      <c r="C80" s="1367"/>
      <c r="D80" s="1367"/>
      <c r="E80" s="1367"/>
      <c r="F80" s="1367"/>
      <c r="G80" s="1367"/>
      <c r="H80" s="1367"/>
      <c r="I80" s="1367"/>
      <c r="J80" s="1367"/>
      <c r="K80" s="1367"/>
      <c r="L80" s="1367"/>
      <c r="M80" s="1367"/>
      <c r="N80" s="1367"/>
      <c r="O80" s="1368"/>
      <c r="P80" s="1368"/>
      <c r="Q80" s="1344"/>
      <c r="R80" s="1344"/>
      <c r="S80" s="1344"/>
      <c r="T80" s="1344"/>
      <c r="U80" s="1344"/>
      <c r="V80" s="1344"/>
      <c r="W80" s="1344"/>
    </row>
    <row r="81" spans="1:23">
      <c r="A81" s="1365"/>
      <c r="B81" s="1963" t="s">
        <v>505</v>
      </c>
      <c r="C81" s="1370"/>
      <c r="D81" s="1370"/>
      <c r="E81" s="1370"/>
      <c r="F81" s="1370"/>
      <c r="G81" s="1370"/>
      <c r="H81" s="1370"/>
      <c r="I81" s="1370"/>
      <c r="J81" s="1370"/>
      <c r="K81" s="1370"/>
      <c r="L81" s="1370"/>
      <c r="M81" s="1370"/>
      <c r="N81" s="1370"/>
      <c r="O81" s="1371"/>
      <c r="P81" s="1368"/>
      <c r="Q81" s="1344"/>
      <c r="R81" s="1344"/>
      <c r="S81" s="1344"/>
      <c r="T81" s="1344"/>
      <c r="U81" s="1344"/>
      <c r="V81" s="1344"/>
      <c r="W81" s="1344"/>
    </row>
    <row r="82" spans="1:23">
      <c r="A82" s="1365"/>
      <c r="B82" s="1931" t="s">
        <v>503</v>
      </c>
      <c r="C82" s="1932"/>
      <c r="D82" s="1932"/>
      <c r="E82" s="1932"/>
      <c r="F82" s="1932"/>
      <c r="G82" s="1932"/>
      <c r="H82" s="1932"/>
      <c r="I82" s="1932"/>
      <c r="J82" s="1932"/>
      <c r="K82" s="1372"/>
      <c r="L82" s="1370"/>
      <c r="M82" s="1370"/>
      <c r="N82" s="1370"/>
      <c r="O82" s="1371"/>
      <c r="P82" s="1368"/>
      <c r="Q82" s="1344"/>
      <c r="R82" s="1344"/>
      <c r="S82" s="1344"/>
      <c r="T82" s="1344"/>
      <c r="U82" s="1344"/>
      <c r="V82" s="1344"/>
      <c r="W82" s="1344"/>
    </row>
    <row r="83" spans="1:23">
      <c r="A83" s="1365"/>
      <c r="B83" s="1369"/>
      <c r="C83" s="1370"/>
      <c r="D83" s="1370"/>
      <c r="E83" s="1370"/>
      <c r="F83" s="1370"/>
      <c r="G83" s="1370"/>
      <c r="H83" s="1370"/>
      <c r="I83" s="1370"/>
      <c r="J83" s="1370"/>
      <c r="K83" s="1370"/>
      <c r="L83" s="1370"/>
      <c r="M83" s="1370"/>
      <c r="N83" s="1370"/>
      <c r="O83" s="1371"/>
      <c r="P83" s="1368"/>
      <c r="Q83" s="1344"/>
      <c r="R83" s="1344"/>
      <c r="S83" s="1344"/>
      <c r="T83" s="1344"/>
      <c r="U83" s="1344"/>
      <c r="V83" s="1344"/>
      <c r="W83" s="1344"/>
    </row>
    <row r="84" spans="1:23">
      <c r="A84" s="1344"/>
      <c r="B84" s="1344"/>
      <c r="C84" s="1344" t="s">
        <v>319</v>
      </c>
      <c r="D84" s="1344"/>
      <c r="E84" s="1344"/>
      <c r="F84" s="1344"/>
      <c r="G84" s="1344"/>
      <c r="H84" s="1344"/>
      <c r="I84" s="1344"/>
      <c r="J84" s="1344"/>
      <c r="K84" s="1344"/>
      <c r="L84" s="1344"/>
      <c r="M84" s="1344"/>
      <c r="N84" s="1344"/>
      <c r="O84" s="1344"/>
      <c r="P84" s="1344"/>
      <c r="Q84" s="1344"/>
      <c r="R84" s="1344"/>
      <c r="S84" s="1344"/>
      <c r="T84" s="1344"/>
      <c r="U84" s="1344"/>
      <c r="V84" s="1344"/>
      <c r="W84" s="1344"/>
    </row>
    <row r="85" spans="1:23">
      <c r="A85" s="1373"/>
      <c r="B85" s="1373"/>
      <c r="C85" s="1373"/>
      <c r="D85" s="1373"/>
      <c r="E85" s="1373"/>
      <c r="F85" s="1373"/>
      <c r="G85" s="1373"/>
      <c r="H85" s="1373"/>
      <c r="I85" s="1373"/>
      <c r="J85" s="1373"/>
      <c r="K85" s="1373"/>
      <c r="L85" s="1373"/>
      <c r="M85" s="1373"/>
      <c r="N85" s="1373"/>
      <c r="O85" s="1373"/>
      <c r="P85" s="1373"/>
      <c r="Q85" s="1373"/>
      <c r="R85" s="1373"/>
      <c r="S85" s="1373"/>
      <c r="T85" s="1373"/>
      <c r="U85" s="1373"/>
      <c r="V85" s="1373"/>
      <c r="W85" s="1373"/>
    </row>
  </sheetData>
  <protectedRanges>
    <protectedRange sqref="Q53:U53 D53:O53" name="Oblast1_3"/>
    <protectedRange sqref="P71:U72" name="Oblast1_1_1_1"/>
  </protectedRanges>
  <mergeCells count="9">
    <mergeCell ref="Q5:V5"/>
    <mergeCell ref="D6:K6"/>
    <mergeCell ref="L6:P6"/>
    <mergeCell ref="Q6:V6"/>
    <mergeCell ref="B64:D64"/>
    <mergeCell ref="B3:C3"/>
    <mergeCell ref="B5:C7"/>
    <mergeCell ref="D5:K5"/>
    <mergeCell ref="L5:P5"/>
  </mergeCells>
  <dataValidations count="1">
    <dataValidation type="list" allowBlank="1" showInputMessage="1" showErrorMessage="1" sqref="T2" xr:uid="{00000000-0002-0000-0100-000000000000}">
      <formula1>$X$2:$X$4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41"/>
  <sheetViews>
    <sheetView showGridLines="0" zoomScale="85" workbookViewId="0">
      <selection activeCell="E19" sqref="E19"/>
    </sheetView>
  </sheetViews>
  <sheetFormatPr defaultColWidth="9.140625" defaultRowHeight="12.75"/>
  <cols>
    <col min="1" max="1" width="3.28515625" style="832" customWidth="1"/>
    <col min="2" max="2" width="3.5703125" style="832" customWidth="1"/>
    <col min="3" max="3" width="16.85546875" style="832" customWidth="1"/>
    <col min="4" max="4" width="14.85546875" style="832" customWidth="1"/>
    <col min="5" max="5" width="19.85546875" style="832" customWidth="1"/>
    <col min="6" max="7" width="16.85546875" style="832" customWidth="1"/>
    <col min="8" max="16384" width="9.140625" style="832"/>
  </cols>
  <sheetData>
    <row r="1" spans="1:17" ht="13.5" thickBot="1">
      <c r="A1" s="585" t="s">
        <v>389</v>
      </c>
      <c r="I1" s="585"/>
      <c r="J1" s="585"/>
      <c r="K1" s="584"/>
      <c r="L1" s="584"/>
      <c r="M1" s="584"/>
      <c r="N1" s="584"/>
      <c r="O1" s="584"/>
      <c r="P1" s="584"/>
      <c r="Q1" s="584"/>
    </row>
    <row r="2" spans="1:17" ht="16.5" customHeight="1" thickBot="1">
      <c r="A2" s="585" t="s">
        <v>390</v>
      </c>
      <c r="B2" s="833"/>
      <c r="C2" s="833"/>
      <c r="D2" s="47" t="s">
        <v>0</v>
      </c>
      <c r="E2" s="1143"/>
      <c r="F2" s="47" t="s">
        <v>1</v>
      </c>
      <c r="G2" s="1039">
        <v>2024</v>
      </c>
      <c r="I2" s="585"/>
      <c r="J2" s="585"/>
      <c r="K2" s="584"/>
      <c r="L2" s="584"/>
      <c r="M2" s="584"/>
      <c r="N2" s="584"/>
      <c r="O2" s="584"/>
      <c r="P2" s="584"/>
      <c r="Q2" s="584"/>
    </row>
    <row r="3" spans="1:17" ht="19.5" customHeight="1">
      <c r="A3" s="585" t="s">
        <v>391</v>
      </c>
      <c r="B3" s="320" t="s">
        <v>232</v>
      </c>
      <c r="C3" s="301"/>
      <c r="D3" s="301"/>
      <c r="E3" s="301"/>
      <c r="F3" s="301"/>
      <c r="G3" s="301"/>
      <c r="I3" s="585"/>
      <c r="J3" s="585"/>
      <c r="K3" s="584"/>
      <c r="L3" s="584"/>
      <c r="M3" s="584"/>
      <c r="N3" s="584"/>
      <c r="O3" s="584"/>
      <c r="P3" s="584"/>
      <c r="Q3" s="584"/>
    </row>
    <row r="4" spans="1:17" ht="13.5" thickBot="1">
      <c r="A4" s="585" t="s">
        <v>392</v>
      </c>
      <c r="B4" s="321"/>
      <c r="C4" s="322"/>
      <c r="D4" s="322"/>
      <c r="E4" s="301"/>
      <c r="F4" s="301"/>
      <c r="G4" s="301"/>
      <c r="I4" s="585"/>
      <c r="J4" s="585"/>
      <c r="K4" s="584"/>
      <c r="L4" s="584"/>
      <c r="M4" s="584"/>
      <c r="N4" s="584"/>
      <c r="O4" s="584"/>
      <c r="P4" s="584"/>
      <c r="Q4" s="584"/>
    </row>
    <row r="5" spans="1:17" ht="51">
      <c r="B5" s="2236"/>
      <c r="C5" s="2238" t="s">
        <v>233</v>
      </c>
      <c r="D5" s="2239"/>
      <c r="E5" s="834" t="s">
        <v>234</v>
      </c>
      <c r="F5" s="835" t="s">
        <v>225</v>
      </c>
      <c r="G5" s="836" t="s">
        <v>204</v>
      </c>
      <c r="J5" s="605"/>
      <c r="K5" s="584"/>
      <c r="L5" s="584"/>
      <c r="M5" s="584"/>
      <c r="N5" s="584"/>
      <c r="O5" s="584"/>
      <c r="P5" s="584"/>
      <c r="Q5" s="584"/>
    </row>
    <row r="6" spans="1:17" ht="15" thickBot="1">
      <c r="B6" s="2237"/>
      <c r="C6" s="2240"/>
      <c r="D6" s="2241"/>
      <c r="E6" s="837" t="s">
        <v>144</v>
      </c>
      <c r="F6" s="838" t="s">
        <v>176</v>
      </c>
      <c r="G6" s="839" t="s">
        <v>186</v>
      </c>
      <c r="I6" s="584"/>
      <c r="J6" s="605"/>
      <c r="K6" s="584"/>
      <c r="L6" s="584"/>
      <c r="M6" s="584"/>
      <c r="N6" s="584"/>
      <c r="O6" s="584"/>
      <c r="P6" s="584"/>
      <c r="Q6" s="584"/>
    </row>
    <row r="7" spans="1:17" ht="13.5" thickBot="1">
      <c r="B7" s="840"/>
      <c r="C7" s="2242" t="s">
        <v>11</v>
      </c>
      <c r="D7" s="2243"/>
      <c r="E7" s="841" t="s">
        <v>12</v>
      </c>
      <c r="F7" s="842" t="s">
        <v>14</v>
      </c>
      <c r="G7" s="843" t="s">
        <v>15</v>
      </c>
      <c r="I7" s="584"/>
      <c r="J7" s="605"/>
      <c r="K7" s="584"/>
      <c r="L7" s="584"/>
      <c r="M7" s="584"/>
      <c r="N7" s="584"/>
      <c r="O7" s="584"/>
      <c r="P7" s="584"/>
      <c r="Q7" s="584"/>
    </row>
    <row r="8" spans="1:17" ht="13.5" thickBot="1">
      <c r="B8" s="840">
        <v>1</v>
      </c>
      <c r="C8" s="844" t="s">
        <v>29</v>
      </c>
      <c r="D8" s="845"/>
      <c r="E8" s="846" t="s">
        <v>49</v>
      </c>
      <c r="F8" s="847" t="s">
        <v>49</v>
      </c>
      <c r="G8" s="848" t="s">
        <v>49</v>
      </c>
      <c r="I8" s="584"/>
      <c r="J8" s="604"/>
      <c r="K8" s="584"/>
      <c r="L8" s="584"/>
      <c r="M8" s="584"/>
      <c r="N8" s="584"/>
      <c r="O8" s="584"/>
      <c r="P8" s="584"/>
      <c r="Q8" s="584"/>
    </row>
    <row r="9" spans="1:17">
      <c r="B9" s="849">
        <f t="shared" ref="B9:B32" si="0">B8+1</f>
        <v>2</v>
      </c>
      <c r="C9" s="850"/>
      <c r="D9" s="851"/>
      <c r="E9" s="852"/>
      <c r="F9" s="853"/>
      <c r="G9" s="854"/>
      <c r="I9" s="584"/>
      <c r="J9" s="605"/>
      <c r="K9" s="584"/>
      <c r="L9" s="584"/>
      <c r="M9" s="584"/>
      <c r="N9" s="584"/>
      <c r="O9" s="584"/>
      <c r="P9" s="584"/>
      <c r="Q9" s="584"/>
    </row>
    <row r="10" spans="1:17">
      <c r="B10" s="855">
        <f t="shared" si="0"/>
        <v>3</v>
      </c>
      <c r="C10" s="856"/>
      <c r="D10" s="857"/>
      <c r="E10" s="858"/>
      <c r="F10" s="859"/>
      <c r="G10" s="860"/>
      <c r="I10" s="584"/>
      <c r="J10" s="605"/>
      <c r="K10" s="584"/>
      <c r="L10" s="584"/>
      <c r="M10" s="584"/>
      <c r="N10" s="584"/>
      <c r="O10" s="584"/>
      <c r="P10" s="584"/>
      <c r="Q10" s="584"/>
    </row>
    <row r="11" spans="1:17">
      <c r="B11" s="855">
        <f t="shared" si="0"/>
        <v>4</v>
      </c>
      <c r="C11" s="856"/>
      <c r="D11" s="857"/>
      <c r="E11" s="858"/>
      <c r="F11" s="859"/>
      <c r="G11" s="860"/>
      <c r="I11" s="584"/>
      <c r="J11" s="605"/>
      <c r="K11" s="584"/>
      <c r="L11" s="584"/>
      <c r="M11" s="584"/>
      <c r="N11" s="584"/>
      <c r="O11" s="584"/>
      <c r="P11" s="584"/>
      <c r="Q11" s="584"/>
    </row>
    <row r="12" spans="1:17">
      <c r="B12" s="855">
        <f t="shared" si="0"/>
        <v>5</v>
      </c>
      <c r="C12" s="856"/>
      <c r="D12" s="857"/>
      <c r="E12" s="858"/>
      <c r="F12" s="859"/>
      <c r="G12" s="860"/>
      <c r="I12" s="584"/>
      <c r="J12" s="605"/>
      <c r="K12" s="584"/>
      <c r="L12" s="584"/>
      <c r="M12" s="584"/>
      <c r="N12" s="584"/>
      <c r="O12" s="584"/>
      <c r="P12" s="584"/>
      <c r="Q12" s="584"/>
    </row>
    <row r="13" spans="1:17">
      <c r="B13" s="855">
        <f t="shared" si="0"/>
        <v>6</v>
      </c>
      <c r="C13" s="861"/>
      <c r="D13" s="862"/>
      <c r="E13" s="863"/>
      <c r="F13" s="864"/>
      <c r="G13" s="865"/>
      <c r="I13" s="584"/>
      <c r="J13" s="605"/>
      <c r="K13" s="584"/>
      <c r="L13" s="584"/>
      <c r="M13" s="584"/>
      <c r="N13" s="584"/>
      <c r="O13" s="584"/>
      <c r="P13" s="584"/>
      <c r="Q13" s="584"/>
    </row>
    <row r="14" spans="1:17">
      <c r="B14" s="855">
        <f t="shared" si="0"/>
        <v>7</v>
      </c>
      <c r="C14" s="856"/>
      <c r="D14" s="857"/>
      <c r="E14" s="858"/>
      <c r="F14" s="866"/>
      <c r="G14" s="860"/>
      <c r="I14" s="584"/>
      <c r="J14" s="605"/>
      <c r="K14" s="584"/>
      <c r="L14" s="584"/>
      <c r="M14" s="584"/>
      <c r="N14" s="584"/>
      <c r="O14" s="584"/>
      <c r="P14" s="584"/>
      <c r="Q14" s="584"/>
    </row>
    <row r="15" spans="1:17">
      <c r="B15" s="855">
        <f t="shared" si="0"/>
        <v>8</v>
      </c>
      <c r="C15" s="856"/>
      <c r="D15" s="857"/>
      <c r="E15" s="858"/>
      <c r="F15" s="859"/>
      <c r="G15" s="860"/>
      <c r="I15" s="584"/>
      <c r="J15" s="605"/>
      <c r="K15" s="584"/>
      <c r="L15" s="584"/>
      <c r="M15" s="584"/>
      <c r="N15" s="584"/>
      <c r="O15" s="584"/>
      <c r="P15" s="584"/>
      <c r="Q15" s="584"/>
    </row>
    <row r="16" spans="1:17">
      <c r="B16" s="855">
        <f t="shared" si="0"/>
        <v>9</v>
      </c>
      <c r="C16" s="856"/>
      <c r="D16" s="857"/>
      <c r="E16" s="858"/>
      <c r="F16" s="859"/>
      <c r="G16" s="860"/>
      <c r="I16" s="584"/>
      <c r="J16" s="605"/>
      <c r="K16" s="584"/>
      <c r="L16" s="584"/>
      <c r="M16" s="584"/>
      <c r="N16" s="584"/>
      <c r="O16" s="584"/>
      <c r="P16" s="584"/>
      <c r="Q16" s="584"/>
    </row>
    <row r="17" spans="2:17">
      <c r="B17" s="855">
        <f t="shared" si="0"/>
        <v>10</v>
      </c>
      <c r="C17" s="861"/>
      <c r="D17" s="862"/>
      <c r="E17" s="863"/>
      <c r="F17" s="864"/>
      <c r="G17" s="865"/>
      <c r="I17" s="584"/>
      <c r="J17" s="605"/>
      <c r="K17" s="584"/>
      <c r="L17" s="584"/>
      <c r="M17" s="584"/>
      <c r="N17" s="584"/>
      <c r="O17" s="584"/>
      <c r="P17" s="584"/>
      <c r="Q17" s="584"/>
    </row>
    <row r="18" spans="2:17" ht="13.5" thickBot="1">
      <c r="B18" s="867">
        <f t="shared" si="0"/>
        <v>11</v>
      </c>
      <c r="C18" s="861"/>
      <c r="D18" s="862"/>
      <c r="E18" s="868"/>
      <c r="F18" s="869"/>
      <c r="G18" s="870"/>
      <c r="I18" s="584"/>
      <c r="J18" s="584"/>
      <c r="K18" s="584"/>
      <c r="L18" s="584"/>
      <c r="M18" s="584"/>
      <c r="N18" s="584"/>
      <c r="O18" s="584"/>
      <c r="P18" s="584"/>
      <c r="Q18" s="584"/>
    </row>
    <row r="19" spans="2:17" ht="13.5" thickBot="1">
      <c r="B19" s="871">
        <f t="shared" si="0"/>
        <v>12</v>
      </c>
      <c r="C19" s="872" t="s">
        <v>227</v>
      </c>
      <c r="D19" s="873"/>
      <c r="E19" s="874">
        <f>SUM(E9:E18)</f>
        <v>0</v>
      </c>
      <c r="F19" s="875">
        <f>SUM(F9:F18)</f>
        <v>0</v>
      </c>
      <c r="G19" s="876">
        <f>SUM(G9:G18)</f>
        <v>0</v>
      </c>
      <c r="I19" s="584"/>
      <c r="J19" s="584"/>
      <c r="K19" s="584"/>
      <c r="L19" s="584"/>
      <c r="M19" s="584"/>
      <c r="N19" s="584"/>
      <c r="O19" s="584"/>
      <c r="P19" s="584"/>
      <c r="Q19" s="584"/>
    </row>
    <row r="20" spans="2:17" ht="13.5" thickBot="1">
      <c r="B20" s="840">
        <f t="shared" si="0"/>
        <v>13</v>
      </c>
      <c r="C20" s="844" t="s">
        <v>37</v>
      </c>
      <c r="D20" s="845"/>
      <c r="E20" s="846" t="s">
        <v>49</v>
      </c>
      <c r="F20" s="847" t="s">
        <v>49</v>
      </c>
      <c r="G20" s="848" t="s">
        <v>49</v>
      </c>
      <c r="I20" s="584"/>
      <c r="J20" s="584"/>
      <c r="K20" s="584"/>
      <c r="L20" s="584"/>
      <c r="M20" s="584"/>
      <c r="N20" s="584"/>
      <c r="O20" s="584"/>
      <c r="P20" s="584"/>
      <c r="Q20" s="584"/>
    </row>
    <row r="21" spans="2:17">
      <c r="B21" s="849">
        <f t="shared" si="0"/>
        <v>14</v>
      </c>
      <c r="C21" s="850"/>
      <c r="D21" s="851"/>
      <c r="E21" s="852"/>
      <c r="F21" s="853"/>
      <c r="G21" s="854"/>
      <c r="I21" s="584"/>
      <c r="J21" s="584"/>
      <c r="K21" s="584"/>
      <c r="L21" s="584"/>
      <c r="M21" s="584"/>
      <c r="N21" s="584"/>
      <c r="O21" s="584"/>
      <c r="P21" s="584"/>
      <c r="Q21" s="584"/>
    </row>
    <row r="22" spans="2:17">
      <c r="B22" s="855">
        <f t="shared" si="0"/>
        <v>15</v>
      </c>
      <c r="C22" s="856"/>
      <c r="D22" s="857"/>
      <c r="E22" s="858"/>
      <c r="F22" s="859"/>
      <c r="G22" s="860"/>
    </row>
    <row r="23" spans="2:17">
      <c r="B23" s="855">
        <f t="shared" si="0"/>
        <v>16</v>
      </c>
      <c r="C23" s="856"/>
      <c r="D23" s="857"/>
      <c r="E23" s="858"/>
      <c r="F23" s="859"/>
      <c r="G23" s="860"/>
    </row>
    <row r="24" spans="2:17">
      <c r="B24" s="855">
        <f t="shared" si="0"/>
        <v>17</v>
      </c>
      <c r="C24" s="856"/>
      <c r="D24" s="857"/>
      <c r="E24" s="858"/>
      <c r="F24" s="859"/>
      <c r="G24" s="860"/>
    </row>
    <row r="25" spans="2:17">
      <c r="B25" s="855">
        <f t="shared" si="0"/>
        <v>18</v>
      </c>
      <c r="C25" s="861"/>
      <c r="D25" s="862"/>
      <c r="E25" s="863"/>
      <c r="F25" s="864"/>
      <c r="G25" s="865"/>
    </row>
    <row r="26" spans="2:17">
      <c r="B26" s="855">
        <f t="shared" si="0"/>
        <v>19</v>
      </c>
      <c r="C26" s="856"/>
      <c r="D26" s="857"/>
      <c r="E26" s="858"/>
      <c r="F26" s="866"/>
      <c r="G26" s="860"/>
    </row>
    <row r="27" spans="2:17">
      <c r="B27" s="855">
        <f t="shared" si="0"/>
        <v>20</v>
      </c>
      <c r="C27" s="856"/>
      <c r="D27" s="857"/>
      <c r="E27" s="858"/>
      <c r="F27" s="859"/>
      <c r="G27" s="860"/>
    </row>
    <row r="28" spans="2:17">
      <c r="B28" s="855">
        <f t="shared" si="0"/>
        <v>21</v>
      </c>
      <c r="C28" s="856"/>
      <c r="D28" s="857"/>
      <c r="E28" s="858"/>
      <c r="F28" s="859"/>
      <c r="G28" s="860"/>
    </row>
    <row r="29" spans="2:17">
      <c r="B29" s="855">
        <f t="shared" si="0"/>
        <v>22</v>
      </c>
      <c r="C29" s="861"/>
      <c r="D29" s="862"/>
      <c r="E29" s="863"/>
      <c r="F29" s="864"/>
      <c r="G29" s="865"/>
    </row>
    <row r="30" spans="2:17" ht="13.5" thickBot="1">
      <c r="B30" s="867">
        <f t="shared" si="0"/>
        <v>23</v>
      </c>
      <c r="C30" s="877"/>
      <c r="D30" s="862"/>
      <c r="E30" s="863"/>
      <c r="F30" s="864"/>
      <c r="G30" s="865"/>
    </row>
    <row r="31" spans="2:17" ht="13.5" thickBot="1">
      <c r="B31" s="871">
        <f t="shared" si="0"/>
        <v>24</v>
      </c>
      <c r="C31" s="872" t="s">
        <v>228</v>
      </c>
      <c r="D31" s="873"/>
      <c r="E31" s="874">
        <f>SUM(E21:E30)</f>
        <v>0</v>
      </c>
      <c r="F31" s="875">
        <f>SUM(F21:F30)</f>
        <v>0</v>
      </c>
      <c r="G31" s="876">
        <f>SUM(G21:G30)</f>
        <v>0</v>
      </c>
    </row>
    <row r="32" spans="2:17" ht="13.5" thickBot="1">
      <c r="B32" s="840">
        <f t="shared" si="0"/>
        <v>25</v>
      </c>
      <c r="C32" s="878" t="s">
        <v>235</v>
      </c>
      <c r="D32" s="879"/>
      <c r="E32" s="880">
        <f>E19+E31</f>
        <v>0</v>
      </c>
      <c r="F32" s="880">
        <f>F19+F31</f>
        <v>0</v>
      </c>
      <c r="G32" s="881">
        <f>G19+G31</f>
        <v>0</v>
      </c>
    </row>
    <row r="33" spans="2:10">
      <c r="B33" s="882"/>
      <c r="C33" s="833"/>
      <c r="D33" s="833"/>
      <c r="E33" s="833"/>
      <c r="F33" s="833"/>
      <c r="G33" s="833"/>
    </row>
    <row r="34" spans="2:10" ht="13.5" thickBot="1">
      <c r="B34" s="833"/>
      <c r="C34" s="833"/>
      <c r="D34" s="833"/>
      <c r="E34" s="833"/>
      <c r="F34" s="833"/>
      <c r="G34" s="833"/>
    </row>
    <row r="35" spans="2:10">
      <c r="B35" s="833"/>
      <c r="C35" s="833"/>
      <c r="D35" s="739" t="s">
        <v>62</v>
      </c>
      <c r="E35" s="883"/>
      <c r="F35" s="740" t="s">
        <v>63</v>
      </c>
      <c r="G35" s="822"/>
    </row>
    <row r="36" spans="2:10">
      <c r="B36" s="833"/>
      <c r="C36" s="833"/>
      <c r="D36" s="741" t="s">
        <v>64</v>
      </c>
      <c r="E36" s="884"/>
      <c r="F36" s="742" t="s">
        <v>64</v>
      </c>
      <c r="G36" s="824"/>
    </row>
    <row r="37" spans="2:10">
      <c r="B37" s="833"/>
      <c r="C37" s="833"/>
      <c r="D37" s="885"/>
      <c r="E37" s="886"/>
      <c r="F37" s="317"/>
      <c r="G37" s="318"/>
    </row>
    <row r="38" spans="2:10">
      <c r="B38" s="833"/>
      <c r="C38" s="833"/>
      <c r="D38" s="887"/>
      <c r="E38" s="888"/>
      <c r="F38" s="889"/>
      <c r="G38" s="318"/>
    </row>
    <row r="39" spans="2:10" ht="13.5" thickBot="1">
      <c r="B39" s="833"/>
      <c r="C39" s="833"/>
      <c r="D39" s="308" t="s">
        <v>65</v>
      </c>
      <c r="E39" s="890"/>
      <c r="F39" s="829" t="s">
        <v>65</v>
      </c>
      <c r="G39" s="830"/>
    </row>
    <row r="40" spans="2:10" ht="13.5" thickBot="1">
      <c r="B40" s="833"/>
      <c r="C40" s="833"/>
      <c r="D40" s="745" t="s">
        <v>66</v>
      </c>
      <c r="E40" s="891"/>
      <c r="F40" s="45"/>
      <c r="G40" s="319"/>
    </row>
    <row r="41" spans="2:10">
      <c r="J41" s="832" t="s">
        <v>383</v>
      </c>
    </row>
  </sheetData>
  <protectedRanges>
    <protectedRange password="C521" sqref="D37:D38 F37:G38" name="Oblast1_1_1"/>
  </protectedRanges>
  <mergeCells count="3">
    <mergeCell ref="B5:B6"/>
    <mergeCell ref="C5:D6"/>
    <mergeCell ref="C7:D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R42"/>
  <sheetViews>
    <sheetView showGridLines="0" zoomScale="85" workbookViewId="0">
      <selection activeCell="O22" sqref="O22"/>
    </sheetView>
  </sheetViews>
  <sheetFormatPr defaultColWidth="9.140625" defaultRowHeight="12.75"/>
  <cols>
    <col min="1" max="1" width="3.28515625" style="892" customWidth="1"/>
    <col min="2" max="2" width="4.42578125" style="892" customWidth="1"/>
    <col min="3" max="3" width="3.5703125" style="892" customWidth="1"/>
    <col min="4" max="4" width="35" style="892" customWidth="1"/>
    <col min="5" max="5" width="16.28515625" style="892" customWidth="1"/>
    <col min="6" max="6" width="20.5703125" style="892" customWidth="1"/>
    <col min="7" max="8" width="16.28515625" style="892" customWidth="1"/>
    <col min="9" max="16384" width="9.140625" style="892"/>
  </cols>
  <sheetData>
    <row r="1" spans="2:18" ht="13.5" thickBot="1">
      <c r="J1" s="585"/>
      <c r="K1" s="585"/>
      <c r="L1" s="584"/>
      <c r="M1" s="584"/>
      <c r="N1" s="584"/>
      <c r="O1" s="584"/>
      <c r="P1" s="584"/>
      <c r="Q1" s="584"/>
      <c r="R1" s="584"/>
    </row>
    <row r="2" spans="2:18" ht="17.25" customHeight="1" thickBot="1">
      <c r="B2" s="893"/>
      <c r="C2" s="893"/>
      <c r="D2" s="893"/>
      <c r="E2" s="47" t="s">
        <v>0</v>
      </c>
      <c r="F2" s="1214"/>
      <c r="G2" s="323" t="s">
        <v>1</v>
      </c>
      <c r="H2" s="1039">
        <v>2024</v>
      </c>
      <c r="J2" s="585"/>
      <c r="K2" s="585"/>
      <c r="L2" s="584"/>
      <c r="M2" s="584"/>
      <c r="N2" s="584"/>
      <c r="O2" s="584"/>
      <c r="P2" s="584"/>
      <c r="Q2" s="584"/>
      <c r="R2" s="584"/>
    </row>
    <row r="3" spans="2:18">
      <c r="B3" s="893"/>
      <c r="C3" s="893"/>
      <c r="D3" s="893"/>
      <c r="E3" s="893"/>
      <c r="F3" s="893"/>
      <c r="G3" s="893"/>
      <c r="H3" s="893"/>
      <c r="J3" s="585"/>
      <c r="K3" s="585"/>
      <c r="L3" s="584"/>
      <c r="M3" s="584"/>
      <c r="N3" s="584"/>
      <c r="O3" s="584"/>
      <c r="P3" s="584"/>
      <c r="Q3" s="584"/>
      <c r="R3" s="584"/>
    </row>
    <row r="4" spans="2:18" ht="33.75" customHeight="1">
      <c r="B4" s="2244" t="s">
        <v>236</v>
      </c>
      <c r="C4" s="2244"/>
      <c r="D4" s="2244"/>
      <c r="E4" s="2244"/>
      <c r="F4" s="2244"/>
      <c r="G4" s="2244"/>
      <c r="H4" s="2244"/>
      <c r="J4" s="585"/>
      <c r="K4" s="605"/>
      <c r="L4" s="584"/>
      <c r="M4" s="584"/>
      <c r="N4" s="584"/>
      <c r="O4" s="584"/>
      <c r="P4" s="584"/>
      <c r="Q4" s="584"/>
      <c r="R4" s="584"/>
    </row>
    <row r="5" spans="2:18" ht="13.5" thickBot="1">
      <c r="B5" s="893"/>
      <c r="C5" s="324"/>
      <c r="D5" s="301"/>
      <c r="E5" s="301"/>
      <c r="F5" s="301"/>
      <c r="G5" s="301"/>
      <c r="H5" s="301"/>
      <c r="K5" s="605"/>
      <c r="L5" s="584"/>
      <c r="M5" s="584"/>
      <c r="N5" s="584"/>
      <c r="O5" s="584"/>
      <c r="P5" s="584"/>
      <c r="Q5" s="584"/>
      <c r="R5" s="584"/>
    </row>
    <row r="6" spans="2:18" ht="51">
      <c r="B6" s="2245"/>
      <c r="C6" s="2246"/>
      <c r="D6" s="2250" t="s">
        <v>237</v>
      </c>
      <c r="E6" s="894" t="s">
        <v>166</v>
      </c>
      <c r="F6" s="895" t="s">
        <v>304</v>
      </c>
      <c r="G6" s="895" t="s">
        <v>225</v>
      </c>
      <c r="H6" s="896" t="s">
        <v>305</v>
      </c>
      <c r="J6" s="584"/>
      <c r="K6" s="604"/>
      <c r="L6" s="584"/>
      <c r="M6" s="584"/>
      <c r="N6" s="584"/>
      <c r="O6" s="584"/>
      <c r="P6" s="584"/>
      <c r="Q6" s="584"/>
      <c r="R6" s="584"/>
    </row>
    <row r="7" spans="2:18" ht="15" thickBot="1">
      <c r="B7" s="2247"/>
      <c r="C7" s="2248"/>
      <c r="D7" s="2251"/>
      <c r="E7" s="898" t="s">
        <v>144</v>
      </c>
      <c r="F7" s="899" t="s">
        <v>186</v>
      </c>
      <c r="G7" s="900" t="s">
        <v>176</v>
      </c>
      <c r="H7" s="901" t="s">
        <v>186</v>
      </c>
      <c r="J7" s="584"/>
      <c r="K7" s="605"/>
      <c r="L7" s="584"/>
      <c r="M7" s="584"/>
      <c r="N7" s="584"/>
      <c r="O7" s="584"/>
      <c r="P7" s="584"/>
      <c r="Q7" s="584"/>
      <c r="R7" s="584"/>
    </row>
    <row r="8" spans="2:18" ht="13.5" thickBot="1">
      <c r="B8" s="2249"/>
      <c r="C8" s="2248"/>
      <c r="D8" s="903" t="s">
        <v>11</v>
      </c>
      <c r="E8" s="904" t="s">
        <v>12</v>
      </c>
      <c r="F8" s="905" t="s">
        <v>13</v>
      </c>
      <c r="G8" s="906" t="s">
        <v>14</v>
      </c>
      <c r="H8" s="907" t="s">
        <v>15</v>
      </c>
      <c r="J8" s="584"/>
      <c r="K8" s="605"/>
      <c r="L8" s="584"/>
      <c r="M8" s="584"/>
      <c r="N8" s="584"/>
      <c r="O8" s="584"/>
      <c r="P8" s="584"/>
      <c r="Q8" s="584"/>
      <c r="R8" s="584"/>
    </row>
    <row r="9" spans="2:18">
      <c r="B9" s="2252" t="s">
        <v>238</v>
      </c>
      <c r="C9" s="908">
        <v>1</v>
      </c>
      <c r="D9" s="909" t="s">
        <v>29</v>
      </c>
      <c r="E9" s="910" t="s">
        <v>49</v>
      </c>
      <c r="F9" s="911" t="s">
        <v>49</v>
      </c>
      <c r="G9" s="911" t="s">
        <v>49</v>
      </c>
      <c r="H9" s="912" t="s">
        <v>49</v>
      </c>
      <c r="J9" s="584"/>
      <c r="K9" s="605"/>
      <c r="L9" s="584"/>
      <c r="M9" s="584"/>
      <c r="N9" s="584"/>
      <c r="O9" s="584"/>
      <c r="P9" s="584"/>
      <c r="Q9" s="584"/>
      <c r="R9" s="584"/>
    </row>
    <row r="10" spans="2:18">
      <c r="B10" s="2253"/>
      <c r="C10" s="913">
        <f t="shared" ref="C10:C34" si="0">C9+1</f>
        <v>2</v>
      </c>
      <c r="D10" s="914"/>
      <c r="E10" s="915"/>
      <c r="F10" s="916"/>
      <c r="G10" s="916"/>
      <c r="H10" s="917"/>
      <c r="J10" s="584"/>
      <c r="K10" s="605"/>
      <c r="L10" s="584"/>
      <c r="M10" s="584"/>
      <c r="N10" s="584"/>
      <c r="O10" s="584"/>
      <c r="P10" s="584"/>
      <c r="Q10" s="584"/>
      <c r="R10" s="584"/>
    </row>
    <row r="11" spans="2:18">
      <c r="B11" s="2253"/>
      <c r="C11" s="918">
        <f t="shared" si="0"/>
        <v>3</v>
      </c>
      <c r="D11" s="914"/>
      <c r="E11" s="915"/>
      <c r="F11" s="916"/>
      <c r="G11" s="916"/>
      <c r="H11" s="917"/>
      <c r="J11" s="584"/>
      <c r="K11" s="605"/>
      <c r="L11" s="584"/>
      <c r="M11" s="584"/>
      <c r="N11" s="584"/>
      <c r="O11" s="584"/>
      <c r="P11" s="584"/>
      <c r="Q11" s="584"/>
      <c r="R11" s="584"/>
    </row>
    <row r="12" spans="2:18">
      <c r="B12" s="2253"/>
      <c r="C12" s="918">
        <f t="shared" si="0"/>
        <v>4</v>
      </c>
      <c r="D12" s="914"/>
      <c r="E12" s="915"/>
      <c r="F12" s="916"/>
      <c r="G12" s="916"/>
      <c r="H12" s="917"/>
      <c r="J12" s="584"/>
      <c r="K12" s="605"/>
      <c r="L12" s="584"/>
      <c r="M12" s="584"/>
      <c r="N12" s="584"/>
      <c r="O12" s="584"/>
      <c r="P12" s="584"/>
      <c r="Q12" s="584"/>
      <c r="R12" s="584"/>
    </row>
    <row r="13" spans="2:18">
      <c r="B13" s="2253"/>
      <c r="C13" s="918">
        <f t="shared" si="0"/>
        <v>5</v>
      </c>
      <c r="D13" s="914"/>
      <c r="E13" s="915"/>
      <c r="F13" s="916"/>
      <c r="G13" s="916"/>
      <c r="H13" s="917"/>
      <c r="J13" s="584"/>
      <c r="K13" s="605"/>
      <c r="L13" s="584"/>
      <c r="M13" s="584"/>
      <c r="N13" s="584"/>
      <c r="O13" s="584"/>
      <c r="P13" s="584"/>
      <c r="Q13" s="584"/>
      <c r="R13" s="584"/>
    </row>
    <row r="14" spans="2:18" ht="13.5" thickBot="1">
      <c r="B14" s="2253"/>
      <c r="C14" s="919">
        <f t="shared" si="0"/>
        <v>6</v>
      </c>
      <c r="D14" s="920" t="s">
        <v>227</v>
      </c>
      <c r="E14" s="921">
        <f>SUM(E10:E13)</f>
        <v>0</v>
      </c>
      <c r="F14" s="922">
        <f>SUM(F10:F13)</f>
        <v>0</v>
      </c>
      <c r="G14" s="922">
        <f>SUM(G10:G13)</f>
        <v>0</v>
      </c>
      <c r="H14" s="923">
        <f>SUM(H10:H13)</f>
        <v>0</v>
      </c>
      <c r="J14" s="584"/>
      <c r="K14" s="605"/>
      <c r="L14" s="584"/>
      <c r="M14" s="584"/>
      <c r="N14" s="584"/>
      <c r="O14" s="584"/>
      <c r="P14" s="584"/>
      <c r="Q14" s="584"/>
      <c r="R14" s="584"/>
    </row>
    <row r="15" spans="2:18">
      <c r="B15" s="2253"/>
      <c r="C15" s="924">
        <f t="shared" si="0"/>
        <v>7</v>
      </c>
      <c r="D15" s="925" t="s">
        <v>37</v>
      </c>
      <c r="E15" s="926" t="s">
        <v>49</v>
      </c>
      <c r="F15" s="927" t="s">
        <v>49</v>
      </c>
      <c r="G15" s="927" t="s">
        <v>49</v>
      </c>
      <c r="H15" s="928" t="s">
        <v>49</v>
      </c>
      <c r="J15" s="584"/>
      <c r="K15" s="605"/>
      <c r="L15" s="584"/>
      <c r="M15" s="584"/>
      <c r="N15" s="584"/>
      <c r="O15" s="584"/>
      <c r="P15" s="584"/>
      <c r="Q15" s="584"/>
      <c r="R15" s="584"/>
    </row>
    <row r="16" spans="2:18">
      <c r="B16" s="2253"/>
      <c r="C16" s="929">
        <f t="shared" si="0"/>
        <v>8</v>
      </c>
      <c r="D16" s="914"/>
      <c r="E16" s="915"/>
      <c r="F16" s="916"/>
      <c r="G16" s="916"/>
      <c r="H16" s="917"/>
      <c r="J16" s="584"/>
      <c r="K16" s="584"/>
      <c r="L16" s="584"/>
      <c r="M16" s="584"/>
      <c r="N16" s="584"/>
      <c r="O16" s="584"/>
      <c r="P16" s="584"/>
      <c r="Q16" s="584"/>
      <c r="R16" s="584"/>
    </row>
    <row r="17" spans="2:18">
      <c r="B17" s="2253"/>
      <c r="C17" s="929">
        <f t="shared" si="0"/>
        <v>9</v>
      </c>
      <c r="D17" s="914"/>
      <c r="E17" s="915"/>
      <c r="F17" s="916"/>
      <c r="G17" s="916"/>
      <c r="H17" s="917"/>
      <c r="J17" s="584"/>
      <c r="K17" s="584"/>
      <c r="L17" s="584"/>
      <c r="M17" s="584"/>
      <c r="N17" s="584"/>
      <c r="O17" s="584"/>
      <c r="P17" s="584"/>
      <c r="Q17" s="584"/>
      <c r="R17" s="584"/>
    </row>
    <row r="18" spans="2:18">
      <c r="B18" s="2253"/>
      <c r="C18" s="929">
        <f t="shared" si="0"/>
        <v>10</v>
      </c>
      <c r="D18" s="914"/>
      <c r="E18" s="915"/>
      <c r="F18" s="916"/>
      <c r="G18" s="916"/>
      <c r="H18" s="917"/>
      <c r="J18" s="584"/>
      <c r="K18" s="584"/>
      <c r="L18" s="584"/>
      <c r="M18" s="584"/>
      <c r="N18" s="584"/>
      <c r="O18" s="584"/>
      <c r="P18" s="584"/>
      <c r="Q18" s="584"/>
      <c r="R18" s="584"/>
    </row>
    <row r="19" spans="2:18">
      <c r="B19" s="2253"/>
      <c r="C19" s="929">
        <f t="shared" si="0"/>
        <v>11</v>
      </c>
      <c r="D19" s="914"/>
      <c r="E19" s="915"/>
      <c r="F19" s="916"/>
      <c r="G19" s="916"/>
      <c r="H19" s="917"/>
      <c r="J19" s="584"/>
      <c r="K19" s="584"/>
      <c r="L19" s="584"/>
      <c r="M19" s="584"/>
      <c r="N19" s="584"/>
      <c r="O19" s="584"/>
      <c r="P19" s="584"/>
      <c r="Q19" s="584"/>
      <c r="R19" s="584"/>
    </row>
    <row r="20" spans="2:18" ht="13.5" thickBot="1">
      <c r="B20" s="2253"/>
      <c r="C20" s="930">
        <f t="shared" si="0"/>
        <v>12</v>
      </c>
      <c r="D20" s="920" t="s">
        <v>228</v>
      </c>
      <c r="E20" s="921">
        <f>SUM(E16:E19)</f>
        <v>0</v>
      </c>
      <c r="F20" s="922">
        <f>SUM(F16:F19)</f>
        <v>0</v>
      </c>
      <c r="G20" s="922">
        <f>SUM(G16:G19)</f>
        <v>0</v>
      </c>
      <c r="H20" s="923">
        <f>SUM(H16:H19)</f>
        <v>0</v>
      </c>
    </row>
    <row r="21" spans="2:18" ht="13.5" thickBot="1">
      <c r="B21" s="2254"/>
      <c r="C21" s="897">
        <f t="shared" si="0"/>
        <v>13</v>
      </c>
      <c r="D21" s="931" t="s">
        <v>235</v>
      </c>
      <c r="E21" s="932">
        <f>E14+E20</f>
        <v>0</v>
      </c>
      <c r="F21" s="933">
        <f>F14+F20</f>
        <v>0</v>
      </c>
      <c r="G21" s="933">
        <f>G14+G20</f>
        <v>0</v>
      </c>
      <c r="H21" s="934">
        <f>H14+H20</f>
        <v>0</v>
      </c>
    </row>
    <row r="22" spans="2:18">
      <c r="B22" s="2252" t="s">
        <v>239</v>
      </c>
      <c r="C22" s="908">
        <f t="shared" si="0"/>
        <v>14</v>
      </c>
      <c r="D22" s="909" t="s">
        <v>29</v>
      </c>
      <c r="E22" s="910" t="s">
        <v>49</v>
      </c>
      <c r="F22" s="911" t="s">
        <v>49</v>
      </c>
      <c r="G22" s="911" t="s">
        <v>49</v>
      </c>
      <c r="H22" s="912" t="s">
        <v>49</v>
      </c>
    </row>
    <row r="23" spans="2:18">
      <c r="B23" s="2253"/>
      <c r="C23" s="918">
        <f t="shared" si="0"/>
        <v>15</v>
      </c>
      <c r="D23" s="914"/>
      <c r="E23" s="915"/>
      <c r="F23" s="916"/>
      <c r="G23" s="916"/>
      <c r="H23" s="917"/>
    </row>
    <row r="24" spans="2:18">
      <c r="B24" s="2253"/>
      <c r="C24" s="918">
        <f t="shared" si="0"/>
        <v>16</v>
      </c>
      <c r="D24" s="914"/>
      <c r="E24" s="915"/>
      <c r="F24" s="916"/>
      <c r="G24" s="916"/>
      <c r="H24" s="917"/>
    </row>
    <row r="25" spans="2:18">
      <c r="B25" s="2253"/>
      <c r="C25" s="918">
        <f t="shared" si="0"/>
        <v>17</v>
      </c>
      <c r="D25" s="914"/>
      <c r="E25" s="915"/>
      <c r="F25" s="916"/>
      <c r="G25" s="916"/>
      <c r="H25" s="917"/>
    </row>
    <row r="26" spans="2:18">
      <c r="B26" s="2253"/>
      <c r="C26" s="918">
        <f t="shared" si="0"/>
        <v>18</v>
      </c>
      <c r="D26" s="914"/>
      <c r="E26" s="915"/>
      <c r="F26" s="916"/>
      <c r="G26" s="916"/>
      <c r="H26" s="917"/>
    </row>
    <row r="27" spans="2:18" ht="13.5" thickBot="1">
      <c r="B27" s="2253"/>
      <c r="C27" s="919">
        <f t="shared" si="0"/>
        <v>19</v>
      </c>
      <c r="D27" s="920" t="s">
        <v>227</v>
      </c>
      <c r="E27" s="921">
        <f>SUM(E23:E26)</f>
        <v>0</v>
      </c>
      <c r="F27" s="922">
        <f>SUM(F23:F26)</f>
        <v>0</v>
      </c>
      <c r="G27" s="922">
        <f>SUM(G23:G26)</f>
        <v>0</v>
      </c>
      <c r="H27" s="923">
        <f>SUM(H23:H26)</f>
        <v>0</v>
      </c>
    </row>
    <row r="28" spans="2:18">
      <c r="B28" s="2253"/>
      <c r="C28" s="924">
        <f t="shared" si="0"/>
        <v>20</v>
      </c>
      <c r="D28" s="925" t="s">
        <v>37</v>
      </c>
      <c r="E28" s="926" t="s">
        <v>49</v>
      </c>
      <c r="F28" s="927" t="s">
        <v>49</v>
      </c>
      <c r="G28" s="927" t="s">
        <v>49</v>
      </c>
      <c r="H28" s="928" t="s">
        <v>49</v>
      </c>
    </row>
    <row r="29" spans="2:18">
      <c r="B29" s="2253"/>
      <c r="C29" s="929">
        <f t="shared" si="0"/>
        <v>21</v>
      </c>
      <c r="D29" s="914"/>
      <c r="E29" s="915"/>
      <c r="F29" s="916"/>
      <c r="G29" s="916"/>
      <c r="H29" s="917"/>
    </row>
    <row r="30" spans="2:18">
      <c r="B30" s="2253"/>
      <c r="C30" s="929">
        <f t="shared" si="0"/>
        <v>22</v>
      </c>
      <c r="D30" s="914"/>
      <c r="E30" s="915"/>
      <c r="F30" s="916"/>
      <c r="G30" s="916"/>
      <c r="H30" s="917"/>
    </row>
    <row r="31" spans="2:18">
      <c r="B31" s="2253"/>
      <c r="C31" s="929">
        <f t="shared" si="0"/>
        <v>23</v>
      </c>
      <c r="D31" s="914"/>
      <c r="E31" s="915"/>
      <c r="F31" s="916"/>
      <c r="G31" s="916"/>
      <c r="H31" s="917"/>
    </row>
    <row r="32" spans="2:18">
      <c r="B32" s="2253"/>
      <c r="C32" s="929">
        <f t="shared" si="0"/>
        <v>24</v>
      </c>
      <c r="D32" s="914"/>
      <c r="E32" s="915"/>
      <c r="F32" s="916"/>
      <c r="G32" s="916"/>
      <c r="H32" s="917"/>
    </row>
    <row r="33" spans="2:8" ht="13.5" thickBot="1">
      <c r="B33" s="2253"/>
      <c r="C33" s="930">
        <f t="shared" si="0"/>
        <v>25</v>
      </c>
      <c r="D33" s="920" t="s">
        <v>228</v>
      </c>
      <c r="E33" s="921">
        <f>SUM(E29:E32)</f>
        <v>0</v>
      </c>
      <c r="F33" s="922">
        <f>SUM(F29:F32)</f>
        <v>0</v>
      </c>
      <c r="G33" s="922">
        <f>SUM(G29:G32)</f>
        <v>0</v>
      </c>
      <c r="H33" s="923">
        <f>SUM(H29:H32)</f>
        <v>0</v>
      </c>
    </row>
    <row r="34" spans="2:8" ht="13.5" thickBot="1">
      <c r="B34" s="2254"/>
      <c r="C34" s="902">
        <f t="shared" si="0"/>
        <v>26</v>
      </c>
      <c r="D34" s="935" t="s">
        <v>240</v>
      </c>
      <c r="E34" s="936">
        <f>E27+E33</f>
        <v>0</v>
      </c>
      <c r="F34" s="937">
        <f>F27+F33</f>
        <v>0</v>
      </c>
      <c r="G34" s="937">
        <f>G27+G33</f>
        <v>0</v>
      </c>
      <c r="H34" s="938">
        <f>H27+H33</f>
        <v>0</v>
      </c>
    </row>
    <row r="35" spans="2:8">
      <c r="B35" s="893"/>
      <c r="C35" s="893"/>
      <c r="D35" s="893"/>
      <c r="E35" s="893"/>
      <c r="F35" s="893"/>
      <c r="G35" s="893"/>
      <c r="H35" s="893"/>
    </row>
    <row r="36" spans="2:8" ht="13.5" thickBot="1">
      <c r="B36" s="893"/>
      <c r="C36" s="893"/>
      <c r="D36" s="893"/>
      <c r="E36" s="893"/>
      <c r="F36" s="893"/>
      <c r="G36" s="893"/>
      <c r="H36" s="893"/>
    </row>
    <row r="37" spans="2:8">
      <c r="B37" s="893"/>
      <c r="C37" s="893"/>
      <c r="D37" s="893"/>
      <c r="E37" s="739" t="s">
        <v>62</v>
      </c>
      <c r="F37" s="821"/>
      <c r="G37" s="740" t="s">
        <v>63</v>
      </c>
      <c r="H37" s="822"/>
    </row>
    <row r="38" spans="2:8">
      <c r="B38" s="893"/>
      <c r="C38" s="893"/>
      <c r="D38" s="893"/>
      <c r="E38" s="741" t="s">
        <v>64</v>
      </c>
      <c r="F38" s="823"/>
      <c r="G38" s="742" t="s">
        <v>64</v>
      </c>
      <c r="H38" s="824"/>
    </row>
    <row r="39" spans="2:8">
      <c r="B39" s="893"/>
      <c r="C39" s="893"/>
      <c r="D39" s="893"/>
      <c r="E39" s="939"/>
      <c r="F39" s="316"/>
      <c r="G39" s="317"/>
      <c r="H39" s="318"/>
    </row>
    <row r="40" spans="2:8">
      <c r="B40" s="893"/>
      <c r="C40" s="893"/>
      <c r="D40" s="893"/>
      <c r="E40" s="940"/>
      <c r="F40" s="316"/>
      <c r="G40" s="941"/>
      <c r="H40" s="318"/>
    </row>
    <row r="41" spans="2:8" ht="13.5" thickBot="1">
      <c r="B41" s="893"/>
      <c r="C41" s="893"/>
      <c r="D41" s="893"/>
      <c r="E41" s="308" t="s">
        <v>65</v>
      </c>
      <c r="F41" s="828"/>
      <c r="G41" s="829" t="s">
        <v>65</v>
      </c>
      <c r="H41" s="830"/>
    </row>
    <row r="42" spans="2:8" ht="13.5" thickBot="1">
      <c r="B42" s="893"/>
      <c r="C42" s="893"/>
      <c r="D42" s="893"/>
      <c r="E42" s="745" t="s">
        <v>66</v>
      </c>
      <c r="F42" s="942"/>
      <c r="G42" s="45"/>
      <c r="H42" s="319"/>
    </row>
  </sheetData>
  <protectedRanges>
    <protectedRange password="C521" sqref="E39:H40" name="Oblast1_1_1"/>
  </protectedRanges>
  <mergeCells count="5">
    <mergeCell ref="B4:H4"/>
    <mergeCell ref="B6:C8"/>
    <mergeCell ref="D6:D7"/>
    <mergeCell ref="B9:B21"/>
    <mergeCell ref="B22:B3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P56"/>
  <sheetViews>
    <sheetView showGridLines="0" zoomScale="85" workbookViewId="0">
      <selection activeCell="M7" sqref="M7"/>
    </sheetView>
  </sheetViews>
  <sheetFormatPr defaultColWidth="9.140625" defaultRowHeight="12.75"/>
  <cols>
    <col min="1" max="1" width="3.28515625" style="943" customWidth="1"/>
    <col min="2" max="2" width="32.42578125" style="943" customWidth="1"/>
    <col min="3" max="3" width="16.85546875" style="943" customWidth="1"/>
    <col min="4" max="4" width="19.85546875" style="943" customWidth="1"/>
    <col min="5" max="6" width="14.5703125" style="943" customWidth="1"/>
    <col min="7" max="16384" width="9.140625" style="943"/>
  </cols>
  <sheetData>
    <row r="1" spans="2:16" ht="13.5" thickBot="1">
      <c r="H1" s="585"/>
      <c r="I1" s="585"/>
      <c r="J1" s="584"/>
      <c r="K1" s="584"/>
      <c r="L1" s="584"/>
      <c r="M1" s="584"/>
      <c r="N1" s="584"/>
      <c r="O1" s="584"/>
      <c r="P1" s="584"/>
    </row>
    <row r="2" spans="2:16" ht="15" customHeight="1" thickBot="1">
      <c r="B2" s="944"/>
      <c r="C2" s="47" t="s">
        <v>0</v>
      </c>
      <c r="D2" s="1213"/>
      <c r="E2" s="250" t="s">
        <v>1</v>
      </c>
      <c r="F2" s="1320">
        <v>2024</v>
      </c>
      <c r="H2" s="585"/>
      <c r="I2" s="585"/>
      <c r="J2" s="584"/>
      <c r="K2" s="584"/>
      <c r="L2" s="584"/>
      <c r="M2" s="584"/>
      <c r="N2" s="584"/>
      <c r="O2" s="584"/>
      <c r="P2" s="584"/>
    </row>
    <row r="3" spans="2:16">
      <c r="B3" s="220"/>
      <c r="C3" s="220"/>
      <c r="D3" s="945"/>
      <c r="E3" s="944"/>
      <c r="F3" s="944"/>
      <c r="H3" s="1312"/>
      <c r="I3" s="585"/>
      <c r="J3" s="584"/>
      <c r="K3" s="584"/>
      <c r="L3" s="584"/>
      <c r="M3" s="584"/>
      <c r="N3" s="584"/>
      <c r="O3" s="584"/>
      <c r="P3" s="584"/>
    </row>
    <row r="4" spans="2:16" ht="47.25" customHeight="1">
      <c r="B4" s="2255" t="s">
        <v>269</v>
      </c>
      <c r="C4" s="2255"/>
      <c r="D4" s="2255"/>
      <c r="E4" s="2255"/>
      <c r="F4" s="2255"/>
      <c r="H4" s="585"/>
      <c r="I4" s="585"/>
      <c r="J4" s="584"/>
      <c r="K4" s="584"/>
      <c r="L4" s="584"/>
      <c r="M4" s="584"/>
      <c r="N4" s="584"/>
      <c r="O4" s="584"/>
      <c r="P4" s="584"/>
    </row>
    <row r="5" spans="2:16" ht="13.5" thickBot="1">
      <c r="B5" s="220"/>
      <c r="C5" s="220"/>
      <c r="D5" s="945"/>
      <c r="E5" s="944"/>
      <c r="F5" s="944"/>
      <c r="H5" s="584"/>
      <c r="I5" s="605"/>
      <c r="J5" s="584"/>
      <c r="K5" s="584"/>
      <c r="L5" s="584"/>
      <c r="M5" s="584"/>
      <c r="N5" s="584"/>
      <c r="O5" s="584"/>
      <c r="P5" s="584"/>
    </row>
    <row r="6" spans="2:16" ht="38.25">
      <c r="B6" s="2256" t="s">
        <v>243</v>
      </c>
      <c r="C6" s="2256" t="s">
        <v>273</v>
      </c>
      <c r="D6" s="946" t="s">
        <v>181</v>
      </c>
      <c r="E6" s="947" t="s">
        <v>241</v>
      </c>
      <c r="F6" s="948" t="s">
        <v>242</v>
      </c>
      <c r="H6" s="1057" t="s">
        <v>384</v>
      </c>
      <c r="I6" s="605"/>
      <c r="J6" s="584"/>
      <c r="K6" s="584"/>
      <c r="L6" s="584"/>
      <c r="M6" s="584"/>
      <c r="N6" s="584"/>
      <c r="O6" s="584"/>
      <c r="P6" s="584"/>
    </row>
    <row r="7" spans="2:16" ht="15" thickBot="1">
      <c r="B7" s="2257"/>
      <c r="C7" s="2257"/>
      <c r="D7" s="949" t="s">
        <v>144</v>
      </c>
      <c r="E7" s="950" t="s">
        <v>208</v>
      </c>
      <c r="F7" s="951" t="s">
        <v>186</v>
      </c>
      <c r="I7" s="605"/>
      <c r="J7" s="584"/>
      <c r="K7" s="584"/>
      <c r="L7" s="584"/>
      <c r="M7" s="584"/>
      <c r="N7" s="584"/>
      <c r="O7" s="584"/>
      <c r="P7" s="584"/>
    </row>
    <row r="8" spans="2:16" ht="13.5" thickBot="1">
      <c r="B8" s="952" t="s">
        <v>11</v>
      </c>
      <c r="C8" s="952" t="s">
        <v>12</v>
      </c>
      <c r="D8" s="953" t="s">
        <v>13</v>
      </c>
      <c r="E8" s="954" t="s">
        <v>14</v>
      </c>
      <c r="F8" s="955" t="s">
        <v>15</v>
      </c>
      <c r="H8" s="943" t="s">
        <v>426</v>
      </c>
      <c r="I8" s="604"/>
      <c r="J8" s="1059"/>
      <c r="K8" s="584"/>
      <c r="L8" s="584"/>
      <c r="M8" s="584"/>
      <c r="N8" s="584"/>
      <c r="O8" s="584"/>
      <c r="P8" s="584"/>
    </row>
    <row r="9" spans="2:16">
      <c r="B9" s="956"/>
      <c r="C9" s="957"/>
      <c r="D9" s="326"/>
      <c r="E9" s="958"/>
      <c r="F9" s="327"/>
      <c r="H9" s="2000" t="s">
        <v>508</v>
      </c>
      <c r="I9" s="1061"/>
      <c r="J9" s="1059"/>
      <c r="K9" s="584"/>
      <c r="L9" s="584"/>
      <c r="M9" s="584"/>
      <c r="N9" s="584"/>
      <c r="O9" s="584"/>
      <c r="P9" s="584"/>
    </row>
    <row r="10" spans="2:16">
      <c r="B10" s="956"/>
      <c r="C10" s="957"/>
      <c r="D10" s="326"/>
      <c r="E10" s="958"/>
      <c r="F10" s="327"/>
      <c r="H10" s="1065" t="s">
        <v>422</v>
      </c>
      <c r="I10" s="1061"/>
      <c r="J10" s="1059"/>
      <c r="K10" s="584"/>
      <c r="L10" s="584"/>
      <c r="M10" s="584"/>
      <c r="N10" s="584"/>
      <c r="O10" s="584"/>
      <c r="P10" s="584"/>
    </row>
    <row r="11" spans="2:16">
      <c r="B11" s="956"/>
      <c r="C11" s="957"/>
      <c r="D11" s="326"/>
      <c r="E11" s="958"/>
      <c r="F11" s="327"/>
      <c r="H11" s="1066" t="s">
        <v>421</v>
      </c>
      <c r="I11" s="1061"/>
      <c r="J11" s="1059"/>
      <c r="K11" s="584"/>
      <c r="L11" s="584"/>
      <c r="M11" s="584"/>
      <c r="N11" s="584"/>
      <c r="O11" s="584"/>
      <c r="P11" s="584"/>
    </row>
    <row r="12" spans="2:16">
      <c r="B12" s="956"/>
      <c r="C12" s="957"/>
      <c r="D12" s="326"/>
      <c r="E12" s="958"/>
      <c r="F12" s="327"/>
      <c r="H12" s="1063" t="s">
        <v>385</v>
      </c>
      <c r="I12" s="1061"/>
      <c r="J12" s="1059"/>
      <c r="K12" s="584"/>
      <c r="L12" s="584"/>
      <c r="M12" s="584"/>
      <c r="N12" s="584"/>
      <c r="O12" s="584"/>
      <c r="P12" s="584"/>
    </row>
    <row r="13" spans="2:16">
      <c r="B13" s="956"/>
      <c r="C13" s="957"/>
      <c r="D13" s="326"/>
      <c r="E13" s="958"/>
      <c r="F13" s="327"/>
      <c r="H13" s="1064" t="s">
        <v>387</v>
      </c>
      <c r="I13" s="1061"/>
      <c r="J13" s="1059"/>
      <c r="K13" s="584"/>
      <c r="L13" s="584"/>
      <c r="M13" s="584"/>
      <c r="N13" s="584"/>
      <c r="O13" s="584"/>
      <c r="P13" s="584"/>
    </row>
    <row r="14" spans="2:16">
      <c r="B14" s="956"/>
      <c r="C14" s="957"/>
      <c r="D14" s="326"/>
      <c r="E14" s="958"/>
      <c r="F14" s="327"/>
      <c r="H14" s="1066" t="s">
        <v>420</v>
      </c>
      <c r="I14" s="1061"/>
      <c r="J14" s="1059"/>
      <c r="K14" s="584"/>
      <c r="L14" s="584"/>
      <c r="M14" s="584"/>
      <c r="N14" s="584"/>
      <c r="P14" s="584"/>
    </row>
    <row r="15" spans="2:16">
      <c r="B15" s="956"/>
      <c r="C15" s="957"/>
      <c r="D15" s="326"/>
      <c r="E15" s="958"/>
      <c r="F15" s="327"/>
      <c r="H15" s="1064" t="s">
        <v>386</v>
      </c>
      <c r="L15" s="584"/>
      <c r="M15" s="584"/>
      <c r="P15" s="584"/>
    </row>
    <row r="16" spans="2:16">
      <c r="B16" s="956"/>
      <c r="C16" s="957"/>
      <c r="D16" s="326"/>
      <c r="E16" s="958"/>
      <c r="F16" s="327"/>
      <c r="I16" s="1061"/>
      <c r="J16" s="1059"/>
      <c r="K16" s="584"/>
      <c r="L16" s="584"/>
      <c r="M16" s="584"/>
      <c r="N16" s="584"/>
      <c r="O16" s="584"/>
      <c r="P16" s="584"/>
    </row>
    <row r="17" spans="2:16">
      <c r="B17" s="956"/>
      <c r="C17" s="957"/>
      <c r="D17" s="326"/>
      <c r="E17" s="958"/>
      <c r="F17" s="327"/>
      <c r="H17" s="1060" t="s">
        <v>466</v>
      </c>
      <c r="I17" s="1061"/>
      <c r="J17" s="1059"/>
      <c r="K17" s="584"/>
      <c r="L17" s="584"/>
      <c r="M17" s="584"/>
      <c r="N17" s="584"/>
      <c r="O17" s="584"/>
      <c r="P17" s="584"/>
    </row>
    <row r="18" spans="2:16">
      <c r="B18" s="956"/>
      <c r="C18" s="957"/>
      <c r="D18" s="326"/>
      <c r="E18" s="958"/>
      <c r="F18" s="327"/>
      <c r="H18" s="1067" t="s">
        <v>427</v>
      </c>
      <c r="I18" s="1061"/>
      <c r="J18" s="1059"/>
      <c r="K18" s="584"/>
      <c r="L18" s="584"/>
      <c r="M18" s="584"/>
      <c r="N18" s="584"/>
      <c r="O18" s="584"/>
      <c r="P18" s="584"/>
    </row>
    <row r="19" spans="2:16">
      <c r="B19" s="956"/>
      <c r="C19" s="957"/>
      <c r="D19" s="326"/>
      <c r="E19" s="958"/>
      <c r="F19" s="327"/>
      <c r="H19" s="1058"/>
      <c r="I19" s="1061"/>
      <c r="J19" s="1059"/>
      <c r="K19" s="584"/>
      <c r="L19" s="584"/>
      <c r="M19" s="584"/>
      <c r="N19" s="584"/>
      <c r="O19" s="584"/>
      <c r="P19" s="584"/>
    </row>
    <row r="20" spans="2:16">
      <c r="B20" s="956"/>
      <c r="C20" s="957"/>
      <c r="D20" s="326"/>
      <c r="E20" s="958"/>
      <c r="F20" s="327"/>
      <c r="H20" s="1999" t="s">
        <v>486</v>
      </c>
      <c r="I20" s="1061"/>
      <c r="J20" s="1059"/>
      <c r="K20" s="584"/>
      <c r="L20" s="584"/>
      <c r="M20" s="584"/>
      <c r="N20" s="584"/>
      <c r="O20" s="584"/>
      <c r="P20" s="584"/>
    </row>
    <row r="21" spans="2:16">
      <c r="B21" s="956"/>
      <c r="C21" s="957"/>
      <c r="D21" s="326"/>
      <c r="E21" s="958"/>
      <c r="F21" s="327"/>
      <c r="H21" s="1063" t="s">
        <v>388</v>
      </c>
      <c r="I21" s="1061"/>
      <c r="J21" s="1059"/>
      <c r="K21" s="584"/>
      <c r="L21" s="584"/>
      <c r="M21" s="584"/>
      <c r="N21" s="584"/>
      <c r="O21" s="584"/>
      <c r="P21" s="584"/>
    </row>
    <row r="22" spans="2:16">
      <c r="B22" s="956"/>
      <c r="C22" s="957"/>
      <c r="D22" s="326"/>
      <c r="E22" s="958"/>
      <c r="F22" s="327"/>
      <c r="H22" s="1062"/>
      <c r="I22" s="1061"/>
      <c r="J22" s="1059"/>
      <c r="K22" s="584"/>
      <c r="L22" s="584"/>
      <c r="M22" s="584"/>
      <c r="N22" s="584"/>
      <c r="O22" s="584"/>
      <c r="P22" s="584"/>
    </row>
    <row r="23" spans="2:16">
      <c r="B23" s="956"/>
      <c r="C23" s="957"/>
      <c r="D23" s="326"/>
      <c r="E23" s="958"/>
      <c r="F23" s="327"/>
      <c r="H23" s="1062"/>
      <c r="I23" s="1061"/>
      <c r="J23" s="1059"/>
      <c r="K23" s="584"/>
      <c r="L23" s="584"/>
      <c r="M23" s="584"/>
      <c r="N23" s="584"/>
      <c r="O23" s="584"/>
      <c r="P23" s="584"/>
    </row>
    <row r="24" spans="2:16">
      <c r="B24" s="956"/>
      <c r="C24" s="957"/>
      <c r="D24" s="326"/>
      <c r="E24" s="958"/>
      <c r="F24" s="327"/>
      <c r="H24" s="1062"/>
      <c r="I24" s="1061"/>
      <c r="J24" s="1059"/>
      <c r="K24" s="584"/>
      <c r="L24" s="584"/>
      <c r="M24" s="584"/>
      <c r="N24" s="584"/>
      <c r="O24" s="584"/>
      <c r="P24" s="584"/>
    </row>
    <row r="25" spans="2:16">
      <c r="B25" s="956"/>
      <c r="C25" s="957"/>
      <c r="D25" s="326"/>
      <c r="E25" s="958"/>
      <c r="F25" s="327"/>
      <c r="H25" s="1062"/>
      <c r="I25" s="1061"/>
      <c r="J25" s="1059"/>
      <c r="K25" s="584"/>
      <c r="L25" s="584"/>
      <c r="M25" s="584"/>
      <c r="N25" s="584"/>
      <c r="O25" s="584"/>
      <c r="P25" s="584"/>
    </row>
    <row r="26" spans="2:16">
      <c r="B26" s="956"/>
      <c r="C26" s="957"/>
      <c r="D26" s="326"/>
      <c r="E26" s="958"/>
      <c r="F26" s="327"/>
      <c r="H26" s="1062"/>
      <c r="I26" s="1061"/>
      <c r="J26" s="1059"/>
      <c r="K26" s="584"/>
      <c r="L26" s="584"/>
      <c r="M26" s="584"/>
      <c r="N26" s="584"/>
      <c r="O26" s="584"/>
      <c r="P26" s="584"/>
    </row>
    <row r="27" spans="2:16">
      <c r="B27" s="956"/>
      <c r="C27" s="957"/>
      <c r="D27" s="326"/>
      <c r="E27" s="958"/>
      <c r="F27" s="327"/>
      <c r="I27" s="1061"/>
      <c r="J27" s="1059"/>
      <c r="K27" s="584"/>
      <c r="L27" s="584"/>
      <c r="M27" s="584"/>
      <c r="N27" s="584"/>
      <c r="O27" s="584"/>
      <c r="P27" s="584"/>
    </row>
    <row r="28" spans="2:16">
      <c r="B28" s="956"/>
      <c r="C28" s="957"/>
      <c r="D28" s="326"/>
      <c r="E28" s="958"/>
      <c r="F28" s="327"/>
      <c r="I28" s="1061"/>
      <c r="J28" s="1059"/>
      <c r="K28" s="584"/>
      <c r="L28" s="584"/>
      <c r="M28" s="584"/>
      <c r="N28" s="584"/>
      <c r="O28" s="584"/>
      <c r="P28" s="584"/>
    </row>
    <row r="29" spans="2:16">
      <c r="B29" s="959"/>
      <c r="C29" s="960"/>
      <c r="D29" s="328"/>
      <c r="E29" s="961"/>
      <c r="F29" s="329"/>
      <c r="H29" s="584"/>
      <c r="I29" s="605"/>
      <c r="J29" s="584"/>
      <c r="K29" s="584"/>
      <c r="L29" s="584"/>
      <c r="M29" s="584"/>
      <c r="N29" s="584"/>
      <c r="O29" s="584"/>
      <c r="P29" s="584"/>
    </row>
    <row r="30" spans="2:16">
      <c r="B30" s="959"/>
      <c r="C30" s="960"/>
      <c r="D30" s="328"/>
      <c r="E30" s="961"/>
      <c r="F30" s="329"/>
      <c r="H30" s="584"/>
      <c r="I30" s="605"/>
      <c r="J30" s="584"/>
      <c r="K30" s="584"/>
      <c r="L30" s="584"/>
      <c r="M30" s="584"/>
      <c r="N30" s="584"/>
      <c r="O30" s="584"/>
      <c r="P30" s="584"/>
    </row>
    <row r="31" spans="2:16">
      <c r="B31" s="959"/>
      <c r="C31" s="960"/>
      <c r="D31" s="328"/>
      <c r="E31" s="961"/>
      <c r="F31" s="329"/>
      <c r="H31" s="584"/>
      <c r="I31" s="605"/>
      <c r="J31" s="584"/>
      <c r="K31" s="584"/>
      <c r="L31" s="584"/>
      <c r="M31" s="584"/>
      <c r="N31" s="584"/>
      <c r="O31" s="584"/>
      <c r="P31" s="584"/>
    </row>
    <row r="32" spans="2:16">
      <c r="B32" s="959"/>
      <c r="C32" s="960"/>
      <c r="D32" s="328"/>
      <c r="E32" s="961"/>
      <c r="F32" s="329"/>
      <c r="H32" s="584"/>
      <c r="I32" s="605"/>
      <c r="J32" s="584"/>
      <c r="K32" s="584"/>
      <c r="L32" s="584"/>
      <c r="M32" s="584"/>
      <c r="N32" s="584"/>
      <c r="O32" s="584"/>
      <c r="P32" s="584"/>
    </row>
    <row r="33" spans="2:16">
      <c r="B33" s="959"/>
      <c r="C33" s="960"/>
      <c r="D33" s="328"/>
      <c r="E33" s="961"/>
      <c r="F33" s="329"/>
      <c r="H33" s="584"/>
      <c r="I33" s="584"/>
      <c r="J33" s="584"/>
      <c r="K33" s="584"/>
      <c r="L33" s="584"/>
      <c r="M33" s="584"/>
      <c r="N33" s="584"/>
      <c r="O33" s="584"/>
      <c r="P33" s="584"/>
    </row>
    <row r="34" spans="2:16">
      <c r="B34" s="959"/>
      <c r="C34" s="960"/>
      <c r="D34" s="328"/>
      <c r="E34" s="961"/>
      <c r="F34" s="329"/>
      <c r="H34" s="584"/>
      <c r="I34" s="584"/>
      <c r="J34" s="584"/>
      <c r="K34" s="584"/>
      <c r="L34" s="584"/>
      <c r="M34" s="584"/>
      <c r="N34" s="584"/>
      <c r="O34" s="584"/>
      <c r="P34" s="584"/>
    </row>
    <row r="35" spans="2:16">
      <c r="B35" s="959"/>
      <c r="C35" s="960"/>
      <c r="D35" s="328"/>
      <c r="E35" s="961"/>
      <c r="F35" s="329"/>
      <c r="H35" s="584"/>
      <c r="I35" s="584"/>
      <c r="J35" s="584"/>
      <c r="K35" s="584"/>
      <c r="L35" s="584"/>
      <c r="M35" s="584"/>
      <c r="N35" s="584"/>
      <c r="O35" s="584"/>
      <c r="P35" s="584"/>
    </row>
    <row r="36" spans="2:16">
      <c r="B36" s="959"/>
      <c r="C36" s="960"/>
      <c r="D36" s="328"/>
      <c r="E36" s="961"/>
      <c r="F36" s="329"/>
      <c r="H36" s="584"/>
      <c r="I36" s="584"/>
      <c r="J36" s="584"/>
      <c r="K36" s="584"/>
      <c r="L36" s="584"/>
      <c r="M36" s="584"/>
      <c r="N36" s="584"/>
      <c r="O36" s="584"/>
      <c r="P36" s="584"/>
    </row>
    <row r="37" spans="2:16">
      <c r="B37" s="959"/>
      <c r="C37" s="960"/>
      <c r="D37" s="328"/>
      <c r="E37" s="961"/>
      <c r="F37" s="329"/>
      <c r="H37" s="584"/>
      <c r="I37" s="584"/>
      <c r="J37" s="584"/>
      <c r="K37" s="584"/>
      <c r="L37" s="584"/>
      <c r="M37" s="584"/>
      <c r="N37" s="584"/>
      <c r="O37" s="584"/>
      <c r="P37" s="584"/>
    </row>
    <row r="38" spans="2:16">
      <c r="B38" s="959"/>
      <c r="C38" s="960"/>
      <c r="D38" s="328"/>
      <c r="E38" s="961"/>
      <c r="F38" s="329"/>
      <c r="H38" s="584"/>
      <c r="I38" s="584"/>
      <c r="J38" s="584"/>
      <c r="K38" s="584"/>
      <c r="L38" s="584"/>
      <c r="M38" s="584"/>
      <c r="N38" s="584"/>
      <c r="O38" s="584"/>
      <c r="P38" s="584"/>
    </row>
    <row r="39" spans="2:16">
      <c r="B39" s="959"/>
      <c r="C39" s="960"/>
      <c r="D39" s="328"/>
      <c r="E39" s="961"/>
      <c r="F39" s="329"/>
      <c r="H39" s="584"/>
      <c r="I39" s="584"/>
      <c r="J39" s="584"/>
      <c r="K39" s="584"/>
      <c r="L39" s="584"/>
      <c r="M39" s="584"/>
      <c r="N39" s="584"/>
      <c r="O39" s="584"/>
      <c r="P39" s="584"/>
    </row>
    <row r="40" spans="2:16">
      <c r="B40" s="959"/>
      <c r="C40" s="960"/>
      <c r="D40" s="328"/>
      <c r="E40" s="961"/>
      <c r="F40" s="329"/>
      <c r="H40" s="584"/>
      <c r="I40" s="584"/>
      <c r="J40" s="584"/>
      <c r="K40" s="584"/>
      <c r="L40" s="584"/>
      <c r="M40" s="584"/>
      <c r="N40" s="584"/>
      <c r="O40" s="584"/>
      <c r="P40" s="584"/>
    </row>
    <row r="41" spans="2:16">
      <c r="B41" s="959"/>
      <c r="C41" s="960"/>
      <c r="D41" s="328"/>
      <c r="E41" s="961"/>
      <c r="F41" s="329"/>
      <c r="H41" s="584"/>
      <c r="I41" s="584"/>
      <c r="J41" s="584"/>
      <c r="K41" s="584"/>
      <c r="L41" s="584"/>
      <c r="M41" s="584"/>
      <c r="N41" s="584"/>
      <c r="O41" s="584"/>
      <c r="P41" s="584"/>
    </row>
    <row r="42" spans="2:16">
      <c r="B42" s="959"/>
      <c r="C42" s="960"/>
      <c r="D42" s="328"/>
      <c r="E42" s="961"/>
      <c r="F42" s="329"/>
      <c r="H42" s="584"/>
      <c r="I42" s="584"/>
      <c r="J42" s="584"/>
      <c r="K42" s="584"/>
      <c r="L42" s="584"/>
      <c r="M42" s="584"/>
      <c r="N42" s="584"/>
      <c r="O42" s="584"/>
      <c r="P42" s="584"/>
    </row>
    <row r="43" spans="2:16">
      <c r="B43" s="959"/>
      <c r="C43" s="960"/>
      <c r="D43" s="328"/>
      <c r="E43" s="961"/>
      <c r="F43" s="329"/>
      <c r="H43" s="584"/>
      <c r="I43" s="584"/>
      <c r="J43" s="584"/>
      <c r="K43" s="584"/>
      <c r="L43" s="584"/>
      <c r="M43" s="584"/>
      <c r="N43" s="584"/>
      <c r="O43" s="584"/>
      <c r="P43" s="584"/>
    </row>
    <row r="44" spans="2:16">
      <c r="B44" s="959"/>
      <c r="C44" s="960"/>
      <c r="D44" s="328"/>
      <c r="E44" s="961"/>
      <c r="F44" s="329"/>
      <c r="H44" s="584"/>
      <c r="I44" s="584"/>
      <c r="J44" s="584"/>
      <c r="K44" s="584"/>
      <c r="L44" s="584"/>
      <c r="M44" s="584"/>
      <c r="N44" s="584"/>
      <c r="O44" s="584"/>
      <c r="P44" s="584"/>
    </row>
    <row r="45" spans="2:16">
      <c r="B45" s="960"/>
      <c r="C45" s="960"/>
      <c r="D45" s="328"/>
      <c r="E45" s="961"/>
      <c r="F45" s="329"/>
      <c r="H45" s="584"/>
      <c r="I45" s="584"/>
      <c r="J45" s="584"/>
      <c r="K45" s="584"/>
      <c r="L45" s="584"/>
      <c r="M45" s="584"/>
      <c r="N45" s="584"/>
      <c r="O45" s="584"/>
      <c r="P45" s="584"/>
    </row>
    <row r="46" spans="2:16">
      <c r="B46" s="960"/>
      <c r="C46" s="960"/>
      <c r="D46" s="328"/>
      <c r="E46" s="961"/>
      <c r="F46" s="329"/>
      <c r="H46" s="584"/>
      <c r="I46" s="584"/>
      <c r="J46" s="584"/>
      <c r="K46" s="584"/>
      <c r="L46" s="584"/>
      <c r="M46" s="584"/>
      <c r="N46" s="584"/>
      <c r="O46" s="584"/>
      <c r="P46" s="584"/>
    </row>
    <row r="47" spans="2:16">
      <c r="B47" s="960"/>
      <c r="C47" s="960"/>
      <c r="D47" s="328"/>
      <c r="E47" s="961"/>
      <c r="F47" s="329"/>
      <c r="K47" s="584"/>
      <c r="L47" s="584"/>
      <c r="M47" s="584"/>
      <c r="N47" s="584"/>
      <c r="O47" s="584"/>
      <c r="P47" s="584"/>
    </row>
    <row r="48" spans="2:16" ht="13.5" thickBot="1">
      <c r="B48" s="960"/>
      <c r="C48" s="960"/>
      <c r="D48" s="328"/>
      <c r="E48" s="961"/>
      <c r="F48" s="329"/>
    </row>
    <row r="49" spans="2:6" ht="13.5" thickBot="1">
      <c r="B49" s="962" t="s">
        <v>75</v>
      </c>
      <c r="C49" s="963" t="s">
        <v>49</v>
      </c>
      <c r="D49" s="964">
        <f>SUM(D9:D48)</f>
        <v>0</v>
      </c>
      <c r="E49" s="965" t="s">
        <v>49</v>
      </c>
      <c r="F49" s="964">
        <f>SUM(F9:F48)</f>
        <v>0</v>
      </c>
    </row>
    <row r="50" spans="2:6" ht="13.5" thickBot="1">
      <c r="B50" s="944"/>
      <c r="C50" s="944"/>
      <c r="D50" s="944"/>
      <c r="E50" s="944"/>
      <c r="F50" s="944"/>
    </row>
    <row r="51" spans="2:6">
      <c r="B51" s="944"/>
      <c r="C51" s="739" t="s">
        <v>62</v>
      </c>
      <c r="D51" s="966"/>
      <c r="E51" s="740" t="s">
        <v>63</v>
      </c>
      <c r="F51" s="967"/>
    </row>
    <row r="52" spans="2:6">
      <c r="B52" s="944"/>
      <c r="C52" s="741" t="s">
        <v>381</v>
      </c>
      <c r="D52" s="968"/>
      <c r="E52" s="742" t="s">
        <v>381</v>
      </c>
      <c r="F52" s="969"/>
    </row>
    <row r="53" spans="2:6">
      <c r="B53" s="944"/>
      <c r="C53" s="208"/>
      <c r="D53" s="330"/>
      <c r="E53" s="331"/>
      <c r="F53" s="332"/>
    </row>
    <row r="54" spans="2:6">
      <c r="B54" s="944"/>
      <c r="C54" s="743"/>
      <c r="D54" s="330"/>
      <c r="E54" s="744"/>
      <c r="F54" s="332"/>
    </row>
    <row r="55" spans="2:6" ht="13.5" thickBot="1">
      <c r="B55" s="944"/>
      <c r="C55" s="308" t="s">
        <v>65</v>
      </c>
      <c r="D55" s="333"/>
      <c r="E55" s="970" t="s">
        <v>65</v>
      </c>
      <c r="F55" s="334"/>
    </row>
    <row r="56" spans="2:6" ht="13.5" thickBot="1">
      <c r="B56" s="944"/>
      <c r="C56" s="745" t="s">
        <v>66</v>
      </c>
      <c r="D56" s="746"/>
      <c r="E56" s="45"/>
      <c r="F56" s="335"/>
    </row>
  </sheetData>
  <mergeCells count="3">
    <mergeCell ref="B4:F4"/>
    <mergeCell ref="B6:B7"/>
    <mergeCell ref="C6:C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Q51"/>
  <sheetViews>
    <sheetView showGridLines="0" zoomScale="85" workbookViewId="0">
      <selection activeCell="I18" sqref="I18"/>
    </sheetView>
  </sheetViews>
  <sheetFormatPr defaultColWidth="9.140625" defaultRowHeight="12.75"/>
  <cols>
    <col min="1" max="1" width="3.28515625" style="971" customWidth="1"/>
    <col min="2" max="2" width="32.140625" style="971" customWidth="1"/>
    <col min="3" max="3" width="20.5703125" style="971" customWidth="1"/>
    <col min="4" max="4" width="16.140625" style="971" customWidth="1"/>
    <col min="5" max="5" width="20" style="971" customWidth="1"/>
    <col min="6" max="7" width="16.140625" style="971" customWidth="1"/>
    <col min="8" max="16384" width="9.140625" style="971"/>
  </cols>
  <sheetData>
    <row r="1" spans="2:17" ht="13.5" thickBot="1">
      <c r="I1" s="585"/>
      <c r="J1" s="585"/>
      <c r="K1" s="584"/>
      <c r="L1" s="584"/>
      <c r="M1" s="584"/>
      <c r="N1" s="584"/>
      <c r="O1" s="584"/>
      <c r="P1" s="584"/>
      <c r="Q1" s="584"/>
    </row>
    <row r="2" spans="2:17" ht="15" customHeight="1" thickBot="1">
      <c r="B2" s="336"/>
      <c r="C2" s="336"/>
      <c r="D2" s="47" t="s">
        <v>0</v>
      </c>
      <c r="E2" s="1055"/>
      <c r="F2" s="47" t="s">
        <v>1</v>
      </c>
      <c r="G2" s="1321">
        <v>2024</v>
      </c>
      <c r="I2" s="585"/>
      <c r="J2" s="585"/>
      <c r="K2" s="584"/>
      <c r="L2" s="584"/>
      <c r="M2" s="584"/>
      <c r="N2" s="584"/>
      <c r="O2" s="584"/>
      <c r="P2" s="584"/>
      <c r="Q2" s="584"/>
    </row>
    <row r="3" spans="2:17">
      <c r="B3" s="220"/>
      <c r="C3" s="220"/>
      <c r="D3" s="337"/>
      <c r="E3" s="336"/>
      <c r="F3" s="336"/>
      <c r="G3" s="336"/>
      <c r="I3" s="585"/>
      <c r="J3" s="585"/>
      <c r="K3" s="584"/>
      <c r="L3" s="584"/>
      <c r="M3" s="584"/>
      <c r="N3" s="584"/>
      <c r="O3" s="584"/>
      <c r="P3" s="584"/>
      <c r="Q3" s="584"/>
    </row>
    <row r="4" spans="2:17" ht="32.25" customHeight="1">
      <c r="B4" s="2255" t="s">
        <v>244</v>
      </c>
      <c r="C4" s="2255"/>
      <c r="D4" s="2255"/>
      <c r="E4" s="2255"/>
      <c r="F4" s="2255"/>
      <c r="G4" s="2255"/>
      <c r="I4" s="585"/>
      <c r="J4" s="585"/>
      <c r="K4" s="584"/>
      <c r="L4" s="584"/>
      <c r="M4" s="584"/>
      <c r="N4" s="584"/>
      <c r="O4" s="584"/>
      <c r="P4" s="584"/>
      <c r="Q4" s="584"/>
    </row>
    <row r="5" spans="2:17" ht="13.5" thickBot="1">
      <c r="B5" s="338"/>
      <c r="C5" s="338"/>
      <c r="D5" s="336"/>
      <c r="E5" s="336"/>
      <c r="F5" s="336"/>
      <c r="G5" s="336"/>
      <c r="I5" s="584"/>
      <c r="J5" s="605"/>
      <c r="K5" s="584"/>
      <c r="L5" s="584"/>
      <c r="M5" s="585"/>
      <c r="N5" s="584"/>
      <c r="O5" s="584"/>
      <c r="P5" s="584"/>
      <c r="Q5" s="584"/>
    </row>
    <row r="6" spans="2:17" ht="13.5" thickBot="1">
      <c r="B6" s="2258"/>
      <c r="C6" s="2259"/>
      <c r="D6" s="2260">
        <f>G2+1</f>
        <v>2025</v>
      </c>
      <c r="E6" s="2261"/>
      <c r="F6" s="2260">
        <f>G2+2</f>
        <v>2026</v>
      </c>
      <c r="G6" s="2261"/>
      <c r="I6" s="584"/>
      <c r="J6" s="605"/>
      <c r="K6" s="584"/>
      <c r="L6" s="584"/>
      <c r="M6" s="584"/>
      <c r="N6" s="584"/>
      <c r="O6" s="584"/>
      <c r="P6" s="584"/>
      <c r="Q6" s="584"/>
    </row>
    <row r="7" spans="2:17" ht="38.25">
      <c r="B7" s="2262" t="s">
        <v>243</v>
      </c>
      <c r="C7" s="2262" t="s">
        <v>273</v>
      </c>
      <c r="D7" s="339" t="s">
        <v>181</v>
      </c>
      <c r="E7" s="340" t="s">
        <v>241</v>
      </c>
      <c r="F7" s="339" t="s">
        <v>181</v>
      </c>
      <c r="G7" s="340" t="s">
        <v>241</v>
      </c>
      <c r="I7" s="1057" t="s">
        <v>384</v>
      </c>
      <c r="J7" s="605"/>
      <c r="K7" s="584"/>
      <c r="L7" s="584"/>
      <c r="M7" s="584"/>
      <c r="N7" s="584"/>
      <c r="O7" s="584"/>
      <c r="P7" s="584"/>
      <c r="Q7" s="584"/>
    </row>
    <row r="8" spans="2:17" ht="15" thickBot="1">
      <c r="B8" s="2263"/>
      <c r="C8" s="2263"/>
      <c r="D8" s="341" t="s">
        <v>144</v>
      </c>
      <c r="E8" s="342" t="s">
        <v>208</v>
      </c>
      <c r="F8" s="341" t="s">
        <v>144</v>
      </c>
      <c r="G8" s="342" t="s">
        <v>208</v>
      </c>
      <c r="I8" s="943"/>
      <c r="J8" s="604"/>
      <c r="K8" s="584"/>
      <c r="L8" s="584"/>
      <c r="M8" s="584"/>
      <c r="N8" s="584"/>
      <c r="O8" s="584"/>
      <c r="P8" s="584"/>
      <c r="Q8" s="584"/>
    </row>
    <row r="9" spans="2:17" ht="13.5" thickBot="1">
      <c r="B9" s="343" t="s">
        <v>11</v>
      </c>
      <c r="C9" s="344" t="s">
        <v>12</v>
      </c>
      <c r="D9" s="345" t="s">
        <v>13</v>
      </c>
      <c r="E9" s="346" t="s">
        <v>14</v>
      </c>
      <c r="F9" s="345" t="s">
        <v>15</v>
      </c>
      <c r="G9" s="346" t="s">
        <v>16</v>
      </c>
      <c r="I9" s="943" t="s">
        <v>426</v>
      </c>
      <c r="J9" s="604"/>
      <c r="K9" s="1059"/>
      <c r="L9" s="584"/>
      <c r="M9" s="584"/>
      <c r="N9" s="584"/>
      <c r="O9" s="584"/>
      <c r="P9" s="584"/>
      <c r="Q9" s="584"/>
    </row>
    <row r="10" spans="2:17">
      <c r="B10" s="972"/>
      <c r="C10" s="973"/>
      <c r="D10" s="974"/>
      <c r="E10" s="975"/>
      <c r="F10" s="974"/>
      <c r="G10" s="975"/>
      <c r="I10" s="2000" t="s">
        <v>508</v>
      </c>
      <c r="J10" s="1061"/>
      <c r="K10" s="1059"/>
      <c r="L10" s="584"/>
      <c r="M10" s="584"/>
      <c r="N10" s="584"/>
      <c r="O10" s="584"/>
      <c r="P10" s="584"/>
      <c r="Q10" s="584"/>
    </row>
    <row r="11" spans="2:17">
      <c r="B11" s="956"/>
      <c r="C11" s="976"/>
      <c r="D11" s="977"/>
      <c r="E11" s="978"/>
      <c r="F11" s="977"/>
      <c r="G11" s="978"/>
      <c r="I11" s="1065" t="s">
        <v>422</v>
      </c>
      <c r="J11" s="1061"/>
      <c r="K11" s="1059"/>
      <c r="L11" s="584"/>
      <c r="M11" s="584"/>
      <c r="N11" s="584"/>
      <c r="O11" s="584"/>
      <c r="P11" s="584"/>
      <c r="Q11" s="584"/>
    </row>
    <row r="12" spans="2:17">
      <c r="B12" s="956"/>
      <c r="C12" s="976"/>
      <c r="D12" s="977"/>
      <c r="E12" s="978"/>
      <c r="F12" s="977"/>
      <c r="G12" s="978"/>
      <c r="I12" s="1066" t="s">
        <v>421</v>
      </c>
      <c r="J12" s="1061"/>
      <c r="K12" s="1059"/>
      <c r="L12" s="584"/>
      <c r="M12" s="584"/>
      <c r="N12" s="584"/>
      <c r="O12" s="584"/>
      <c r="P12" s="584"/>
      <c r="Q12" s="584"/>
    </row>
    <row r="13" spans="2:17">
      <c r="B13" s="956"/>
      <c r="C13" s="976"/>
      <c r="D13" s="977"/>
      <c r="E13" s="978"/>
      <c r="F13" s="977"/>
      <c r="G13" s="978"/>
      <c r="I13" s="1063" t="s">
        <v>385</v>
      </c>
      <c r="J13" s="1061"/>
      <c r="K13" s="1059"/>
      <c r="L13" s="584"/>
      <c r="M13" s="584"/>
      <c r="N13" s="584"/>
      <c r="O13" s="584"/>
      <c r="P13" s="584"/>
      <c r="Q13" s="584"/>
    </row>
    <row r="14" spans="2:17">
      <c r="B14" s="956"/>
      <c r="C14" s="976"/>
      <c r="D14" s="977"/>
      <c r="E14" s="978"/>
      <c r="F14" s="977"/>
      <c r="G14" s="978"/>
      <c r="I14" s="1064" t="s">
        <v>387</v>
      </c>
      <c r="J14" s="1061"/>
      <c r="K14" s="1059"/>
      <c r="L14" s="584"/>
      <c r="M14" s="584"/>
      <c r="N14" s="584"/>
      <c r="O14" s="584"/>
      <c r="P14" s="584"/>
      <c r="Q14" s="584"/>
    </row>
    <row r="15" spans="2:17">
      <c r="B15" s="956"/>
      <c r="C15" s="976"/>
      <c r="D15" s="977"/>
      <c r="E15" s="978"/>
      <c r="F15" s="977"/>
      <c r="G15" s="978"/>
      <c r="I15" s="1066" t="s">
        <v>420</v>
      </c>
      <c r="J15" s="1061"/>
      <c r="K15" s="1059"/>
      <c r="L15" s="584"/>
      <c r="N15" s="584"/>
      <c r="O15" s="584"/>
      <c r="P15" s="584"/>
      <c r="Q15" s="584"/>
    </row>
    <row r="16" spans="2:17">
      <c r="B16" s="956"/>
      <c r="C16" s="976"/>
      <c r="D16" s="977"/>
      <c r="E16" s="978"/>
      <c r="F16" s="977"/>
      <c r="G16" s="978"/>
      <c r="I16" s="1064" t="s">
        <v>386</v>
      </c>
      <c r="J16" s="943"/>
      <c r="K16" s="943"/>
      <c r="L16" s="943"/>
      <c r="N16" s="584"/>
      <c r="O16" s="584"/>
      <c r="P16" s="584"/>
      <c r="Q16" s="584"/>
    </row>
    <row r="17" spans="2:17">
      <c r="B17" s="956"/>
      <c r="C17" s="976"/>
      <c r="D17" s="977"/>
      <c r="E17" s="978"/>
      <c r="F17" s="977"/>
      <c r="G17" s="978"/>
      <c r="I17" s="943"/>
      <c r="J17" s="1061"/>
      <c r="K17" s="1059"/>
      <c r="L17" s="584"/>
      <c r="M17" s="584"/>
      <c r="N17" s="584"/>
      <c r="O17" s="584"/>
      <c r="P17" s="584"/>
      <c r="Q17" s="584"/>
    </row>
    <row r="18" spans="2:17">
      <c r="B18" s="956"/>
      <c r="C18" s="976"/>
      <c r="D18" s="977"/>
      <c r="E18" s="978"/>
      <c r="F18" s="977"/>
      <c r="G18" s="978"/>
      <c r="I18" s="1999" t="s">
        <v>487</v>
      </c>
      <c r="J18" s="1061"/>
      <c r="K18" s="1059"/>
      <c r="L18" s="584"/>
      <c r="M18" s="584"/>
      <c r="N18" s="584"/>
      <c r="O18" s="584"/>
      <c r="P18" s="584"/>
      <c r="Q18" s="584"/>
    </row>
    <row r="19" spans="2:17">
      <c r="B19" s="956"/>
      <c r="C19" s="976"/>
      <c r="D19" s="977"/>
      <c r="E19" s="978"/>
      <c r="F19" s="977"/>
      <c r="G19" s="978"/>
      <c r="I19" s="1067" t="s">
        <v>427</v>
      </c>
      <c r="J19" s="1061"/>
      <c r="K19" s="1059"/>
      <c r="L19" s="584"/>
      <c r="M19" s="584"/>
      <c r="N19" s="584"/>
      <c r="O19" s="584"/>
      <c r="P19" s="584"/>
      <c r="Q19" s="584"/>
    </row>
    <row r="20" spans="2:17">
      <c r="B20" s="956"/>
      <c r="C20" s="976"/>
      <c r="D20" s="977"/>
      <c r="E20" s="978"/>
      <c r="F20" s="977"/>
      <c r="G20" s="978"/>
      <c r="I20" s="1058"/>
      <c r="J20" s="1061"/>
      <c r="K20" s="1059"/>
      <c r="L20" s="584"/>
      <c r="M20" s="584"/>
      <c r="N20" s="584"/>
      <c r="O20" s="584"/>
      <c r="P20" s="584"/>
      <c r="Q20" s="584"/>
    </row>
    <row r="21" spans="2:17">
      <c r="B21" s="956"/>
      <c r="C21" s="976"/>
      <c r="D21" s="977"/>
      <c r="E21" s="978"/>
      <c r="F21" s="977"/>
      <c r="G21" s="978"/>
      <c r="I21" s="1999" t="s">
        <v>486</v>
      </c>
      <c r="J21" s="1061"/>
      <c r="K21" s="1059"/>
      <c r="L21" s="584"/>
      <c r="M21" s="584"/>
      <c r="N21" s="584"/>
      <c r="O21" s="584"/>
      <c r="P21" s="584"/>
      <c r="Q21" s="584"/>
    </row>
    <row r="22" spans="2:17">
      <c r="B22" s="956"/>
      <c r="C22" s="976"/>
      <c r="D22" s="977"/>
      <c r="E22" s="978"/>
      <c r="F22" s="977"/>
      <c r="G22" s="978"/>
      <c r="I22" s="1063" t="s">
        <v>388</v>
      </c>
      <c r="J22" s="1061"/>
      <c r="K22" s="1059"/>
      <c r="L22" s="584"/>
      <c r="M22" s="584"/>
      <c r="N22" s="584"/>
      <c r="O22" s="584"/>
      <c r="P22" s="584"/>
      <c r="Q22" s="584"/>
    </row>
    <row r="23" spans="2:17">
      <c r="B23" s="956"/>
      <c r="C23" s="976"/>
      <c r="D23" s="977"/>
      <c r="E23" s="978"/>
      <c r="F23" s="977"/>
      <c r="G23" s="978"/>
      <c r="I23" s="584"/>
      <c r="J23" s="1061"/>
      <c r="K23" s="1059"/>
      <c r="L23" s="584"/>
      <c r="M23" s="584"/>
      <c r="N23" s="584"/>
      <c r="O23" s="584"/>
      <c r="P23" s="584"/>
      <c r="Q23" s="584"/>
    </row>
    <row r="24" spans="2:17">
      <c r="B24" s="956"/>
      <c r="C24" s="976"/>
      <c r="D24" s="977"/>
      <c r="E24" s="978"/>
      <c r="F24" s="977"/>
      <c r="G24" s="978"/>
      <c r="I24" s="584"/>
      <c r="J24" s="605"/>
      <c r="K24" s="584"/>
      <c r="L24" s="584"/>
      <c r="M24" s="584"/>
      <c r="N24" s="584"/>
      <c r="O24" s="584"/>
      <c r="P24" s="584"/>
      <c r="Q24" s="584"/>
    </row>
    <row r="25" spans="2:17">
      <c r="B25" s="956"/>
      <c r="C25" s="976"/>
      <c r="D25" s="977"/>
      <c r="E25" s="978"/>
      <c r="F25" s="977"/>
      <c r="G25" s="978"/>
      <c r="I25" s="584"/>
      <c r="J25" s="605"/>
      <c r="K25" s="584"/>
      <c r="L25" s="584"/>
      <c r="M25" s="584"/>
      <c r="N25" s="584"/>
      <c r="O25" s="584"/>
      <c r="P25" s="584"/>
      <c r="Q25" s="584"/>
    </row>
    <row r="26" spans="2:17">
      <c r="B26" s="956"/>
      <c r="C26" s="976"/>
      <c r="D26" s="977"/>
      <c r="E26" s="978"/>
      <c r="F26" s="977"/>
      <c r="G26" s="978"/>
      <c r="I26" s="584"/>
      <c r="J26" s="605"/>
      <c r="K26" s="584"/>
      <c r="L26" s="584"/>
      <c r="M26" s="584"/>
      <c r="N26" s="584"/>
      <c r="O26" s="584"/>
      <c r="P26" s="584"/>
      <c r="Q26" s="584"/>
    </row>
    <row r="27" spans="2:17">
      <c r="B27" s="956"/>
      <c r="C27" s="976"/>
      <c r="D27" s="977"/>
      <c r="E27" s="978"/>
      <c r="F27" s="977"/>
      <c r="G27" s="978"/>
      <c r="I27" s="584"/>
      <c r="J27" s="605"/>
      <c r="K27" s="584"/>
      <c r="L27" s="584"/>
      <c r="M27" s="584"/>
      <c r="N27" s="584"/>
      <c r="O27" s="584"/>
      <c r="P27" s="584"/>
      <c r="Q27" s="584"/>
    </row>
    <row r="28" spans="2:17">
      <c r="B28" s="956"/>
      <c r="C28" s="976"/>
      <c r="D28" s="977"/>
      <c r="E28" s="978"/>
      <c r="F28" s="977"/>
      <c r="G28" s="978"/>
      <c r="I28" s="584"/>
      <c r="J28" s="605"/>
      <c r="K28" s="584"/>
      <c r="L28" s="584"/>
      <c r="M28" s="584"/>
      <c r="N28" s="584"/>
      <c r="O28" s="584"/>
      <c r="P28" s="584"/>
      <c r="Q28" s="584"/>
    </row>
    <row r="29" spans="2:17">
      <c r="B29" s="956"/>
      <c r="C29" s="976"/>
      <c r="D29" s="977"/>
      <c r="E29" s="978"/>
      <c r="F29" s="977"/>
      <c r="G29" s="978"/>
      <c r="I29" s="584"/>
      <c r="J29" s="605"/>
      <c r="K29" s="584"/>
      <c r="L29" s="584"/>
      <c r="M29" s="584"/>
      <c r="N29" s="584"/>
      <c r="O29" s="584"/>
      <c r="P29" s="584"/>
      <c r="Q29" s="584"/>
    </row>
    <row r="30" spans="2:17">
      <c r="B30" s="956"/>
      <c r="C30" s="976"/>
      <c r="D30" s="977"/>
      <c r="E30" s="978"/>
      <c r="F30" s="977"/>
      <c r="G30" s="978"/>
      <c r="I30" s="584"/>
      <c r="J30" s="605"/>
      <c r="K30" s="584"/>
      <c r="L30" s="584"/>
      <c r="M30" s="584"/>
      <c r="N30" s="584"/>
      <c r="O30" s="584"/>
      <c r="P30" s="584"/>
      <c r="Q30" s="584"/>
    </row>
    <row r="31" spans="2:17">
      <c r="B31" s="956"/>
      <c r="C31" s="976"/>
      <c r="D31" s="977"/>
      <c r="E31" s="978"/>
      <c r="F31" s="977"/>
      <c r="G31" s="978"/>
      <c r="I31" s="584"/>
      <c r="J31" s="605"/>
      <c r="K31" s="584"/>
      <c r="L31" s="584"/>
      <c r="M31" s="584"/>
      <c r="N31" s="584"/>
      <c r="O31" s="584"/>
      <c r="P31" s="584"/>
      <c r="Q31" s="584"/>
    </row>
    <row r="32" spans="2:17">
      <c r="B32" s="956"/>
      <c r="C32" s="976"/>
      <c r="D32" s="977"/>
      <c r="E32" s="978"/>
      <c r="F32" s="977"/>
      <c r="G32" s="978"/>
      <c r="I32" s="584"/>
      <c r="J32" s="605"/>
      <c r="K32" s="584"/>
      <c r="L32" s="584"/>
      <c r="M32" s="584"/>
      <c r="N32" s="584"/>
      <c r="O32" s="584"/>
      <c r="P32" s="584"/>
      <c r="Q32" s="584"/>
    </row>
    <row r="33" spans="2:17">
      <c r="B33" s="956"/>
      <c r="C33" s="976"/>
      <c r="D33" s="977"/>
      <c r="E33" s="978"/>
      <c r="F33" s="977"/>
      <c r="G33" s="978"/>
      <c r="I33" s="584"/>
      <c r="J33" s="605"/>
      <c r="K33" s="584"/>
      <c r="L33" s="584"/>
      <c r="M33" s="584"/>
      <c r="N33" s="584"/>
      <c r="O33" s="584"/>
      <c r="P33" s="584"/>
      <c r="Q33" s="584"/>
    </row>
    <row r="34" spans="2:17">
      <c r="B34" s="956"/>
      <c r="C34" s="976"/>
      <c r="D34" s="977"/>
      <c r="E34" s="978"/>
      <c r="F34" s="977"/>
      <c r="G34" s="978"/>
      <c r="I34" s="584"/>
      <c r="J34" s="584"/>
      <c r="K34" s="584"/>
      <c r="L34" s="584"/>
      <c r="M34" s="584"/>
      <c r="N34" s="584"/>
      <c r="O34" s="584"/>
      <c r="P34" s="584"/>
      <c r="Q34" s="584"/>
    </row>
    <row r="35" spans="2:17">
      <c r="B35" s="959"/>
      <c r="C35" s="979"/>
      <c r="D35" s="980"/>
      <c r="E35" s="981"/>
      <c r="F35" s="980"/>
      <c r="G35" s="981"/>
      <c r="I35" s="584"/>
      <c r="J35" s="584"/>
      <c r="K35" s="584"/>
      <c r="L35" s="584"/>
      <c r="M35" s="584"/>
      <c r="N35" s="584"/>
      <c r="O35" s="584"/>
      <c r="P35" s="584"/>
      <c r="Q35" s="584"/>
    </row>
    <row r="36" spans="2:17">
      <c r="B36" s="982"/>
      <c r="C36" s="979"/>
      <c r="D36" s="980"/>
      <c r="E36" s="981"/>
      <c r="F36" s="980"/>
      <c r="G36" s="981"/>
      <c r="I36" s="584"/>
      <c r="J36" s="584"/>
      <c r="K36" s="584"/>
      <c r="L36" s="584"/>
      <c r="M36" s="584"/>
      <c r="N36" s="584"/>
      <c r="O36" s="584"/>
      <c r="P36" s="584"/>
      <c r="Q36" s="584"/>
    </row>
    <row r="37" spans="2:17">
      <c r="B37" s="982"/>
      <c r="C37" s="979"/>
      <c r="D37" s="980"/>
      <c r="E37" s="981"/>
      <c r="F37" s="980"/>
      <c r="G37" s="981"/>
      <c r="J37" s="584"/>
      <c r="K37" s="584"/>
      <c r="L37" s="584"/>
      <c r="M37" s="584"/>
      <c r="N37" s="584"/>
      <c r="O37" s="584"/>
      <c r="P37" s="584"/>
      <c r="Q37" s="584"/>
    </row>
    <row r="38" spans="2:17">
      <c r="B38" s="982"/>
      <c r="C38" s="979"/>
      <c r="D38" s="980"/>
      <c r="E38" s="981"/>
      <c r="F38" s="980"/>
      <c r="G38" s="981"/>
    </row>
    <row r="39" spans="2:17">
      <c r="B39" s="982"/>
      <c r="C39" s="979"/>
      <c r="D39" s="980"/>
      <c r="E39" s="981"/>
      <c r="F39" s="980"/>
      <c r="G39" s="981"/>
    </row>
    <row r="40" spans="2:17">
      <c r="B40" s="982"/>
      <c r="C40" s="979"/>
      <c r="D40" s="980"/>
      <c r="E40" s="981"/>
      <c r="F40" s="980"/>
      <c r="G40" s="981"/>
    </row>
    <row r="41" spans="2:17">
      <c r="B41" s="982"/>
      <c r="C41" s="979"/>
      <c r="D41" s="980"/>
      <c r="E41" s="981"/>
      <c r="F41" s="980"/>
      <c r="G41" s="981"/>
    </row>
    <row r="42" spans="2:17" ht="13.5" thickBot="1">
      <c r="B42" s="983"/>
      <c r="C42" s="984"/>
      <c r="D42" s="985"/>
      <c r="E42" s="986"/>
      <c r="F42" s="985"/>
      <c r="G42" s="986"/>
    </row>
    <row r="43" spans="2:17" ht="13.5" thickBot="1">
      <c r="B43" s="347" t="s">
        <v>75</v>
      </c>
      <c r="C43" s="987" t="s">
        <v>49</v>
      </c>
      <c r="D43" s="988">
        <f>SUM(D10:D42)</f>
        <v>0</v>
      </c>
      <c r="E43" s="987" t="s">
        <v>49</v>
      </c>
      <c r="F43" s="988">
        <f>SUM(F10:F42)</f>
        <v>0</v>
      </c>
      <c r="G43" s="987" t="s">
        <v>49</v>
      </c>
    </row>
    <row r="44" spans="2:17">
      <c r="B44" s="336"/>
      <c r="C44" s="336"/>
      <c r="D44" s="336"/>
      <c r="E44" s="336"/>
      <c r="F44" s="336"/>
      <c r="G44" s="336"/>
    </row>
    <row r="45" spans="2:17" ht="13.5" thickBot="1">
      <c r="B45" s="336"/>
      <c r="C45" s="336"/>
      <c r="D45" s="336"/>
      <c r="E45" s="336"/>
      <c r="F45" s="336"/>
      <c r="G45" s="336"/>
    </row>
    <row r="46" spans="2:17">
      <c r="B46" s="336"/>
      <c r="C46" s="336"/>
      <c r="D46" s="739" t="s">
        <v>62</v>
      </c>
      <c r="E46" s="989"/>
      <c r="F46" s="740" t="s">
        <v>63</v>
      </c>
      <c r="G46" s="990"/>
    </row>
    <row r="47" spans="2:17">
      <c r="B47" s="336"/>
      <c r="C47" s="336"/>
      <c r="D47" s="741" t="s">
        <v>381</v>
      </c>
      <c r="E47" s="991"/>
      <c r="F47" s="742" t="s">
        <v>381</v>
      </c>
      <c r="G47" s="992"/>
    </row>
    <row r="48" spans="2:17">
      <c r="B48" s="336"/>
      <c r="C48" s="336"/>
      <c r="D48" s="208"/>
      <c r="E48" s="348"/>
      <c r="F48" s="349"/>
      <c r="G48" s="350"/>
    </row>
    <row r="49" spans="2:7">
      <c r="B49" s="336"/>
      <c r="C49" s="336"/>
      <c r="D49" s="743"/>
      <c r="E49" s="348"/>
      <c r="F49" s="744"/>
      <c r="G49" s="350"/>
    </row>
    <row r="50" spans="2:7" ht="13.5" thickBot="1">
      <c r="B50" s="336"/>
      <c r="C50" s="336"/>
      <c r="D50" s="308" t="s">
        <v>65</v>
      </c>
      <c r="E50" s="351"/>
      <c r="F50" s="993" t="s">
        <v>65</v>
      </c>
      <c r="G50" s="352"/>
    </row>
    <row r="51" spans="2:7" ht="13.5" thickBot="1">
      <c r="B51" s="336"/>
      <c r="C51" s="336"/>
      <c r="D51" s="745" t="s">
        <v>382</v>
      </c>
      <c r="E51" s="746"/>
      <c r="F51" s="45"/>
      <c r="G51" s="353"/>
    </row>
  </sheetData>
  <mergeCells count="6">
    <mergeCell ref="B4:G4"/>
    <mergeCell ref="B6:C6"/>
    <mergeCell ref="D6:E6"/>
    <mergeCell ref="F6:G6"/>
    <mergeCell ref="B7:B8"/>
    <mergeCell ref="C7:C8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53"/>
  <sheetViews>
    <sheetView showGridLines="0" zoomScale="85" zoomScaleNormal="85" workbookViewId="0">
      <selection activeCell="K3" sqref="K3"/>
    </sheetView>
  </sheetViews>
  <sheetFormatPr defaultRowHeight="12.75"/>
  <cols>
    <col min="1" max="1" width="2.7109375" customWidth="1"/>
    <col min="2" max="2" width="3.7109375" customWidth="1"/>
    <col min="3" max="3" width="18" customWidth="1"/>
    <col min="4" max="4" width="11.140625" customWidth="1"/>
    <col min="5" max="5" width="18" style="1012" customWidth="1"/>
    <col min="6" max="6" width="18" customWidth="1"/>
    <col min="7" max="7" width="18" style="1012" customWidth="1"/>
    <col min="8" max="8" width="18" style="1018" customWidth="1"/>
    <col min="9" max="9" width="20.28515625" style="1012" customWidth="1"/>
    <col min="10" max="11" width="18" style="1012" customWidth="1"/>
    <col min="12" max="12" width="14.140625" customWidth="1"/>
    <col min="13" max="16" width="17.5703125" customWidth="1"/>
  </cols>
  <sheetData>
    <row r="1" spans="1:16" ht="13.5" thickBot="1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585"/>
    </row>
    <row r="2" spans="1:16" ht="15.75" customHeight="1" thickBot="1">
      <c r="A2" s="357"/>
      <c r="B2" s="357"/>
      <c r="C2" s="357"/>
      <c r="D2" s="357"/>
      <c r="E2" s="357"/>
      <c r="F2" s="357"/>
      <c r="G2" s="357"/>
      <c r="H2" s="381" t="s">
        <v>0</v>
      </c>
      <c r="I2" s="1056"/>
      <c r="J2" s="381" t="s">
        <v>1</v>
      </c>
      <c r="K2" s="1322">
        <v>2024</v>
      </c>
      <c r="M2" s="585"/>
    </row>
    <row r="3" spans="1:16">
      <c r="A3" s="357"/>
      <c r="B3" s="357"/>
      <c r="C3" s="357"/>
      <c r="D3" s="357"/>
      <c r="E3" s="357"/>
      <c r="F3" s="357"/>
      <c r="G3" s="357"/>
      <c r="H3" s="381"/>
      <c r="I3" s="372"/>
      <c r="J3" s="357"/>
      <c r="K3" s="381"/>
      <c r="L3" s="372"/>
      <c r="M3" s="585"/>
    </row>
    <row r="4" spans="1:16" ht="15.75">
      <c r="A4" s="357"/>
      <c r="B4" s="437" t="s">
        <v>283</v>
      </c>
      <c r="D4" s="357"/>
      <c r="E4" s="357"/>
      <c r="F4" s="357"/>
      <c r="G4" s="357"/>
      <c r="H4" s="357"/>
      <c r="I4" s="357"/>
      <c r="J4" s="357"/>
      <c r="K4" s="357"/>
      <c r="L4" s="357"/>
      <c r="M4" s="585"/>
    </row>
    <row r="5" spans="1:16" ht="13.5" thickBot="1">
      <c r="A5" s="357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</row>
    <row r="6" spans="1:16" ht="63" customHeight="1" thickBot="1">
      <c r="A6" s="358"/>
      <c r="B6" s="2269" t="s">
        <v>273</v>
      </c>
      <c r="C6" s="2270"/>
      <c r="D6" s="438" t="s">
        <v>70</v>
      </c>
      <c r="E6" s="438" t="s">
        <v>274</v>
      </c>
      <c r="F6" s="438" t="s">
        <v>275</v>
      </c>
      <c r="G6" s="438" t="s">
        <v>274</v>
      </c>
      <c r="H6" s="438" t="s">
        <v>275</v>
      </c>
      <c r="I6" s="438" t="s">
        <v>276</v>
      </c>
      <c r="J6" s="438" t="s">
        <v>277</v>
      </c>
      <c r="K6" s="439" t="s">
        <v>278</v>
      </c>
    </row>
    <row r="7" spans="1:16" ht="15.75" thickBot="1">
      <c r="A7" s="358"/>
      <c r="B7" s="2271"/>
      <c r="C7" s="2272"/>
      <c r="D7" s="359"/>
      <c r="E7" s="440" t="s">
        <v>306</v>
      </c>
      <c r="F7" s="440"/>
      <c r="G7" s="440" t="s">
        <v>306</v>
      </c>
      <c r="H7" s="440"/>
      <c r="I7" s="440" t="s">
        <v>306</v>
      </c>
      <c r="J7" s="440" t="s">
        <v>144</v>
      </c>
      <c r="K7" s="441" t="s">
        <v>186</v>
      </c>
      <c r="L7" s="585"/>
      <c r="M7" s="49" t="s">
        <v>62</v>
      </c>
      <c r="N7" s="390"/>
      <c r="O7" s="49" t="s">
        <v>63</v>
      </c>
      <c r="P7" s="391"/>
    </row>
    <row r="8" spans="1:16" ht="13.5" thickBot="1">
      <c r="A8" s="357"/>
      <c r="B8" s="2273" t="s">
        <v>11</v>
      </c>
      <c r="C8" s="2274"/>
      <c r="D8" s="386" t="s">
        <v>12</v>
      </c>
      <c r="E8" s="386" t="s">
        <v>13</v>
      </c>
      <c r="F8" s="386" t="s">
        <v>14</v>
      </c>
      <c r="G8" s="386" t="s">
        <v>15</v>
      </c>
      <c r="H8" s="386" t="s">
        <v>16</v>
      </c>
      <c r="I8" s="386" t="s">
        <v>17</v>
      </c>
      <c r="J8" s="386" t="s">
        <v>18</v>
      </c>
      <c r="K8" s="387" t="s">
        <v>5</v>
      </c>
      <c r="M8" s="379" t="s">
        <v>64</v>
      </c>
      <c r="N8" s="396"/>
      <c r="O8" s="379" t="s">
        <v>64</v>
      </c>
      <c r="P8" s="397"/>
    </row>
    <row r="9" spans="1:16">
      <c r="A9" s="357"/>
      <c r="B9" s="2275"/>
      <c r="C9" s="2276"/>
      <c r="D9" s="994"/>
      <c r="E9" s="1010"/>
      <c r="F9" s="360"/>
      <c r="G9" s="1010"/>
      <c r="H9" s="1016"/>
      <c r="I9" s="1010"/>
      <c r="J9" s="1010"/>
      <c r="K9" s="1013"/>
      <c r="M9" s="53"/>
      <c r="N9" s="392"/>
      <c r="O9" s="398"/>
      <c r="P9" s="393"/>
    </row>
    <row r="10" spans="1:16">
      <c r="A10" s="357"/>
      <c r="B10" s="2265"/>
      <c r="C10" s="2266"/>
      <c r="D10" s="995"/>
      <c r="E10" s="1011"/>
      <c r="F10" s="361"/>
      <c r="G10" s="1011"/>
      <c r="H10" s="1017"/>
      <c r="I10" s="1011"/>
      <c r="J10" s="1011"/>
      <c r="K10" s="1014"/>
      <c r="M10" s="57"/>
      <c r="N10" s="392"/>
      <c r="O10" s="399"/>
      <c r="P10" s="393"/>
    </row>
    <row r="11" spans="1:16" ht="13.5" thickBot="1">
      <c r="A11" s="357"/>
      <c r="B11" s="2265"/>
      <c r="C11" s="2266"/>
      <c r="D11" s="361"/>
      <c r="E11" s="1011"/>
      <c r="F11" s="361"/>
      <c r="G11" s="1011"/>
      <c r="H11" s="1017"/>
      <c r="I11" s="1011"/>
      <c r="J11" s="1011"/>
      <c r="K11" s="1014"/>
      <c r="M11" s="59" t="s">
        <v>65</v>
      </c>
      <c r="N11" s="394"/>
      <c r="O11" s="400" t="s">
        <v>65</v>
      </c>
      <c r="P11" s="395"/>
    </row>
    <row r="12" spans="1:16" ht="12.75" customHeight="1" thickBot="1">
      <c r="B12" s="2265"/>
      <c r="C12" s="2266"/>
      <c r="D12" s="361"/>
      <c r="E12" s="1011"/>
      <c r="F12" s="361"/>
      <c r="G12" s="1011"/>
      <c r="H12" s="1017"/>
      <c r="I12" s="1011"/>
      <c r="J12" s="1011"/>
      <c r="K12" s="1014"/>
      <c r="M12" s="62" t="s">
        <v>66</v>
      </c>
      <c r="N12" s="407"/>
      <c r="O12" s="64"/>
    </row>
    <row r="13" spans="1:16">
      <c r="B13" s="2265"/>
      <c r="C13" s="2266"/>
      <c r="D13" s="361"/>
      <c r="E13" s="1011"/>
      <c r="F13" s="361"/>
      <c r="G13" s="1011"/>
      <c r="H13" s="1017"/>
      <c r="I13" s="1011"/>
      <c r="J13" s="1011"/>
      <c r="K13" s="1014"/>
    </row>
    <row r="14" spans="1:16">
      <c r="B14" s="2265"/>
      <c r="C14" s="2266"/>
      <c r="D14" s="361"/>
      <c r="E14" s="1011"/>
      <c r="F14" s="361"/>
      <c r="G14" s="1011"/>
      <c r="H14" s="1017"/>
      <c r="I14" s="1011"/>
      <c r="J14" s="1011"/>
      <c r="K14" s="1014"/>
    </row>
    <row r="15" spans="1:16">
      <c r="B15" s="2265"/>
      <c r="C15" s="2266"/>
      <c r="D15" s="361"/>
      <c r="E15" s="1011"/>
      <c r="F15" s="361"/>
      <c r="G15" s="1011"/>
      <c r="H15" s="1017"/>
      <c r="I15" s="1011"/>
      <c r="J15" s="1011"/>
      <c r="K15" s="1014"/>
    </row>
    <row r="16" spans="1:16">
      <c r="B16" s="2265"/>
      <c r="C16" s="2266"/>
      <c r="D16" s="361"/>
      <c r="E16" s="1011"/>
      <c r="F16" s="361"/>
      <c r="G16" s="1011"/>
      <c r="H16" s="1017"/>
      <c r="I16" s="1011"/>
      <c r="J16" s="1011"/>
      <c r="K16" s="1014"/>
    </row>
    <row r="17" spans="2:11">
      <c r="B17" s="2265"/>
      <c r="C17" s="2266"/>
      <c r="D17" s="361"/>
      <c r="E17" s="1011"/>
      <c r="F17" s="361"/>
      <c r="G17" s="1011"/>
      <c r="H17" s="1017"/>
      <c r="I17" s="1011"/>
      <c r="J17" s="1011"/>
      <c r="K17" s="1014"/>
    </row>
    <row r="18" spans="2:11">
      <c r="B18" s="2265"/>
      <c r="C18" s="2266"/>
      <c r="D18" s="361"/>
      <c r="E18" s="1011"/>
      <c r="F18" s="361"/>
      <c r="G18" s="1011"/>
      <c r="H18" s="1017"/>
      <c r="I18" s="1011"/>
      <c r="J18" s="1011"/>
      <c r="K18" s="1014"/>
    </row>
    <row r="19" spans="2:11">
      <c r="B19" s="2265"/>
      <c r="C19" s="2266"/>
      <c r="D19" s="361"/>
      <c r="E19" s="1011"/>
      <c r="F19" s="361"/>
      <c r="G19" s="1011"/>
      <c r="H19" s="1017"/>
      <c r="I19" s="1011"/>
      <c r="J19" s="1011"/>
      <c r="K19" s="1014"/>
    </row>
    <row r="20" spans="2:11">
      <c r="B20" s="2265"/>
      <c r="C20" s="2266"/>
      <c r="D20" s="361"/>
      <c r="E20" s="1011"/>
      <c r="F20" s="361"/>
      <c r="G20" s="1011"/>
      <c r="H20" s="1017"/>
      <c r="I20" s="1011"/>
      <c r="J20" s="1011"/>
      <c r="K20" s="1014"/>
    </row>
    <row r="21" spans="2:11">
      <c r="B21" s="2265"/>
      <c r="C21" s="2266"/>
      <c r="D21" s="361"/>
      <c r="E21" s="1011"/>
      <c r="F21" s="361"/>
      <c r="G21" s="1011"/>
      <c r="H21" s="1017"/>
      <c r="I21" s="1011"/>
      <c r="J21" s="1011"/>
      <c r="K21" s="1014"/>
    </row>
    <row r="22" spans="2:11">
      <c r="B22" s="2265"/>
      <c r="C22" s="2266"/>
      <c r="D22" s="361"/>
      <c r="E22" s="1011"/>
      <c r="F22" s="361"/>
      <c r="G22" s="1011"/>
      <c r="H22" s="1017"/>
      <c r="I22" s="1011"/>
      <c r="J22" s="1011"/>
      <c r="K22" s="1014"/>
    </row>
    <row r="23" spans="2:11">
      <c r="B23" s="2265"/>
      <c r="C23" s="2266"/>
      <c r="D23" s="361"/>
      <c r="E23" s="1011"/>
      <c r="F23" s="361"/>
      <c r="G23" s="1011"/>
      <c r="H23" s="1017"/>
      <c r="I23" s="1011"/>
      <c r="J23" s="1011"/>
      <c r="K23" s="1014"/>
    </row>
    <row r="24" spans="2:11">
      <c r="B24" s="2265"/>
      <c r="C24" s="2266"/>
      <c r="D24" s="361"/>
      <c r="E24" s="1011"/>
      <c r="F24" s="361"/>
      <c r="G24" s="1011"/>
      <c r="H24" s="1017"/>
      <c r="I24" s="1011"/>
      <c r="J24" s="1011"/>
      <c r="K24" s="1014"/>
    </row>
    <row r="25" spans="2:11">
      <c r="B25" s="2265"/>
      <c r="C25" s="2266"/>
      <c r="D25" s="361"/>
      <c r="E25" s="1011"/>
      <c r="F25" s="361"/>
      <c r="G25" s="1011"/>
      <c r="H25" s="1017"/>
      <c r="I25" s="1011"/>
      <c r="J25" s="1011"/>
      <c r="K25" s="1014"/>
    </row>
    <row r="26" spans="2:11">
      <c r="B26" s="2265"/>
      <c r="C26" s="2266"/>
      <c r="D26" s="361"/>
      <c r="E26" s="1011"/>
      <c r="F26" s="361"/>
      <c r="G26" s="1011"/>
      <c r="H26" s="1017"/>
      <c r="I26" s="1011"/>
      <c r="J26" s="1011"/>
      <c r="K26" s="1014"/>
    </row>
    <row r="27" spans="2:11">
      <c r="B27" s="2265"/>
      <c r="C27" s="2266"/>
      <c r="D27" s="361"/>
      <c r="E27" s="1011"/>
      <c r="F27" s="361"/>
      <c r="G27" s="1011"/>
      <c r="H27" s="1017"/>
      <c r="I27" s="1011"/>
      <c r="J27" s="1011"/>
      <c r="K27" s="1014"/>
    </row>
    <row r="28" spans="2:11">
      <c r="B28" s="2265"/>
      <c r="C28" s="2266"/>
      <c r="D28" s="361"/>
      <c r="E28" s="1011"/>
      <c r="F28" s="361"/>
      <c r="G28" s="1011"/>
      <c r="H28" s="1017"/>
      <c r="I28" s="1011"/>
      <c r="J28" s="1011"/>
      <c r="K28" s="1014"/>
    </row>
    <row r="29" spans="2:11">
      <c r="B29" s="2265"/>
      <c r="C29" s="2266"/>
      <c r="D29" s="361"/>
      <c r="E29" s="1011"/>
      <c r="F29" s="361"/>
      <c r="G29" s="1011"/>
      <c r="H29" s="1017"/>
      <c r="I29" s="1011"/>
      <c r="J29" s="1011"/>
      <c r="K29" s="1014"/>
    </row>
    <row r="30" spans="2:11">
      <c r="B30" s="2265"/>
      <c r="C30" s="2266"/>
      <c r="D30" s="361"/>
      <c r="E30" s="1011"/>
      <c r="F30" s="361"/>
      <c r="G30" s="1011"/>
      <c r="H30" s="1017"/>
      <c r="I30" s="1011"/>
      <c r="J30" s="1011"/>
      <c r="K30" s="1014"/>
    </row>
    <row r="31" spans="2:11">
      <c r="B31" s="2267"/>
      <c r="C31" s="2268"/>
      <c r="D31" s="1019"/>
      <c r="E31" s="1020"/>
      <c r="F31" s="1019"/>
      <c r="G31" s="1020"/>
      <c r="H31" s="1021"/>
      <c r="I31" s="1020"/>
      <c r="J31" s="1020"/>
      <c r="K31" s="1022"/>
    </row>
    <row r="32" spans="2:11">
      <c r="B32" s="2264"/>
      <c r="C32" s="2264"/>
      <c r="D32" s="372"/>
      <c r="E32" s="1023"/>
      <c r="F32" s="372"/>
      <c r="G32" s="1023"/>
      <c r="H32" s="1024"/>
      <c r="I32" s="1023"/>
      <c r="J32" s="1023"/>
      <c r="K32" s="1023"/>
    </row>
    <row r="33" spans="2:11">
      <c r="B33" s="2264"/>
      <c r="C33" s="2264"/>
      <c r="D33" s="372"/>
      <c r="E33" s="1023"/>
      <c r="F33" s="372"/>
      <c r="G33" s="1023"/>
      <c r="H33" s="1024"/>
      <c r="I33" s="1023"/>
      <c r="J33" s="1023"/>
      <c r="K33" s="1023"/>
    </row>
    <row r="34" spans="2:11">
      <c r="B34" s="2264"/>
      <c r="C34" s="2264"/>
      <c r="D34" s="372"/>
      <c r="E34" s="1023"/>
      <c r="F34" s="372"/>
      <c r="G34" s="1023"/>
      <c r="H34" s="1024"/>
      <c r="I34" s="1023"/>
      <c r="J34" s="1023"/>
      <c r="K34" s="1023"/>
    </row>
    <row r="35" spans="2:11">
      <c r="B35" s="2264"/>
      <c r="C35" s="2264"/>
      <c r="D35" s="372"/>
      <c r="E35" s="1023"/>
      <c r="F35" s="372"/>
      <c r="G35" s="1023"/>
      <c r="H35" s="1024"/>
      <c r="I35" s="1023"/>
      <c r="J35" s="1023"/>
      <c r="K35" s="1023"/>
    </row>
    <row r="36" spans="2:11">
      <c r="B36" s="2264"/>
      <c r="C36" s="2264"/>
      <c r="D36" s="372"/>
      <c r="E36" s="1023"/>
      <c r="F36" s="372"/>
      <c r="G36" s="1023"/>
      <c r="H36" s="1024"/>
      <c r="I36" s="1023"/>
      <c r="J36" s="1023"/>
      <c r="K36" s="1023"/>
    </row>
    <row r="37" spans="2:11">
      <c r="B37" s="2264"/>
      <c r="C37" s="2264"/>
      <c r="D37" s="372"/>
      <c r="E37" s="1023"/>
      <c r="F37" s="372"/>
      <c r="G37" s="1023"/>
      <c r="H37" s="1024"/>
      <c r="I37" s="1023"/>
      <c r="J37" s="1023"/>
      <c r="K37" s="1023"/>
    </row>
    <row r="38" spans="2:11">
      <c r="B38" s="2264"/>
      <c r="C38" s="2264"/>
      <c r="D38" s="372"/>
      <c r="E38" s="1023"/>
      <c r="F38" s="372"/>
      <c r="G38" s="1023"/>
      <c r="H38" s="1024"/>
      <c r="I38" s="1023"/>
      <c r="J38" s="1023"/>
      <c r="K38" s="1023"/>
    </row>
    <row r="39" spans="2:11">
      <c r="B39" s="2264"/>
      <c r="C39" s="2264"/>
      <c r="D39" s="372"/>
      <c r="E39" s="1023"/>
      <c r="F39" s="372"/>
      <c r="G39" s="1023"/>
      <c r="H39" s="1024"/>
      <c r="I39" s="1023"/>
      <c r="J39" s="1023"/>
      <c r="K39" s="1023"/>
    </row>
    <row r="40" spans="2:11">
      <c r="B40" s="2264"/>
      <c r="C40" s="2264"/>
      <c r="D40" s="372"/>
      <c r="E40" s="1023"/>
      <c r="F40" s="372"/>
      <c r="G40" s="1023"/>
      <c r="H40" s="1024"/>
      <c r="I40" s="1023"/>
      <c r="J40" s="1023"/>
      <c r="K40" s="1023"/>
    </row>
    <row r="41" spans="2:11">
      <c r="B41" s="2264"/>
      <c r="C41" s="2264"/>
      <c r="D41" s="372"/>
      <c r="E41" s="1023"/>
      <c r="F41" s="372"/>
      <c r="G41" s="1023"/>
      <c r="H41" s="1024"/>
      <c r="I41" s="1023"/>
      <c r="J41" s="1023"/>
      <c r="K41" s="1023"/>
    </row>
    <row r="42" spans="2:11">
      <c r="B42" s="2264"/>
      <c r="C42" s="2264"/>
      <c r="D42" s="372"/>
      <c r="E42" s="1023"/>
      <c r="F42" s="372"/>
      <c r="G42" s="1023"/>
      <c r="H42" s="1024"/>
      <c r="I42" s="1023"/>
      <c r="J42" s="1023"/>
      <c r="K42" s="1023"/>
    </row>
    <row r="43" spans="2:11">
      <c r="B43" s="2264"/>
      <c r="C43" s="2264"/>
      <c r="D43" s="372"/>
      <c r="E43" s="1023"/>
      <c r="F43" s="372"/>
      <c r="G43" s="1023"/>
      <c r="H43" s="1024"/>
      <c r="I43" s="1023"/>
      <c r="J43" s="1023"/>
      <c r="K43" s="1023"/>
    </row>
    <row r="44" spans="2:11">
      <c r="B44" s="2264"/>
      <c r="C44" s="2264"/>
      <c r="D44" s="372"/>
      <c r="E44" s="1023"/>
      <c r="F44" s="372"/>
      <c r="G44" s="1023"/>
      <c r="H44" s="1024"/>
      <c r="I44" s="1023"/>
      <c r="J44" s="1023"/>
      <c r="K44" s="1023"/>
    </row>
    <row r="45" spans="2:11">
      <c r="B45" s="2264"/>
      <c r="C45" s="2264"/>
      <c r="D45" s="372"/>
      <c r="E45" s="1023"/>
      <c r="F45" s="372"/>
      <c r="G45" s="1023"/>
      <c r="H45" s="1024"/>
      <c r="I45" s="1023"/>
      <c r="J45" s="1023"/>
      <c r="K45" s="1023"/>
    </row>
    <row r="46" spans="2:11">
      <c r="B46" s="2264"/>
      <c r="C46" s="2264"/>
      <c r="D46" s="372"/>
      <c r="E46" s="1023"/>
      <c r="F46" s="372"/>
      <c r="G46" s="1023"/>
      <c r="H46" s="1024"/>
      <c r="I46" s="1023"/>
      <c r="J46" s="1023"/>
      <c r="K46" s="1023"/>
    </row>
    <row r="47" spans="2:11">
      <c r="B47" s="2264"/>
      <c r="C47" s="2264"/>
      <c r="D47" s="372"/>
      <c r="E47" s="1023"/>
      <c r="F47" s="372"/>
      <c r="G47" s="1023"/>
      <c r="H47" s="1024"/>
      <c r="I47" s="1023"/>
      <c r="J47" s="1023"/>
      <c r="K47" s="1023"/>
    </row>
    <row r="48" spans="2:11">
      <c r="B48" s="2264"/>
      <c r="C48" s="2264"/>
      <c r="D48" s="372"/>
      <c r="E48" s="1023"/>
      <c r="F48" s="372"/>
      <c r="G48" s="1023"/>
      <c r="H48" s="1024"/>
      <c r="I48" s="1023"/>
      <c r="J48" s="1023"/>
      <c r="K48" s="1023"/>
    </row>
    <row r="49" spans="2:11">
      <c r="B49" s="2264"/>
      <c r="C49" s="2264"/>
      <c r="D49" s="372"/>
      <c r="E49" s="1023"/>
      <c r="F49" s="372"/>
      <c r="G49" s="1023"/>
      <c r="H49" s="1024"/>
      <c r="I49" s="1023"/>
      <c r="J49" s="1023"/>
      <c r="K49" s="1023"/>
    </row>
    <row r="50" spans="2:11">
      <c r="B50" s="2264"/>
      <c r="C50" s="2264"/>
      <c r="D50" s="372"/>
      <c r="E50" s="1023"/>
      <c r="F50" s="372"/>
      <c r="G50" s="1023"/>
      <c r="H50" s="1024"/>
      <c r="I50" s="1023"/>
      <c r="J50" s="1023"/>
      <c r="K50" s="1023"/>
    </row>
    <row r="51" spans="2:11">
      <c r="B51" s="2264"/>
      <c r="C51" s="2264"/>
      <c r="D51" s="372"/>
      <c r="E51" s="1023"/>
      <c r="F51" s="372"/>
      <c r="G51" s="1023"/>
      <c r="H51" s="1024"/>
      <c r="I51" s="1023"/>
      <c r="J51" s="1023"/>
      <c r="K51" s="1023"/>
    </row>
    <row r="52" spans="2:11">
      <c r="B52" s="2264"/>
      <c r="C52" s="2264"/>
      <c r="D52" s="372"/>
      <c r="E52" s="1023"/>
      <c r="F52" s="372"/>
      <c r="G52" s="1023"/>
      <c r="H52" s="1024"/>
      <c r="I52" s="1023"/>
      <c r="J52" s="1023"/>
      <c r="K52" s="1023"/>
    </row>
    <row r="53" spans="2:11">
      <c r="B53" s="2264"/>
      <c r="C53" s="2264"/>
      <c r="D53" s="372"/>
      <c r="E53" s="1023"/>
      <c r="F53" s="372"/>
      <c r="G53" s="1023"/>
      <c r="H53" s="1024"/>
      <c r="I53" s="1023"/>
      <c r="J53" s="1023"/>
      <c r="K53" s="1023"/>
    </row>
  </sheetData>
  <protectedRanges>
    <protectedRange password="C521" sqref="M9:M10 O9:O10" name="Oblast1_1_1_1"/>
  </protectedRanges>
  <mergeCells count="48"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48"/>
  <sheetViews>
    <sheetView showGridLines="0" zoomScale="85" zoomScaleNormal="85" workbookViewId="0">
      <selection activeCell="O35" sqref="O35"/>
    </sheetView>
  </sheetViews>
  <sheetFormatPr defaultRowHeight="12.75"/>
  <cols>
    <col min="1" max="1" width="2.7109375" customWidth="1"/>
    <col min="2" max="3" width="19.28515625" customWidth="1"/>
    <col min="4" max="4" width="19.28515625" style="1012" customWidth="1"/>
    <col min="5" max="5" width="19.28515625" style="1015" customWidth="1"/>
    <col min="6" max="6" width="19.28515625" style="1012" customWidth="1"/>
    <col min="7" max="7" width="19.28515625" style="1015" customWidth="1"/>
    <col min="8" max="8" width="10.28515625" customWidth="1"/>
    <col min="9" max="12" width="18" customWidth="1"/>
  </cols>
  <sheetData>
    <row r="1" spans="1:12" ht="13.5" thickBot="1">
      <c r="D1"/>
      <c r="E1"/>
      <c r="F1"/>
      <c r="G1"/>
      <c r="I1" s="585"/>
    </row>
    <row r="2" spans="1:12" ht="18" customHeight="1" thickBot="1">
      <c r="D2" s="382" t="s">
        <v>0</v>
      </c>
      <c r="E2" s="1056"/>
      <c r="F2" s="382" t="s">
        <v>1</v>
      </c>
      <c r="G2" s="1322">
        <v>2024</v>
      </c>
      <c r="I2" s="585"/>
    </row>
    <row r="3" spans="1:12">
      <c r="D3" s="382"/>
      <c r="E3" s="392"/>
      <c r="F3" s="382"/>
      <c r="G3" s="392"/>
      <c r="I3" s="585"/>
    </row>
    <row r="4" spans="1:12" ht="15.75">
      <c r="B4" s="442" t="s">
        <v>282</v>
      </c>
      <c r="D4"/>
      <c r="E4"/>
      <c r="F4"/>
      <c r="G4"/>
      <c r="I4" s="585"/>
    </row>
    <row r="5" spans="1:12" ht="13.5" thickBot="1">
      <c r="D5"/>
      <c r="E5"/>
      <c r="F5"/>
      <c r="G5"/>
    </row>
    <row r="6" spans="1:12" ht="42.75" customHeight="1" thickBot="1">
      <c r="A6" s="358"/>
      <c r="B6" s="443" t="s">
        <v>273</v>
      </c>
      <c r="C6" s="444" t="s">
        <v>70</v>
      </c>
      <c r="D6" s="444" t="s">
        <v>279</v>
      </c>
      <c r="E6" s="444" t="s">
        <v>275</v>
      </c>
      <c r="F6" s="444" t="s">
        <v>280</v>
      </c>
      <c r="G6" s="445" t="s">
        <v>281</v>
      </c>
      <c r="H6" s="585"/>
    </row>
    <row r="7" spans="1:12" ht="15.75" thickBot="1">
      <c r="A7" s="363"/>
      <c r="B7" s="364"/>
      <c r="C7" s="365"/>
      <c r="D7" s="446" t="s">
        <v>321</v>
      </c>
      <c r="E7" s="446"/>
      <c r="F7" s="446" t="s">
        <v>321</v>
      </c>
      <c r="G7" s="366"/>
      <c r="I7" s="49" t="s">
        <v>62</v>
      </c>
      <c r="J7" s="391"/>
      <c r="K7" s="50" t="s">
        <v>63</v>
      </c>
      <c r="L7" s="391"/>
    </row>
    <row r="8" spans="1:12" ht="13.5" thickBot="1">
      <c r="B8" s="367" t="s">
        <v>11</v>
      </c>
      <c r="C8" s="388" t="s">
        <v>12</v>
      </c>
      <c r="D8" s="388" t="s">
        <v>13</v>
      </c>
      <c r="E8" s="388" t="s">
        <v>14</v>
      </c>
      <c r="F8" s="388" t="s">
        <v>15</v>
      </c>
      <c r="G8" s="389" t="s">
        <v>16</v>
      </c>
      <c r="I8" s="379" t="s">
        <v>64</v>
      </c>
      <c r="J8" s="397"/>
      <c r="K8" s="401" t="s">
        <v>64</v>
      </c>
      <c r="L8" s="397"/>
    </row>
    <row r="9" spans="1:12">
      <c r="B9" s="368"/>
      <c r="C9" s="369"/>
      <c r="D9" s="1027"/>
      <c r="E9" s="1031"/>
      <c r="F9" s="1027"/>
      <c r="G9" s="1035"/>
      <c r="I9" s="53"/>
      <c r="J9" s="393"/>
      <c r="K9" s="55"/>
      <c r="L9" s="393"/>
    </row>
    <row r="10" spans="1:12">
      <c r="B10" s="370"/>
      <c r="C10" s="371"/>
      <c r="D10" s="1028"/>
      <c r="E10" s="1032"/>
      <c r="F10" s="1028"/>
      <c r="G10" s="1036"/>
      <c r="I10" s="57"/>
      <c r="J10" s="393"/>
      <c r="K10" s="58"/>
      <c r="L10" s="393"/>
    </row>
    <row r="11" spans="1:12" ht="13.5" thickBot="1">
      <c r="B11" s="370"/>
      <c r="C11" s="371"/>
      <c r="D11" s="1028"/>
      <c r="E11" s="1032"/>
      <c r="F11" s="1028"/>
      <c r="G11" s="1036"/>
      <c r="I11" s="59" t="s">
        <v>65</v>
      </c>
      <c r="J11" s="395"/>
      <c r="K11" s="60" t="s">
        <v>65</v>
      </c>
      <c r="L11" s="395"/>
    </row>
    <row r="12" spans="1:12" ht="12" customHeight="1" thickBot="1">
      <c r="B12" s="370"/>
      <c r="C12" s="371"/>
      <c r="D12" s="1028"/>
      <c r="E12" s="1032"/>
      <c r="F12" s="1028"/>
      <c r="G12" s="1036"/>
      <c r="I12" s="62" t="s">
        <v>66</v>
      </c>
      <c r="J12" s="407"/>
      <c r="L12" s="64"/>
    </row>
    <row r="13" spans="1:12">
      <c r="B13" s="370"/>
      <c r="C13" s="371"/>
      <c r="D13" s="1028"/>
      <c r="E13" s="1032"/>
      <c r="F13" s="1028"/>
      <c r="G13" s="1036"/>
    </row>
    <row r="14" spans="1:12">
      <c r="B14" s="370"/>
      <c r="C14" s="371"/>
      <c r="D14" s="1028"/>
      <c r="E14" s="1032"/>
      <c r="F14" s="1028"/>
      <c r="G14" s="1036"/>
    </row>
    <row r="15" spans="1:12">
      <c r="B15" s="370"/>
      <c r="C15" s="371"/>
      <c r="D15" s="1028"/>
      <c r="E15" s="1032"/>
      <c r="F15" s="1028"/>
      <c r="G15" s="1036"/>
    </row>
    <row r="16" spans="1:12">
      <c r="B16" s="370"/>
      <c r="C16" s="371"/>
      <c r="D16" s="1028"/>
      <c r="E16" s="1032"/>
      <c r="F16" s="1028"/>
      <c r="G16" s="1036"/>
    </row>
    <row r="17" spans="2:7">
      <c r="B17" s="370"/>
      <c r="C17" s="371"/>
      <c r="D17" s="1028"/>
      <c r="E17" s="1032"/>
      <c r="F17" s="1028"/>
      <c r="G17" s="1036"/>
    </row>
    <row r="18" spans="2:7">
      <c r="B18" s="370"/>
      <c r="C18" s="371"/>
      <c r="D18" s="1028"/>
      <c r="E18" s="1032"/>
      <c r="F18" s="1028"/>
      <c r="G18" s="1036"/>
    </row>
    <row r="19" spans="2:7">
      <c r="B19" s="370"/>
      <c r="C19" s="371"/>
      <c r="D19" s="1028"/>
      <c r="E19" s="1032"/>
      <c r="F19" s="1028"/>
      <c r="G19" s="1036"/>
    </row>
    <row r="20" spans="2:7">
      <c r="B20" s="370"/>
      <c r="C20" s="371"/>
      <c r="D20" s="1028"/>
      <c r="E20" s="1032"/>
      <c r="F20" s="1028"/>
      <c r="G20" s="1036"/>
    </row>
    <row r="21" spans="2:7">
      <c r="B21" s="370"/>
      <c r="C21" s="371"/>
      <c r="D21" s="1028"/>
      <c r="E21" s="1032"/>
      <c r="F21" s="1028"/>
      <c r="G21" s="1036"/>
    </row>
    <row r="22" spans="2:7">
      <c r="B22" s="370"/>
      <c r="C22" s="371"/>
      <c r="D22" s="1028"/>
      <c r="E22" s="1032"/>
      <c r="F22" s="1028"/>
      <c r="G22" s="1036"/>
    </row>
    <row r="23" spans="2:7">
      <c r="B23" s="370"/>
      <c r="C23" s="371"/>
      <c r="D23" s="1028"/>
      <c r="E23" s="1032"/>
      <c r="F23" s="1028"/>
      <c r="G23" s="1036"/>
    </row>
    <row r="24" spans="2:7">
      <c r="B24" s="370"/>
      <c r="C24" s="371"/>
      <c r="D24" s="1028"/>
      <c r="E24" s="1032"/>
      <c r="F24" s="1028"/>
      <c r="G24" s="1036"/>
    </row>
    <row r="25" spans="2:7">
      <c r="B25" s="370"/>
      <c r="C25" s="371"/>
      <c r="D25" s="1028"/>
      <c r="E25" s="1032"/>
      <c r="F25" s="1028"/>
      <c r="G25" s="1036"/>
    </row>
    <row r="26" spans="2:7">
      <c r="B26" s="1025"/>
      <c r="C26" s="1026"/>
      <c r="D26" s="1029"/>
      <c r="E26" s="1033"/>
      <c r="F26" s="1029"/>
      <c r="G26" s="1037"/>
    </row>
    <row r="27" spans="2:7">
      <c r="B27" s="392"/>
      <c r="C27" s="392"/>
      <c r="D27" s="1030"/>
      <c r="E27" s="1034"/>
      <c r="F27" s="1030"/>
      <c r="G27" s="1034"/>
    </row>
    <row r="28" spans="2:7">
      <c r="B28" s="392"/>
      <c r="C28" s="392"/>
      <c r="D28" s="1030"/>
      <c r="E28" s="1034"/>
      <c r="F28" s="1030"/>
      <c r="G28" s="1034"/>
    </row>
    <row r="29" spans="2:7">
      <c r="B29" s="392"/>
      <c r="C29" s="392"/>
      <c r="D29" s="1030"/>
      <c r="E29" s="1034"/>
      <c r="F29" s="1030"/>
      <c r="G29" s="1034"/>
    </row>
    <row r="30" spans="2:7">
      <c r="B30" s="392"/>
      <c r="C30" s="392"/>
      <c r="D30" s="1030"/>
      <c r="E30" s="1034"/>
      <c r="F30" s="1030"/>
      <c r="G30" s="1034"/>
    </row>
    <row r="31" spans="2:7">
      <c r="B31" s="392"/>
      <c r="C31" s="392"/>
      <c r="D31" s="1030"/>
      <c r="E31" s="1034"/>
      <c r="F31" s="1030"/>
      <c r="G31" s="1034"/>
    </row>
    <row r="32" spans="2:7">
      <c r="B32" s="392"/>
      <c r="C32" s="392"/>
      <c r="D32" s="1030"/>
      <c r="E32" s="1034"/>
      <c r="F32" s="1030"/>
      <c r="G32" s="1034"/>
    </row>
    <row r="33" spans="2:7">
      <c r="B33" s="392"/>
      <c r="C33" s="392"/>
      <c r="D33" s="1030"/>
      <c r="E33" s="1034"/>
      <c r="F33" s="1030"/>
      <c r="G33" s="1034"/>
    </row>
    <row r="34" spans="2:7">
      <c r="B34" s="392"/>
      <c r="C34" s="392"/>
      <c r="D34" s="1030"/>
      <c r="E34" s="1034"/>
      <c r="F34" s="1030"/>
      <c r="G34" s="1034"/>
    </row>
    <row r="35" spans="2:7">
      <c r="B35" s="392"/>
      <c r="C35" s="392"/>
      <c r="D35" s="1030"/>
      <c r="E35" s="1034"/>
      <c r="F35" s="1030"/>
      <c r="G35" s="1034"/>
    </row>
    <row r="36" spans="2:7">
      <c r="B36" s="392"/>
      <c r="C36" s="392"/>
      <c r="D36" s="1030"/>
      <c r="E36" s="1034"/>
      <c r="F36" s="1030"/>
      <c r="G36" s="1034"/>
    </row>
    <row r="37" spans="2:7">
      <c r="B37" s="392"/>
      <c r="C37" s="392"/>
      <c r="D37" s="1030"/>
      <c r="E37" s="1034"/>
      <c r="F37" s="1030"/>
      <c r="G37" s="1034"/>
    </row>
    <row r="38" spans="2:7">
      <c r="B38" s="392"/>
      <c r="C38" s="392"/>
      <c r="D38" s="1030"/>
      <c r="E38" s="1034"/>
      <c r="F38" s="1030"/>
      <c r="G38" s="1034"/>
    </row>
    <row r="39" spans="2:7">
      <c r="B39" s="392"/>
      <c r="C39" s="392"/>
      <c r="D39" s="1030"/>
      <c r="E39" s="1034"/>
      <c r="F39" s="1030"/>
      <c r="G39" s="1034"/>
    </row>
    <row r="40" spans="2:7">
      <c r="B40" s="392"/>
      <c r="C40" s="392"/>
      <c r="D40" s="1030"/>
      <c r="E40" s="1034"/>
      <c r="F40" s="1030"/>
      <c r="G40" s="1034"/>
    </row>
    <row r="41" spans="2:7">
      <c r="B41" s="392"/>
      <c r="C41" s="392"/>
      <c r="D41" s="1030"/>
      <c r="E41" s="1034"/>
      <c r="F41" s="1030"/>
      <c r="G41" s="1034"/>
    </row>
    <row r="42" spans="2:7">
      <c r="B42" s="392"/>
      <c r="C42" s="392"/>
      <c r="D42" s="1030"/>
      <c r="E42" s="1034"/>
      <c r="F42" s="1030"/>
      <c r="G42" s="1034"/>
    </row>
    <row r="43" spans="2:7">
      <c r="B43" s="392"/>
      <c r="C43" s="392"/>
      <c r="D43" s="1030"/>
      <c r="E43" s="1034"/>
      <c r="F43" s="1030"/>
      <c r="G43" s="1034"/>
    </row>
    <row r="44" spans="2:7">
      <c r="B44" s="392"/>
      <c r="C44" s="392"/>
      <c r="D44" s="1030"/>
      <c r="E44" s="1034"/>
      <c r="F44" s="1030"/>
      <c r="G44" s="1034"/>
    </row>
    <row r="45" spans="2:7">
      <c r="B45" s="392"/>
      <c r="C45" s="392"/>
      <c r="D45" s="1030"/>
      <c r="E45" s="1034"/>
      <c r="F45" s="1030"/>
      <c r="G45" s="1034"/>
    </row>
    <row r="46" spans="2:7">
      <c r="B46" s="392"/>
      <c r="C46" s="392"/>
      <c r="D46" s="1030"/>
      <c r="E46" s="1034"/>
      <c r="F46" s="1030"/>
      <c r="G46" s="1034"/>
    </row>
    <row r="47" spans="2:7">
      <c r="B47" s="392"/>
      <c r="C47" s="392"/>
      <c r="D47" s="1030"/>
      <c r="E47" s="1034"/>
      <c r="F47" s="1030"/>
      <c r="G47" s="1034"/>
    </row>
    <row r="48" spans="2:7">
      <c r="B48" s="392"/>
      <c r="C48" s="392"/>
      <c r="D48" s="1030"/>
      <c r="E48" s="1034"/>
      <c r="F48" s="1030"/>
      <c r="G48" s="1034"/>
    </row>
  </sheetData>
  <protectedRanges>
    <protectedRange password="C521" sqref="I9:I10 K9:K10" name="Oblast1_1_1"/>
  </protectedRanges>
  <printOptions horizontalCentered="1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83"/>
  <sheetViews>
    <sheetView showGridLines="0" zoomScale="85" zoomScaleNormal="85" workbookViewId="0">
      <selection activeCell="F3" sqref="F3"/>
    </sheetView>
  </sheetViews>
  <sheetFormatPr defaultRowHeight="12.75"/>
  <cols>
    <col min="1" max="1" width="2.7109375" customWidth="1"/>
    <col min="2" max="2" width="24.28515625" customWidth="1"/>
    <col min="3" max="4" width="24.28515625" style="1012" customWidth="1"/>
    <col min="5" max="5" width="27.140625" customWidth="1"/>
    <col min="6" max="6" width="27" customWidth="1"/>
    <col min="8" max="9" width="27.28515625" customWidth="1"/>
  </cols>
  <sheetData>
    <row r="1" spans="1:14" ht="13.5" thickBot="1">
      <c r="A1" s="357"/>
      <c r="B1" s="357"/>
      <c r="C1" s="357"/>
      <c r="D1" s="357"/>
      <c r="E1" s="357"/>
      <c r="F1" s="357"/>
      <c r="H1" s="585"/>
    </row>
    <row r="2" spans="1:14" ht="17.25" customHeight="1" thickBot="1">
      <c r="A2" s="357"/>
      <c r="B2" s="357"/>
      <c r="C2" s="381" t="s">
        <v>0</v>
      </c>
      <c r="D2" s="1056"/>
      <c r="E2" s="381" t="s">
        <v>1</v>
      </c>
      <c r="F2" s="1322">
        <v>2024</v>
      </c>
      <c r="H2" s="585"/>
    </row>
    <row r="3" spans="1:14">
      <c r="A3" s="357"/>
      <c r="B3" s="357"/>
      <c r="C3" s="381"/>
      <c r="D3" s="372"/>
      <c r="E3" s="381"/>
      <c r="F3" s="372"/>
      <c r="H3" s="585"/>
    </row>
    <row r="4" spans="1:14" ht="15.75">
      <c r="A4" s="357"/>
      <c r="B4" s="456" t="s">
        <v>284</v>
      </c>
      <c r="C4" s="357"/>
      <c r="D4" s="357"/>
      <c r="E4" s="357"/>
      <c r="F4" s="357"/>
      <c r="H4" s="585"/>
    </row>
    <row r="5" spans="1:14" ht="12.75" customHeight="1">
      <c r="A5" s="357"/>
      <c r="B5" s="456"/>
      <c r="C5" s="357"/>
      <c r="D5" s="357"/>
      <c r="E5" s="357"/>
      <c r="F5" s="357"/>
      <c r="N5" s="585" t="s">
        <v>393</v>
      </c>
    </row>
    <row r="6" spans="1:14" ht="13.5" customHeight="1" thickBot="1">
      <c r="A6" s="357"/>
      <c r="B6" s="1334" t="s">
        <v>428</v>
      </c>
      <c r="C6" s="1335">
        <f>F2+2</f>
        <v>2026</v>
      </c>
      <c r="D6" s="357"/>
      <c r="E6" s="357"/>
      <c r="F6" s="357"/>
    </row>
    <row r="7" spans="1:14" ht="29.25" customHeight="1" thickBot="1">
      <c r="A7" s="358"/>
      <c r="B7" s="443" t="s">
        <v>273</v>
      </c>
      <c r="C7" s="444" t="s">
        <v>285</v>
      </c>
      <c r="D7" s="444" t="s">
        <v>241</v>
      </c>
      <c r="E7" s="444" t="s">
        <v>70</v>
      </c>
      <c r="F7" s="445" t="s">
        <v>286</v>
      </c>
    </row>
    <row r="8" spans="1:14" ht="15" thickBot="1">
      <c r="A8" s="363"/>
      <c r="B8" s="448"/>
      <c r="C8" s="446" t="s">
        <v>144</v>
      </c>
      <c r="D8" s="446" t="s">
        <v>307</v>
      </c>
      <c r="E8" s="446"/>
      <c r="F8" s="449" t="s">
        <v>287</v>
      </c>
      <c r="H8" s="402" t="s">
        <v>62</v>
      </c>
      <c r="I8" s="376" t="s">
        <v>63</v>
      </c>
    </row>
    <row r="9" spans="1:14" ht="13.5" thickBot="1">
      <c r="A9" s="357"/>
      <c r="B9" s="447" t="s">
        <v>11</v>
      </c>
      <c r="C9" s="388" t="s">
        <v>12</v>
      </c>
      <c r="D9" s="388" t="s">
        <v>13</v>
      </c>
      <c r="E9" s="388" t="s">
        <v>14</v>
      </c>
      <c r="F9" s="389" t="s">
        <v>15</v>
      </c>
      <c r="H9" s="403" t="s">
        <v>64</v>
      </c>
      <c r="I9" s="380" t="s">
        <v>64</v>
      </c>
    </row>
    <row r="10" spans="1:14">
      <c r="A10" s="357"/>
      <c r="B10" s="1306"/>
      <c r="C10" s="1010"/>
      <c r="D10" s="1010"/>
      <c r="E10" s="360"/>
      <c r="F10" s="1307"/>
      <c r="H10" s="404"/>
      <c r="I10" s="56"/>
    </row>
    <row r="11" spans="1:14">
      <c r="A11" s="357"/>
      <c r="B11" s="408"/>
      <c r="C11" s="1011"/>
      <c r="D11" s="1011"/>
      <c r="E11" s="361"/>
      <c r="F11" s="362"/>
      <c r="H11" s="405"/>
      <c r="I11" s="377"/>
    </row>
    <row r="12" spans="1:14" ht="13.5" thickBot="1">
      <c r="A12" s="357"/>
      <c r="B12" s="373"/>
      <c r="C12" s="1038"/>
      <c r="D12" s="1038"/>
      <c r="E12" s="374"/>
      <c r="F12" s="375"/>
      <c r="H12" s="406" t="s">
        <v>65</v>
      </c>
      <c r="I12" s="61" t="s">
        <v>65</v>
      </c>
    </row>
    <row r="13" spans="1:14" ht="12" customHeight="1" thickBot="1">
      <c r="A13" s="357"/>
      <c r="B13" s="408"/>
      <c r="C13" s="1011"/>
      <c r="D13" s="1011"/>
      <c r="E13" s="361"/>
      <c r="F13" s="362"/>
      <c r="H13" s="378" t="s">
        <v>66</v>
      </c>
      <c r="I13" s="64"/>
    </row>
    <row r="14" spans="1:14">
      <c r="A14" s="357"/>
      <c r="B14" s="373"/>
      <c r="C14" s="1038"/>
      <c r="D14" s="1038"/>
      <c r="E14" s="374"/>
      <c r="F14" s="375"/>
      <c r="G14" s="48"/>
      <c r="H14" s="48"/>
    </row>
    <row r="15" spans="1:14">
      <c r="A15" s="357"/>
      <c r="B15" s="408"/>
      <c r="C15" s="1011"/>
      <c r="D15" s="1011"/>
      <c r="E15" s="361"/>
      <c r="F15" s="362"/>
      <c r="G15" s="46"/>
      <c r="H15" s="46"/>
      <c r="I15" s="46"/>
    </row>
    <row r="16" spans="1:14">
      <c r="A16" s="357"/>
      <c r="B16" s="373"/>
      <c r="C16" s="1038"/>
      <c r="D16" s="1038"/>
      <c r="E16" s="374"/>
      <c r="F16" s="375"/>
    </row>
    <row r="17" spans="1:6">
      <c r="A17" s="357"/>
      <c r="B17" s="408"/>
      <c r="C17" s="1011"/>
      <c r="D17" s="1011"/>
      <c r="E17" s="361"/>
      <c r="F17" s="362"/>
    </row>
    <row r="18" spans="1:6">
      <c r="A18" s="357"/>
      <c r="B18" s="373"/>
      <c r="C18" s="1038"/>
      <c r="D18" s="1038"/>
      <c r="E18" s="374"/>
      <c r="F18" s="375"/>
    </row>
    <row r="19" spans="1:6">
      <c r="A19" s="357"/>
      <c r="B19" s="408"/>
      <c r="C19" s="1011"/>
      <c r="D19" s="1011"/>
      <c r="E19" s="361"/>
      <c r="F19" s="362"/>
    </row>
    <row r="20" spans="1:6">
      <c r="A20" s="357"/>
      <c r="B20" s="373"/>
      <c r="C20" s="1038"/>
      <c r="D20" s="1038"/>
      <c r="E20" s="374"/>
      <c r="F20" s="375"/>
    </row>
    <row r="21" spans="1:6">
      <c r="A21" s="357"/>
      <c r="B21" s="408"/>
      <c r="C21" s="1011"/>
      <c r="D21" s="1011"/>
      <c r="E21" s="361"/>
      <c r="F21" s="362"/>
    </row>
    <row r="22" spans="1:6">
      <c r="A22" s="357"/>
      <c r="B22" s="373"/>
      <c r="C22" s="1038"/>
      <c r="D22" s="1038"/>
      <c r="E22" s="374"/>
      <c r="F22" s="375"/>
    </row>
    <row r="23" spans="1:6">
      <c r="A23" s="357"/>
      <c r="B23" s="408"/>
      <c r="C23" s="1011"/>
      <c r="D23" s="1011"/>
      <c r="E23" s="361"/>
      <c r="F23" s="362"/>
    </row>
    <row r="24" spans="1:6">
      <c r="A24" s="357"/>
      <c r="B24" s="373"/>
      <c r="C24" s="1038"/>
      <c r="D24" s="1038"/>
      <c r="E24" s="374"/>
      <c r="F24" s="375"/>
    </row>
    <row r="25" spans="1:6">
      <c r="A25" s="357"/>
      <c r="B25" s="408"/>
      <c r="C25" s="1011"/>
      <c r="D25" s="1011"/>
      <c r="E25" s="361"/>
      <c r="F25" s="362"/>
    </row>
    <row r="26" spans="1:6">
      <c r="A26" s="357"/>
      <c r="B26" s="373"/>
      <c r="C26" s="1038"/>
      <c r="D26" s="1038"/>
      <c r="E26" s="374"/>
      <c r="F26" s="375"/>
    </row>
    <row r="27" spans="1:6">
      <c r="A27" s="357"/>
      <c r="B27" s="408"/>
      <c r="C27" s="1011"/>
      <c r="D27" s="1011"/>
      <c r="E27" s="361"/>
      <c r="F27" s="362"/>
    </row>
    <row r="28" spans="1:6">
      <c r="A28" s="357"/>
      <c r="B28" s="373"/>
      <c r="C28" s="1038"/>
      <c r="D28" s="1038"/>
      <c r="E28" s="374"/>
      <c r="F28" s="375"/>
    </row>
    <row r="29" spans="1:6">
      <c r="A29" s="357"/>
      <c r="B29" s="408"/>
      <c r="C29" s="1011"/>
      <c r="D29" s="1011"/>
      <c r="E29" s="361"/>
      <c r="F29" s="362"/>
    </row>
    <row r="30" spans="1:6">
      <c r="A30" s="357"/>
      <c r="B30" s="373"/>
      <c r="C30" s="1038"/>
      <c r="D30" s="1038"/>
      <c r="E30" s="374"/>
      <c r="F30" s="375"/>
    </row>
    <row r="31" spans="1:6">
      <c r="A31" s="357"/>
      <c r="B31" s="408"/>
      <c r="C31" s="1011"/>
      <c r="D31" s="1011"/>
      <c r="E31" s="361"/>
      <c r="F31" s="362"/>
    </row>
    <row r="32" spans="1:6">
      <c r="A32" s="357"/>
      <c r="B32" s="373"/>
      <c r="C32" s="1038"/>
      <c r="D32" s="1038"/>
      <c r="E32" s="374"/>
      <c r="F32" s="375"/>
    </row>
    <row r="33" spans="1:6">
      <c r="A33" s="357"/>
      <c r="B33" s="408"/>
      <c r="C33" s="1011"/>
      <c r="D33" s="1011"/>
      <c r="E33" s="361"/>
      <c r="F33" s="362"/>
    </row>
    <row r="34" spans="1:6">
      <c r="A34" s="357"/>
      <c r="B34" s="373"/>
      <c r="C34" s="1038"/>
      <c r="D34" s="1038"/>
      <c r="E34" s="374"/>
      <c r="F34" s="375"/>
    </row>
    <row r="35" spans="1:6">
      <c r="A35" s="357"/>
      <c r="B35" s="408"/>
      <c r="C35" s="1011"/>
      <c r="D35" s="1011"/>
      <c r="E35" s="361"/>
      <c r="F35" s="362"/>
    </row>
    <row r="36" spans="1:6">
      <c r="A36" s="357"/>
      <c r="B36" s="373"/>
      <c r="C36" s="1038"/>
      <c r="D36" s="1038"/>
      <c r="E36" s="374"/>
      <c r="F36" s="375"/>
    </row>
    <row r="37" spans="1:6">
      <c r="A37" s="357"/>
      <c r="B37" s="408"/>
      <c r="C37" s="1011"/>
      <c r="D37" s="1011"/>
      <c r="E37" s="361"/>
      <c r="F37" s="362"/>
    </row>
    <row r="38" spans="1:6">
      <c r="A38" s="357"/>
      <c r="B38" s="373"/>
      <c r="C38" s="1038"/>
      <c r="D38" s="1038"/>
      <c r="E38" s="374"/>
      <c r="F38" s="375"/>
    </row>
    <row r="39" spans="1:6">
      <c r="A39" s="357"/>
      <c r="B39" s="408"/>
      <c r="C39" s="1011"/>
      <c r="D39" s="1011"/>
      <c r="E39" s="361"/>
      <c r="F39" s="362"/>
    </row>
    <row r="40" spans="1:6">
      <c r="A40" s="357"/>
      <c r="B40" s="373"/>
      <c r="C40" s="1038"/>
      <c r="D40" s="1038"/>
      <c r="E40" s="374"/>
      <c r="F40" s="375"/>
    </row>
    <row r="41" spans="1:6">
      <c r="A41" s="357"/>
      <c r="B41" s="408"/>
      <c r="C41" s="1011"/>
      <c r="D41" s="1011"/>
      <c r="E41" s="361"/>
      <c r="F41" s="362"/>
    </row>
    <row r="42" spans="1:6">
      <c r="A42" s="357"/>
      <c r="B42" s="373"/>
      <c r="C42" s="1038"/>
      <c r="D42" s="1038"/>
      <c r="E42" s="374"/>
      <c r="F42" s="375"/>
    </row>
    <row r="43" spans="1:6">
      <c r="A43" s="357"/>
      <c r="B43" s="408"/>
      <c r="C43" s="1011"/>
      <c r="D43" s="1011"/>
      <c r="E43" s="361"/>
      <c r="F43" s="362"/>
    </row>
    <row r="44" spans="1:6">
      <c r="A44" s="357"/>
      <c r="B44" s="373"/>
      <c r="C44" s="1038"/>
      <c r="D44" s="1038"/>
      <c r="E44" s="374"/>
      <c r="F44" s="375"/>
    </row>
    <row r="45" spans="1:6">
      <c r="A45" s="357"/>
      <c r="B45" s="408"/>
      <c r="C45" s="1011"/>
      <c r="D45" s="1011"/>
      <c r="E45" s="361"/>
      <c r="F45" s="362"/>
    </row>
    <row r="46" spans="1:6">
      <c r="A46" s="357"/>
      <c r="B46" s="373"/>
      <c r="C46" s="1038"/>
      <c r="D46" s="1038"/>
      <c r="E46" s="374"/>
      <c r="F46" s="375"/>
    </row>
    <row r="47" spans="1:6">
      <c r="A47" s="357"/>
      <c r="B47" s="408"/>
      <c r="C47" s="1011"/>
      <c r="D47" s="1011"/>
      <c r="E47" s="361"/>
      <c r="F47" s="362"/>
    </row>
    <row r="48" spans="1:6">
      <c r="A48" s="357"/>
      <c r="B48" s="373"/>
      <c r="C48" s="1038"/>
      <c r="D48" s="1038"/>
      <c r="E48" s="374"/>
      <c r="F48" s="375"/>
    </row>
    <row r="49" spans="1:6">
      <c r="A49" s="357"/>
      <c r="B49" s="408"/>
      <c r="C49" s="1011"/>
      <c r="D49" s="1011"/>
      <c r="E49" s="361"/>
      <c r="F49" s="362"/>
    </row>
    <row r="50" spans="1:6">
      <c r="A50" s="357"/>
      <c r="B50" s="373"/>
      <c r="C50" s="1038"/>
      <c r="D50" s="1038"/>
      <c r="E50" s="374"/>
      <c r="F50" s="375"/>
    </row>
    <row r="51" spans="1:6">
      <c r="A51" s="357"/>
      <c r="B51" s="408"/>
      <c r="C51" s="1011"/>
      <c r="D51" s="1011"/>
      <c r="E51" s="361"/>
      <c r="F51" s="362"/>
    </row>
    <row r="52" spans="1:6">
      <c r="A52" s="357"/>
      <c r="B52" s="1336"/>
      <c r="C52" s="1020"/>
      <c r="D52" s="1020"/>
      <c r="E52" s="1019"/>
      <c r="F52" s="1337"/>
    </row>
    <row r="53" spans="1:6">
      <c r="A53" s="357"/>
      <c r="B53" s="1336"/>
      <c r="C53" s="1020"/>
      <c r="D53" s="1020"/>
      <c r="E53" s="1019"/>
      <c r="F53" s="1337"/>
    </row>
    <row r="54" spans="1:6">
      <c r="A54" s="357"/>
      <c r="B54" s="372"/>
      <c r="C54" s="1023"/>
      <c r="D54" s="1023"/>
      <c r="E54" s="372"/>
      <c r="F54" s="372"/>
    </row>
    <row r="55" spans="1:6">
      <c r="A55" s="357"/>
      <c r="B55" s="372"/>
      <c r="C55" s="1023"/>
      <c r="D55" s="1023"/>
      <c r="E55" s="372"/>
      <c r="F55" s="372"/>
    </row>
    <row r="56" spans="1:6">
      <c r="A56" s="357"/>
      <c r="B56" s="372"/>
      <c r="C56" s="1023"/>
      <c r="D56" s="1023"/>
      <c r="E56" s="372"/>
      <c r="F56" s="372"/>
    </row>
    <row r="57" spans="1:6">
      <c r="A57" s="357"/>
      <c r="B57" s="372"/>
      <c r="C57" s="1023"/>
      <c r="D57" s="1023"/>
      <c r="E57" s="372"/>
      <c r="F57" s="372"/>
    </row>
    <row r="58" spans="1:6">
      <c r="A58" s="357"/>
      <c r="B58" s="372"/>
      <c r="C58" s="1023"/>
      <c r="D58" s="1023"/>
      <c r="E58" s="372"/>
      <c r="F58" s="372"/>
    </row>
    <row r="59" spans="1:6">
      <c r="A59" s="357"/>
      <c r="B59" s="372"/>
      <c r="C59" s="1023"/>
      <c r="D59" s="1023"/>
      <c r="E59" s="372"/>
      <c r="F59" s="372"/>
    </row>
    <row r="60" spans="1:6">
      <c r="A60" s="357"/>
      <c r="B60" s="372"/>
      <c r="C60" s="1023"/>
      <c r="D60" s="1023"/>
      <c r="E60" s="372"/>
      <c r="F60" s="372"/>
    </row>
    <row r="61" spans="1:6">
      <c r="A61" s="357"/>
      <c r="B61" s="372"/>
      <c r="C61" s="1023"/>
      <c r="D61" s="1023"/>
      <c r="E61" s="372"/>
      <c r="F61" s="372"/>
    </row>
    <row r="62" spans="1:6">
      <c r="A62" s="357"/>
      <c r="B62" s="372"/>
      <c r="C62" s="1023"/>
      <c r="D62" s="1023"/>
      <c r="E62" s="372"/>
      <c r="F62" s="372"/>
    </row>
    <row r="63" spans="1:6">
      <c r="A63" s="357"/>
      <c r="B63" s="372"/>
      <c r="C63" s="1023"/>
      <c r="D63" s="1023"/>
      <c r="E63" s="372"/>
      <c r="F63" s="372"/>
    </row>
    <row r="64" spans="1:6">
      <c r="A64" s="357"/>
      <c r="B64" s="372"/>
      <c r="C64" s="1023"/>
      <c r="D64" s="1023"/>
      <c r="E64" s="372"/>
      <c r="F64" s="372"/>
    </row>
    <row r="65" spans="1:6">
      <c r="A65" s="357"/>
      <c r="B65" s="372"/>
      <c r="C65" s="1023"/>
      <c r="D65" s="1023"/>
      <c r="E65" s="372"/>
      <c r="F65" s="372"/>
    </row>
    <row r="66" spans="1:6">
      <c r="A66" s="357"/>
      <c r="B66" s="372"/>
      <c r="C66" s="1023"/>
      <c r="D66" s="1023"/>
      <c r="E66" s="372"/>
      <c r="F66" s="372"/>
    </row>
    <row r="67" spans="1:6">
      <c r="A67" s="357"/>
      <c r="B67" s="372"/>
      <c r="C67" s="1023"/>
      <c r="D67" s="1023"/>
      <c r="E67" s="372"/>
      <c r="F67" s="372"/>
    </row>
    <row r="68" spans="1:6">
      <c r="A68" s="357"/>
      <c r="B68" s="372"/>
      <c r="C68" s="1023"/>
      <c r="D68" s="1023"/>
      <c r="E68" s="372"/>
      <c r="F68" s="372"/>
    </row>
    <row r="69" spans="1:6">
      <c r="A69" s="357"/>
      <c r="B69" s="372"/>
      <c r="C69" s="1023"/>
      <c r="D69" s="1023"/>
      <c r="E69" s="372"/>
      <c r="F69" s="372"/>
    </row>
    <row r="70" spans="1:6">
      <c r="A70" s="357"/>
      <c r="B70" s="372"/>
      <c r="C70" s="1023"/>
      <c r="D70" s="1023"/>
      <c r="E70" s="372"/>
      <c r="F70" s="372"/>
    </row>
    <row r="71" spans="1:6">
      <c r="A71" s="357"/>
      <c r="B71" s="372"/>
      <c r="C71" s="1023"/>
      <c r="D71" s="1023"/>
      <c r="E71" s="372"/>
      <c r="F71" s="372"/>
    </row>
    <row r="72" spans="1:6">
      <c r="A72" s="357"/>
      <c r="B72" s="372"/>
      <c r="C72" s="1023"/>
      <c r="D72" s="1023"/>
      <c r="E72" s="372"/>
      <c r="F72" s="372"/>
    </row>
    <row r="73" spans="1:6">
      <c r="A73" s="357"/>
      <c r="B73" s="372"/>
      <c r="C73" s="1023"/>
      <c r="D73" s="1023"/>
      <c r="E73" s="372"/>
      <c r="F73" s="372"/>
    </row>
    <row r="74" spans="1:6">
      <c r="A74" s="357"/>
      <c r="B74" s="372"/>
      <c r="C74" s="1023"/>
      <c r="D74" s="1023"/>
      <c r="E74" s="372"/>
      <c r="F74" s="372"/>
    </row>
    <row r="75" spans="1:6">
      <c r="A75" s="357"/>
      <c r="B75" s="372"/>
      <c r="C75" s="1023"/>
      <c r="D75" s="1023"/>
      <c r="E75" s="372"/>
      <c r="F75" s="372"/>
    </row>
    <row r="76" spans="1:6">
      <c r="A76" s="357"/>
      <c r="B76" s="372"/>
      <c r="C76" s="1023"/>
      <c r="D76" s="1023"/>
      <c r="E76" s="372"/>
      <c r="F76" s="372"/>
    </row>
    <row r="77" spans="1:6">
      <c r="A77" s="357"/>
      <c r="B77" s="372"/>
      <c r="C77" s="1023"/>
      <c r="D77" s="1023"/>
      <c r="E77" s="372"/>
      <c r="F77" s="372"/>
    </row>
    <row r="78" spans="1:6">
      <c r="A78" s="357"/>
      <c r="B78" s="372"/>
      <c r="C78" s="1023"/>
      <c r="D78" s="1023"/>
      <c r="E78" s="372"/>
      <c r="F78" s="372"/>
    </row>
    <row r="79" spans="1:6">
      <c r="A79" s="357"/>
      <c r="B79" s="372"/>
      <c r="C79" s="1023"/>
      <c r="D79" s="1023"/>
      <c r="E79" s="372"/>
      <c r="F79" s="372"/>
    </row>
    <row r="80" spans="1:6">
      <c r="A80" s="357"/>
      <c r="B80" s="372"/>
      <c r="C80" s="1023"/>
      <c r="D80" s="1023"/>
      <c r="E80" s="372"/>
      <c r="F80" s="372"/>
    </row>
    <row r="81" spans="1:6">
      <c r="A81" s="357"/>
      <c r="B81" s="372"/>
      <c r="C81" s="1023"/>
      <c r="D81" s="1023"/>
      <c r="E81" s="372"/>
      <c r="F81" s="372"/>
    </row>
    <row r="82" spans="1:6">
      <c r="A82" s="357"/>
      <c r="B82" s="372"/>
      <c r="C82" s="1023"/>
      <c r="D82" s="1023"/>
      <c r="E82" s="372"/>
      <c r="F82" s="372"/>
    </row>
    <row r="83" spans="1:6">
      <c r="A83" s="357"/>
      <c r="B83" s="372"/>
      <c r="C83" s="1023"/>
      <c r="D83" s="1023"/>
      <c r="E83" s="372"/>
      <c r="F83" s="372"/>
    </row>
  </sheetData>
  <protectedRanges>
    <protectedRange password="C521" sqref="H10:I11" name="Oblast1_1_1"/>
  </protectedRanges>
  <printOptions horizontalCentered="1"/>
  <pageMargins left="0.39370078740157483" right="0.39370078740157483" top="0.39370078740157483" bottom="0.39370078740157483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2008"/>
  <sheetViews>
    <sheetView showGridLines="0" zoomScale="85" zoomScaleNormal="85" workbookViewId="0">
      <selection activeCell="I2" sqref="I2"/>
    </sheetView>
  </sheetViews>
  <sheetFormatPr defaultColWidth="9.140625" defaultRowHeight="12.75"/>
  <cols>
    <col min="1" max="1" width="2.7109375" style="515" customWidth="1"/>
    <col min="2" max="2" width="6.28515625" style="515" customWidth="1"/>
    <col min="3" max="3" width="17.5703125" style="515" customWidth="1"/>
    <col min="4" max="4" width="23.28515625" style="515" customWidth="1"/>
    <col min="5" max="5" width="17.5703125" style="516" customWidth="1"/>
    <col min="6" max="6" width="14.5703125" style="516" customWidth="1"/>
    <col min="7" max="7" width="30.28515625" style="515" customWidth="1"/>
    <col min="8" max="8" width="30.5703125" style="515" customWidth="1"/>
    <col min="9" max="9" width="19.140625" style="548" customWidth="1"/>
    <col min="10" max="10" width="9.140625" style="515"/>
    <col min="11" max="14" width="18" style="515" customWidth="1"/>
    <col min="15" max="15" width="5" style="515" customWidth="1"/>
    <col min="16" max="21" width="2.7109375" style="515" customWidth="1"/>
    <col min="22" max="16384" width="9.140625" style="515"/>
  </cols>
  <sheetData>
    <row r="1" spans="2:22" ht="13.5" thickBot="1">
      <c r="I1" s="515"/>
      <c r="K1" s="585" t="s">
        <v>389</v>
      </c>
    </row>
    <row r="2" spans="2:22" ht="17.25" customHeight="1" thickBot="1">
      <c r="B2" s="517"/>
      <c r="C2" s="517"/>
      <c r="D2" s="517"/>
      <c r="E2" s="518"/>
      <c r="F2" s="519" t="s">
        <v>0</v>
      </c>
      <c r="G2" s="566"/>
      <c r="H2" s="520" t="s">
        <v>1</v>
      </c>
      <c r="I2" s="521">
        <v>2024</v>
      </c>
      <c r="K2" s="585" t="s">
        <v>390</v>
      </c>
    </row>
    <row r="3" spans="2:22" ht="12.75" customHeight="1">
      <c r="B3" s="517"/>
      <c r="C3" s="517"/>
      <c r="D3" s="517"/>
      <c r="E3" s="518"/>
      <c r="F3" s="519"/>
      <c r="G3" s="522"/>
      <c r="H3" s="520"/>
      <c r="I3" s="523"/>
      <c r="K3" s="585" t="s">
        <v>423</v>
      </c>
    </row>
    <row r="4" spans="2:22" ht="15.75" customHeight="1">
      <c r="B4" s="998" t="s">
        <v>303</v>
      </c>
      <c r="C4" s="999"/>
      <c r="D4" s="999"/>
      <c r="E4" s="1000"/>
      <c r="F4" s="1000"/>
      <c r="G4" s="999"/>
      <c r="H4" s="219"/>
      <c r="I4" s="219"/>
      <c r="K4" s="585" t="s">
        <v>393</v>
      </c>
    </row>
    <row r="5" spans="2:22" ht="13.5" thickBot="1">
      <c r="B5" s="219"/>
      <c r="C5" s="1001"/>
      <c r="D5" s="1001"/>
      <c r="E5" s="1001"/>
      <c r="F5" s="1001"/>
      <c r="G5" s="1002"/>
      <c r="H5" s="219"/>
      <c r="I5" s="219"/>
    </row>
    <row r="6" spans="2:22">
      <c r="B6" s="2041" t="s">
        <v>67</v>
      </c>
      <c r="C6" s="2042"/>
      <c r="D6" s="2045" t="s">
        <v>68</v>
      </c>
      <c r="E6" s="2047" t="s">
        <v>69</v>
      </c>
      <c r="F6" s="2047" t="s">
        <v>70</v>
      </c>
      <c r="G6" s="2037" t="s">
        <v>71</v>
      </c>
      <c r="H6" s="2037" t="s">
        <v>72</v>
      </c>
      <c r="I6" s="2039" t="s">
        <v>323</v>
      </c>
    </row>
    <row r="7" spans="2:22" ht="30" customHeight="1" thickBot="1">
      <c r="B7" s="2043"/>
      <c r="C7" s="2044"/>
      <c r="D7" s="2046"/>
      <c r="E7" s="2048"/>
      <c r="F7" s="2048"/>
      <c r="G7" s="2038"/>
      <c r="H7" s="2038"/>
      <c r="I7" s="2040"/>
    </row>
    <row r="8" spans="2:22" ht="13.5" thickBot="1">
      <c r="B8" s="1003"/>
      <c r="C8" s="735" t="s">
        <v>11</v>
      </c>
      <c r="D8" s="1004" t="s">
        <v>12</v>
      </c>
      <c r="E8" s="1005" t="s">
        <v>13</v>
      </c>
      <c r="F8" s="1005" t="s">
        <v>14</v>
      </c>
      <c r="G8" s="1004" t="s">
        <v>15</v>
      </c>
      <c r="H8" s="1004" t="s">
        <v>16</v>
      </c>
      <c r="I8" s="1006" t="s">
        <v>17</v>
      </c>
    </row>
    <row r="9" spans="2:22">
      <c r="B9" s="524">
        <v>1</v>
      </c>
      <c r="C9" s="525"/>
      <c r="D9" s="526"/>
      <c r="E9" s="527"/>
      <c r="F9" s="527"/>
      <c r="G9" s="526"/>
      <c r="H9" s="526"/>
      <c r="I9" s="528"/>
      <c r="K9" s="529" t="s">
        <v>62</v>
      </c>
      <c r="L9" s="530"/>
      <c r="M9" s="531" t="s">
        <v>63</v>
      </c>
      <c r="N9" s="532"/>
    </row>
    <row r="10" spans="2:22">
      <c r="B10" s="533">
        <v>2</v>
      </c>
      <c r="C10" s="534"/>
      <c r="D10" s="534"/>
      <c r="E10" s="535"/>
      <c r="F10" s="535"/>
      <c r="G10" s="534"/>
      <c r="H10" s="534"/>
      <c r="I10" s="536"/>
      <c r="K10" s="537" t="s">
        <v>64</v>
      </c>
      <c r="L10" s="538"/>
      <c r="M10" s="539" t="s">
        <v>64</v>
      </c>
      <c r="N10" s="540"/>
    </row>
    <row r="11" spans="2:22">
      <c r="B11" s="533">
        <v>3</v>
      </c>
      <c r="C11" s="534"/>
      <c r="D11" s="534"/>
      <c r="E11" s="535"/>
      <c r="F11" s="535"/>
      <c r="G11" s="534"/>
      <c r="H11" s="534"/>
      <c r="I11" s="536"/>
      <c r="K11" s="53"/>
      <c r="L11" s="54"/>
      <c r="M11" s="55"/>
      <c r="N11" s="56"/>
    </row>
    <row r="12" spans="2:22">
      <c r="B12" s="533">
        <v>4</v>
      </c>
      <c r="C12" s="534"/>
      <c r="D12" s="534"/>
      <c r="E12" s="535"/>
      <c r="F12" s="535"/>
      <c r="G12" s="534"/>
      <c r="H12" s="534"/>
      <c r="I12" s="536"/>
      <c r="K12" s="57"/>
      <c r="L12" s="54"/>
      <c r="M12" s="58"/>
      <c r="N12" s="56"/>
    </row>
    <row r="13" spans="2:22" ht="13.5" thickBot="1">
      <c r="B13" s="533">
        <v>5</v>
      </c>
      <c r="C13" s="525"/>
      <c r="D13" s="526"/>
      <c r="E13" s="527"/>
      <c r="F13" s="527"/>
      <c r="G13" s="534"/>
      <c r="H13" s="534"/>
      <c r="I13" s="536"/>
      <c r="K13" s="541" t="s">
        <v>65</v>
      </c>
      <c r="L13" s="542"/>
      <c r="M13" s="543" t="s">
        <v>65</v>
      </c>
      <c r="N13" s="544"/>
    </row>
    <row r="14" spans="2:22" ht="13.5" thickBot="1">
      <c r="B14" s="533">
        <v>6</v>
      </c>
      <c r="C14" s="534"/>
      <c r="D14" s="534"/>
      <c r="E14" s="535"/>
      <c r="F14" s="535"/>
      <c r="G14" s="534"/>
      <c r="H14" s="534"/>
      <c r="I14" s="536"/>
      <c r="K14" s="545" t="s">
        <v>66</v>
      </c>
      <c r="L14" s="546"/>
      <c r="M14" s="547"/>
      <c r="N14" s="55"/>
    </row>
    <row r="15" spans="2:22">
      <c r="B15" s="533">
        <v>7</v>
      </c>
      <c r="C15" s="534"/>
      <c r="D15" s="534"/>
      <c r="E15" s="535"/>
      <c r="F15" s="535"/>
      <c r="G15" s="534"/>
      <c r="H15" s="534"/>
      <c r="I15" s="536"/>
    </row>
    <row r="16" spans="2:22">
      <c r="B16" s="533">
        <v>8</v>
      </c>
      <c r="C16" s="534"/>
      <c r="D16" s="534"/>
      <c r="E16" s="535"/>
      <c r="F16" s="535"/>
      <c r="G16" s="534"/>
      <c r="H16" s="534"/>
      <c r="I16" s="536"/>
      <c r="K16" s="1007" t="s">
        <v>309</v>
      </c>
      <c r="L16" s="1008"/>
      <c r="M16" s="1008"/>
      <c r="N16" s="1008"/>
      <c r="O16" s="1008"/>
      <c r="P16" s="1008"/>
      <c r="Q16" s="1008"/>
      <c r="R16" s="1008"/>
      <c r="S16" s="1008"/>
      <c r="T16" s="1008"/>
      <c r="U16" s="1008"/>
      <c r="V16" s="1008"/>
    </row>
    <row r="17" spans="2:22">
      <c r="B17" s="533">
        <v>9</v>
      </c>
      <c r="C17" s="525"/>
      <c r="D17" s="526"/>
      <c r="E17" s="527"/>
      <c r="F17" s="527"/>
      <c r="G17" s="534"/>
      <c r="H17" s="534"/>
      <c r="I17" s="536"/>
      <c r="K17" s="1009" t="s">
        <v>317</v>
      </c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</row>
    <row r="18" spans="2:22">
      <c r="B18" s="533">
        <v>10</v>
      </c>
      <c r="C18" s="534"/>
      <c r="D18" s="534"/>
      <c r="E18" s="535"/>
      <c r="F18" s="535"/>
      <c r="G18" s="534"/>
      <c r="H18" s="534"/>
      <c r="I18" s="536"/>
      <c r="K18" s="1008"/>
      <c r="L18" s="1009" t="s">
        <v>318</v>
      </c>
      <c r="M18" s="1008"/>
      <c r="N18" s="1008"/>
      <c r="O18" s="1008"/>
      <c r="P18" s="1008"/>
      <c r="Q18" s="1008"/>
      <c r="R18" s="1008"/>
      <c r="S18" s="1008"/>
      <c r="T18" s="1008"/>
      <c r="U18" s="1008"/>
      <c r="V18" s="1008"/>
    </row>
    <row r="19" spans="2:22">
      <c r="B19" s="533">
        <v>11</v>
      </c>
      <c r="C19" s="534"/>
      <c r="D19" s="534"/>
      <c r="E19" s="535"/>
      <c r="F19" s="535"/>
      <c r="G19" s="534"/>
      <c r="H19" s="534"/>
      <c r="I19" s="536"/>
      <c r="K19" s="1008"/>
      <c r="L19" s="1008" t="s">
        <v>312</v>
      </c>
      <c r="M19" s="1008"/>
      <c r="N19" s="1008"/>
      <c r="O19" s="1008"/>
      <c r="P19" s="1008"/>
      <c r="Q19" s="1008"/>
      <c r="R19" s="1008"/>
      <c r="S19" s="1008"/>
      <c r="T19" s="1008"/>
      <c r="U19" s="1008"/>
      <c r="V19" s="1008"/>
    </row>
    <row r="20" spans="2:22">
      <c r="B20" s="533">
        <v>12</v>
      </c>
      <c r="C20" s="534"/>
      <c r="D20" s="534"/>
      <c r="E20" s="535"/>
      <c r="F20" s="535"/>
      <c r="G20" s="534"/>
      <c r="H20" s="534"/>
      <c r="I20" s="536"/>
      <c r="K20" s="1008"/>
      <c r="L20" s="1008" t="s">
        <v>313</v>
      </c>
      <c r="M20" s="1008"/>
      <c r="N20" s="1008"/>
      <c r="O20" s="1008"/>
      <c r="P20" s="1008"/>
      <c r="Q20" s="1008"/>
      <c r="R20" s="1008"/>
      <c r="S20" s="1008"/>
      <c r="T20" s="1008"/>
      <c r="U20" s="1008"/>
      <c r="V20" s="1008"/>
    </row>
    <row r="21" spans="2:22">
      <c r="B21" s="533">
        <v>13</v>
      </c>
      <c r="C21" s="534"/>
      <c r="D21" s="534"/>
      <c r="E21" s="535"/>
      <c r="F21" s="535"/>
      <c r="G21" s="534"/>
      <c r="H21" s="534"/>
      <c r="I21" s="536"/>
      <c r="K21" s="1008"/>
      <c r="L21" s="1008" t="s">
        <v>314</v>
      </c>
      <c r="M21" s="1008"/>
      <c r="N21" s="1008"/>
      <c r="O21" s="1008"/>
      <c r="P21" s="1008"/>
      <c r="Q21" s="1008"/>
      <c r="R21" s="1008"/>
      <c r="S21" s="1008"/>
      <c r="T21" s="1008"/>
      <c r="U21" s="1008"/>
      <c r="V21" s="1008"/>
    </row>
    <row r="22" spans="2:22" ht="12.75" customHeight="1">
      <c r="B22" s="533">
        <v>14</v>
      </c>
      <c r="C22" s="534"/>
      <c r="D22" s="534"/>
      <c r="E22" s="535"/>
      <c r="F22" s="535"/>
      <c r="G22" s="534"/>
      <c r="H22" s="534"/>
      <c r="I22" s="536"/>
      <c r="K22" s="2035" t="s">
        <v>315</v>
      </c>
      <c r="L22" s="2035"/>
      <c r="M22" s="2035"/>
      <c r="N22" s="2035"/>
      <c r="O22" s="2035"/>
      <c r="P22" s="2035"/>
      <c r="Q22" s="2035"/>
      <c r="R22" s="2035"/>
      <c r="S22" s="2036"/>
      <c r="T22" s="2036"/>
      <c r="U22" s="2036"/>
      <c r="V22" s="2036"/>
    </row>
    <row r="23" spans="2:22">
      <c r="B23" s="533">
        <v>15</v>
      </c>
      <c r="C23" s="534"/>
      <c r="D23" s="534"/>
      <c r="E23" s="535"/>
      <c r="F23" s="535"/>
      <c r="G23" s="534"/>
      <c r="H23" s="534"/>
      <c r="I23" s="536"/>
      <c r="K23" s="2036"/>
      <c r="L23" s="2036"/>
      <c r="M23" s="2036"/>
      <c r="N23" s="2036"/>
      <c r="O23" s="2036"/>
      <c r="P23" s="2036"/>
      <c r="Q23" s="2036"/>
      <c r="R23" s="2036"/>
      <c r="S23" s="2036"/>
      <c r="T23" s="2036"/>
      <c r="U23" s="2036"/>
      <c r="V23" s="2036"/>
    </row>
    <row r="24" spans="2:22">
      <c r="B24" s="533">
        <v>16</v>
      </c>
      <c r="C24" s="534"/>
      <c r="D24" s="534"/>
      <c r="E24" s="535"/>
      <c r="F24" s="535"/>
      <c r="G24" s="534"/>
      <c r="H24" s="534"/>
      <c r="I24" s="536"/>
      <c r="K24" s="2035" t="s">
        <v>316</v>
      </c>
      <c r="L24" s="2035"/>
      <c r="M24" s="2035"/>
      <c r="N24" s="2035"/>
      <c r="O24" s="2035"/>
      <c r="P24" s="2035"/>
      <c r="Q24" s="2035"/>
      <c r="R24" s="2035"/>
      <c r="S24" s="2036"/>
      <c r="T24" s="2036"/>
      <c r="U24" s="2036"/>
      <c r="V24" s="2036"/>
    </row>
    <row r="25" spans="2:22">
      <c r="B25" s="533">
        <v>17</v>
      </c>
      <c r="C25" s="534"/>
      <c r="D25" s="534"/>
      <c r="E25" s="535"/>
      <c r="F25" s="535"/>
      <c r="G25" s="534"/>
      <c r="H25" s="534"/>
      <c r="I25" s="536"/>
      <c r="K25" s="2036"/>
      <c r="L25" s="2036"/>
      <c r="M25" s="2036"/>
      <c r="N25" s="2036"/>
      <c r="O25" s="2036"/>
      <c r="P25" s="2036"/>
      <c r="Q25" s="2036"/>
      <c r="R25" s="2036"/>
      <c r="S25" s="2036"/>
      <c r="T25" s="2036"/>
      <c r="U25" s="2036"/>
      <c r="V25" s="2036"/>
    </row>
    <row r="26" spans="2:22">
      <c r="B26" s="533">
        <v>18</v>
      </c>
      <c r="C26" s="534"/>
      <c r="D26" s="534"/>
      <c r="E26" s="535"/>
      <c r="F26" s="535"/>
      <c r="G26" s="534"/>
      <c r="H26" s="534"/>
      <c r="I26" s="536"/>
    </row>
    <row r="27" spans="2:22">
      <c r="B27" s="533">
        <v>19</v>
      </c>
      <c r="C27" s="534"/>
      <c r="D27" s="534"/>
      <c r="E27" s="535"/>
      <c r="F27" s="535"/>
      <c r="G27" s="534"/>
      <c r="H27" s="534"/>
      <c r="I27" s="536"/>
    </row>
    <row r="28" spans="2:22">
      <c r="B28" s="533">
        <v>20</v>
      </c>
      <c r="C28" s="534"/>
      <c r="D28" s="534"/>
      <c r="E28" s="535"/>
      <c r="F28" s="535"/>
      <c r="G28" s="534"/>
      <c r="H28" s="534"/>
      <c r="I28" s="536"/>
    </row>
    <row r="29" spans="2:22">
      <c r="B29" s="533">
        <v>21</v>
      </c>
      <c r="C29" s="534"/>
      <c r="D29" s="534"/>
      <c r="E29" s="535"/>
      <c r="F29" s="535"/>
      <c r="G29" s="534"/>
      <c r="H29" s="534"/>
      <c r="I29" s="536"/>
      <c r="K29" s="997" t="s">
        <v>69</v>
      </c>
      <c r="L29" s="997" t="s">
        <v>70</v>
      </c>
      <c r="M29" s="997" t="s">
        <v>71</v>
      </c>
      <c r="N29" s="997" t="s">
        <v>72</v>
      </c>
    </row>
    <row r="30" spans="2:22">
      <c r="B30" s="533">
        <v>22</v>
      </c>
      <c r="C30" s="534"/>
      <c r="D30" s="534"/>
      <c r="E30" s="535"/>
      <c r="F30" s="535"/>
      <c r="G30" s="534"/>
      <c r="H30" s="534"/>
      <c r="I30" s="536"/>
      <c r="K30" s="997" t="s">
        <v>328</v>
      </c>
      <c r="L30" s="997" t="s">
        <v>329</v>
      </c>
      <c r="M30" s="997" t="s">
        <v>330</v>
      </c>
      <c r="N30" s="997" t="s">
        <v>331</v>
      </c>
    </row>
    <row r="31" spans="2:22">
      <c r="B31" s="533">
        <v>23</v>
      </c>
      <c r="C31" s="534"/>
      <c r="D31" s="534"/>
      <c r="E31" s="535"/>
      <c r="F31" s="535"/>
      <c r="G31" s="534"/>
      <c r="H31" s="534"/>
      <c r="I31" s="536"/>
      <c r="K31" s="997" t="s">
        <v>332</v>
      </c>
      <c r="L31" s="997" t="s">
        <v>333</v>
      </c>
      <c r="M31" s="997" t="s">
        <v>334</v>
      </c>
      <c r="N31" s="997" t="s">
        <v>335</v>
      </c>
    </row>
    <row r="32" spans="2:22">
      <c r="B32" s="533">
        <v>24</v>
      </c>
      <c r="C32" s="534"/>
      <c r="D32" s="534"/>
      <c r="E32" s="535"/>
      <c r="F32" s="535"/>
      <c r="G32" s="534"/>
      <c r="H32" s="534"/>
      <c r="I32" s="536"/>
      <c r="K32" s="997" t="s">
        <v>336</v>
      </c>
      <c r="L32" s="997"/>
      <c r="M32" s="997" t="s">
        <v>337</v>
      </c>
      <c r="N32" s="997" t="s">
        <v>338</v>
      </c>
    </row>
    <row r="33" spans="2:14">
      <c r="B33" s="533">
        <v>25</v>
      </c>
      <c r="C33" s="534"/>
      <c r="D33" s="534"/>
      <c r="E33" s="535"/>
      <c r="F33" s="535"/>
      <c r="G33" s="534"/>
      <c r="H33" s="534"/>
      <c r="I33" s="536"/>
      <c r="K33" s="997"/>
      <c r="L33" s="997"/>
      <c r="M33" s="997" t="s">
        <v>339</v>
      </c>
      <c r="N33" s="997" t="s">
        <v>340</v>
      </c>
    </row>
    <row r="34" spans="2:14">
      <c r="B34" s="533">
        <v>26</v>
      </c>
      <c r="C34" s="534"/>
      <c r="D34" s="534"/>
      <c r="E34" s="535"/>
      <c r="F34" s="535"/>
      <c r="G34" s="534"/>
      <c r="H34" s="534"/>
      <c r="I34" s="536"/>
      <c r="K34" s="997"/>
      <c r="L34" s="997"/>
      <c r="M34" s="997" t="s">
        <v>341</v>
      </c>
      <c r="N34" s="997"/>
    </row>
    <row r="35" spans="2:14">
      <c r="B35" s="533">
        <v>27</v>
      </c>
      <c r="C35" s="534"/>
      <c r="D35" s="534"/>
      <c r="E35" s="535"/>
      <c r="F35" s="535"/>
      <c r="G35" s="534"/>
      <c r="H35" s="534"/>
      <c r="I35" s="536"/>
      <c r="K35" s="997"/>
      <c r="L35" s="997"/>
      <c r="M35" s="997" t="s">
        <v>342</v>
      </c>
      <c r="N35" s="997"/>
    </row>
    <row r="36" spans="2:14">
      <c r="B36" s="533">
        <v>28</v>
      </c>
      <c r="C36" s="534"/>
      <c r="D36" s="534"/>
      <c r="E36" s="535"/>
      <c r="F36" s="535"/>
      <c r="G36" s="534"/>
      <c r="H36" s="534"/>
      <c r="I36" s="536"/>
      <c r="K36" s="997"/>
      <c r="L36" s="997"/>
      <c r="M36" s="997" t="s">
        <v>343</v>
      </c>
      <c r="N36" s="997"/>
    </row>
    <row r="37" spans="2:14">
      <c r="B37" s="533">
        <v>29</v>
      </c>
      <c r="C37" s="534"/>
      <c r="D37" s="534"/>
      <c r="E37" s="535"/>
      <c r="F37" s="535"/>
      <c r="G37" s="534"/>
      <c r="H37" s="534"/>
      <c r="I37" s="536"/>
      <c r="K37" s="997"/>
      <c r="L37" s="997"/>
      <c r="M37" s="997" t="s">
        <v>344</v>
      </c>
      <c r="N37" s="997"/>
    </row>
    <row r="38" spans="2:14">
      <c r="B38" s="533">
        <v>30</v>
      </c>
      <c r="C38" s="534"/>
      <c r="D38" s="534"/>
      <c r="E38" s="535"/>
      <c r="F38" s="535"/>
      <c r="G38" s="534"/>
      <c r="H38" s="534"/>
      <c r="I38" s="536"/>
      <c r="K38" s="997"/>
      <c r="L38" s="997"/>
      <c r="M38" s="997" t="s">
        <v>345</v>
      </c>
      <c r="N38" s="997"/>
    </row>
    <row r="39" spans="2:14">
      <c r="B39" s="533">
        <v>31</v>
      </c>
      <c r="C39" s="534"/>
      <c r="D39" s="534"/>
      <c r="E39" s="535"/>
      <c r="F39" s="535"/>
      <c r="G39" s="534"/>
      <c r="H39" s="534"/>
      <c r="I39" s="536"/>
      <c r="K39" s="997"/>
      <c r="L39" s="997"/>
      <c r="M39" s="997" t="s">
        <v>346</v>
      </c>
      <c r="N39" s="997"/>
    </row>
    <row r="40" spans="2:14">
      <c r="B40" s="533">
        <v>32</v>
      </c>
      <c r="C40" s="534"/>
      <c r="D40" s="534"/>
      <c r="E40" s="535"/>
      <c r="F40" s="535"/>
      <c r="G40" s="534"/>
      <c r="H40" s="534"/>
      <c r="I40" s="536"/>
      <c r="K40" s="997"/>
      <c r="L40" s="997"/>
      <c r="M40" s="997" t="s">
        <v>425</v>
      </c>
      <c r="N40" s="997"/>
    </row>
    <row r="41" spans="2:14">
      <c r="B41" s="533">
        <v>33</v>
      </c>
      <c r="C41" s="534"/>
      <c r="D41" s="534"/>
      <c r="E41" s="535"/>
      <c r="F41" s="535"/>
      <c r="G41" s="534"/>
      <c r="H41" s="534"/>
      <c r="I41" s="536"/>
      <c r="K41" s="997"/>
      <c r="L41" s="997"/>
      <c r="M41" s="997" t="s">
        <v>424</v>
      </c>
      <c r="N41" s="997"/>
    </row>
    <row r="42" spans="2:14">
      <c r="B42" s="533">
        <v>34</v>
      </c>
      <c r="C42" s="534"/>
      <c r="D42" s="534"/>
      <c r="E42" s="535"/>
      <c r="F42" s="535"/>
      <c r="G42" s="534"/>
      <c r="H42" s="534"/>
      <c r="I42" s="536"/>
      <c r="K42" s="997"/>
      <c r="L42" s="997"/>
      <c r="M42" s="997" t="s">
        <v>347</v>
      </c>
      <c r="N42" s="997"/>
    </row>
    <row r="43" spans="2:14">
      <c r="B43" s="533">
        <v>35</v>
      </c>
      <c r="C43" s="534"/>
      <c r="D43" s="534"/>
      <c r="E43" s="535"/>
      <c r="F43" s="535"/>
      <c r="G43" s="534"/>
      <c r="H43" s="534"/>
      <c r="I43" s="536"/>
      <c r="K43" s="997"/>
      <c r="L43" s="997"/>
      <c r="M43" s="997" t="s">
        <v>348</v>
      </c>
      <c r="N43" s="997"/>
    </row>
    <row r="44" spans="2:14">
      <c r="B44" s="533">
        <v>36</v>
      </c>
      <c r="C44" s="534"/>
      <c r="D44" s="534"/>
      <c r="E44" s="535"/>
      <c r="F44" s="535"/>
      <c r="G44" s="534"/>
      <c r="H44" s="534"/>
      <c r="I44" s="536"/>
    </row>
    <row r="45" spans="2:14">
      <c r="B45" s="533">
        <v>37</v>
      </c>
      <c r="C45" s="534"/>
      <c r="D45" s="534"/>
      <c r="E45" s="535"/>
      <c r="F45" s="535"/>
      <c r="G45" s="534"/>
      <c r="H45" s="534"/>
      <c r="I45" s="536"/>
    </row>
    <row r="46" spans="2:14">
      <c r="B46" s="533">
        <v>38</v>
      </c>
      <c r="C46" s="534"/>
      <c r="D46" s="534"/>
      <c r="E46" s="535"/>
      <c r="F46" s="535"/>
      <c r="G46" s="534"/>
      <c r="H46" s="534"/>
      <c r="I46" s="536"/>
    </row>
    <row r="47" spans="2:14">
      <c r="B47" s="533">
        <v>39</v>
      </c>
      <c r="C47" s="534"/>
      <c r="D47" s="534"/>
      <c r="E47" s="535"/>
      <c r="F47" s="535"/>
      <c r="G47" s="534"/>
      <c r="H47" s="534"/>
      <c r="I47" s="536"/>
    </row>
    <row r="48" spans="2:14">
      <c r="B48" s="533">
        <v>40</v>
      </c>
      <c r="C48" s="534"/>
      <c r="D48" s="534"/>
      <c r="E48" s="535"/>
      <c r="F48" s="535"/>
      <c r="G48" s="534"/>
      <c r="H48" s="534"/>
      <c r="I48" s="536"/>
    </row>
    <row r="49" spans="2:9">
      <c r="B49" s="533">
        <v>41</v>
      </c>
      <c r="C49" s="534"/>
      <c r="D49" s="534"/>
      <c r="E49" s="535"/>
      <c r="F49" s="535"/>
      <c r="G49" s="534"/>
      <c r="H49" s="534"/>
      <c r="I49" s="536"/>
    </row>
    <row r="50" spans="2:9">
      <c r="B50" s="533">
        <v>42</v>
      </c>
      <c r="C50" s="534"/>
      <c r="D50" s="534"/>
      <c r="E50" s="535"/>
      <c r="F50" s="535"/>
      <c r="G50" s="534"/>
      <c r="H50" s="534"/>
      <c r="I50" s="536"/>
    </row>
    <row r="51" spans="2:9">
      <c r="B51" s="533">
        <v>43</v>
      </c>
      <c r="C51" s="534"/>
      <c r="D51" s="534"/>
      <c r="E51" s="535"/>
      <c r="F51" s="535"/>
      <c r="G51" s="534"/>
      <c r="H51" s="534"/>
      <c r="I51" s="536"/>
    </row>
    <row r="52" spans="2:9">
      <c r="B52" s="533">
        <v>44</v>
      </c>
      <c r="C52" s="534"/>
      <c r="D52" s="534"/>
      <c r="E52" s="535"/>
      <c r="F52" s="535"/>
      <c r="G52" s="534"/>
      <c r="H52" s="534"/>
      <c r="I52" s="536"/>
    </row>
    <row r="53" spans="2:9">
      <c r="B53" s="533">
        <v>45</v>
      </c>
      <c r="C53" s="534"/>
      <c r="D53" s="534"/>
      <c r="E53" s="535"/>
      <c r="F53" s="535"/>
      <c r="G53" s="534"/>
      <c r="H53" s="534"/>
      <c r="I53" s="536"/>
    </row>
    <row r="54" spans="2:9">
      <c r="B54" s="533">
        <v>46</v>
      </c>
      <c r="C54" s="534"/>
      <c r="D54" s="534"/>
      <c r="E54" s="535"/>
      <c r="F54" s="535"/>
      <c r="G54" s="534"/>
      <c r="H54" s="534"/>
      <c r="I54" s="536"/>
    </row>
    <row r="55" spans="2:9">
      <c r="B55" s="533">
        <v>47</v>
      </c>
      <c r="C55" s="534"/>
      <c r="D55" s="534"/>
      <c r="E55" s="535"/>
      <c r="F55" s="535"/>
      <c r="G55" s="534"/>
      <c r="H55" s="534"/>
      <c r="I55" s="536"/>
    </row>
    <row r="56" spans="2:9">
      <c r="B56" s="533">
        <v>48</v>
      </c>
      <c r="C56" s="534"/>
      <c r="D56" s="534"/>
      <c r="E56" s="535"/>
      <c r="F56" s="535"/>
      <c r="G56" s="534"/>
      <c r="H56" s="534"/>
      <c r="I56" s="536"/>
    </row>
    <row r="57" spans="2:9">
      <c r="B57" s="533">
        <v>49</v>
      </c>
      <c r="C57" s="534"/>
      <c r="D57" s="534"/>
      <c r="E57" s="535"/>
      <c r="F57" s="535"/>
      <c r="G57" s="534"/>
      <c r="H57" s="534"/>
      <c r="I57" s="536"/>
    </row>
    <row r="58" spans="2:9">
      <c r="B58" s="533">
        <v>50</v>
      </c>
      <c r="C58" s="534"/>
      <c r="D58" s="534"/>
      <c r="E58" s="535"/>
      <c r="F58" s="535"/>
      <c r="G58" s="534"/>
      <c r="H58" s="534"/>
      <c r="I58" s="536"/>
    </row>
    <row r="59" spans="2:9">
      <c r="B59" s="533">
        <v>51</v>
      </c>
      <c r="C59" s="534"/>
      <c r="D59" s="534"/>
      <c r="E59" s="535"/>
      <c r="F59" s="535"/>
      <c r="G59" s="534"/>
      <c r="H59" s="534"/>
      <c r="I59" s="536"/>
    </row>
    <row r="60" spans="2:9">
      <c r="B60" s="533">
        <v>52</v>
      </c>
      <c r="C60" s="534"/>
      <c r="D60" s="534"/>
      <c r="E60" s="535"/>
      <c r="F60" s="535"/>
      <c r="G60" s="534"/>
      <c r="H60" s="534"/>
      <c r="I60" s="536"/>
    </row>
    <row r="61" spans="2:9">
      <c r="B61" s="533">
        <v>53</v>
      </c>
      <c r="C61" s="534"/>
      <c r="D61" s="534"/>
      <c r="E61" s="535"/>
      <c r="F61" s="535"/>
      <c r="G61" s="534"/>
      <c r="H61" s="534"/>
      <c r="I61" s="536"/>
    </row>
    <row r="62" spans="2:9">
      <c r="B62" s="533">
        <v>54</v>
      </c>
      <c r="C62" s="534"/>
      <c r="D62" s="534"/>
      <c r="E62" s="535"/>
      <c r="F62" s="535"/>
      <c r="G62" s="534"/>
      <c r="H62" s="534"/>
      <c r="I62" s="536"/>
    </row>
    <row r="63" spans="2:9">
      <c r="B63" s="533">
        <v>55</v>
      </c>
      <c r="C63" s="534"/>
      <c r="D63" s="534"/>
      <c r="E63" s="535"/>
      <c r="F63" s="535"/>
      <c r="G63" s="534"/>
      <c r="H63" s="534"/>
      <c r="I63" s="536"/>
    </row>
    <row r="64" spans="2:9">
      <c r="B64" s="533">
        <v>56</v>
      </c>
      <c r="C64" s="534"/>
      <c r="D64" s="534"/>
      <c r="E64" s="535"/>
      <c r="F64" s="535"/>
      <c r="G64" s="534"/>
      <c r="H64" s="534"/>
      <c r="I64" s="536"/>
    </row>
    <row r="65" spans="2:9">
      <c r="B65" s="533">
        <v>57</v>
      </c>
      <c r="C65" s="534"/>
      <c r="D65" s="534"/>
      <c r="E65" s="535"/>
      <c r="F65" s="535"/>
      <c r="G65" s="534"/>
      <c r="H65" s="534"/>
      <c r="I65" s="536"/>
    </row>
    <row r="66" spans="2:9">
      <c r="B66" s="533">
        <v>58</v>
      </c>
      <c r="C66" s="534"/>
      <c r="D66" s="534"/>
      <c r="E66" s="535"/>
      <c r="F66" s="535"/>
      <c r="G66" s="534"/>
      <c r="H66" s="534"/>
      <c r="I66" s="536"/>
    </row>
    <row r="67" spans="2:9">
      <c r="B67" s="533">
        <v>59</v>
      </c>
      <c r="C67" s="534"/>
      <c r="D67" s="534"/>
      <c r="E67" s="535"/>
      <c r="F67" s="535"/>
      <c r="G67" s="534"/>
      <c r="H67" s="534"/>
      <c r="I67" s="536"/>
    </row>
    <row r="68" spans="2:9">
      <c r="B68" s="533">
        <v>60</v>
      </c>
      <c r="C68" s="534"/>
      <c r="D68" s="534"/>
      <c r="E68" s="535"/>
      <c r="F68" s="535"/>
      <c r="G68" s="534"/>
      <c r="H68" s="534"/>
      <c r="I68" s="536"/>
    </row>
    <row r="69" spans="2:9">
      <c r="B69" s="533">
        <v>61</v>
      </c>
      <c r="C69" s="534"/>
      <c r="D69" s="534"/>
      <c r="E69" s="535"/>
      <c r="F69" s="535"/>
      <c r="G69" s="534"/>
      <c r="H69" s="534"/>
      <c r="I69" s="536"/>
    </row>
    <row r="70" spans="2:9">
      <c r="B70" s="533">
        <v>62</v>
      </c>
      <c r="C70" s="534"/>
      <c r="D70" s="534"/>
      <c r="E70" s="535"/>
      <c r="F70" s="535"/>
      <c r="G70" s="534"/>
      <c r="H70" s="534"/>
      <c r="I70" s="536"/>
    </row>
    <row r="71" spans="2:9">
      <c r="B71" s="533">
        <v>63</v>
      </c>
      <c r="C71" s="534"/>
      <c r="D71" s="534"/>
      <c r="E71" s="535"/>
      <c r="F71" s="535"/>
      <c r="G71" s="534"/>
      <c r="H71" s="534"/>
      <c r="I71" s="536"/>
    </row>
    <row r="72" spans="2:9">
      <c r="B72" s="533">
        <v>64</v>
      </c>
      <c r="C72" s="534"/>
      <c r="D72" s="534"/>
      <c r="E72" s="535"/>
      <c r="F72" s="535"/>
      <c r="G72" s="534"/>
      <c r="H72" s="534"/>
      <c r="I72" s="536"/>
    </row>
    <row r="73" spans="2:9">
      <c r="B73" s="533">
        <v>65</v>
      </c>
      <c r="C73" s="534"/>
      <c r="D73" s="534"/>
      <c r="E73" s="535"/>
      <c r="F73" s="535"/>
      <c r="G73" s="534"/>
      <c r="H73" s="534"/>
      <c r="I73" s="536"/>
    </row>
    <row r="74" spans="2:9">
      <c r="B74" s="533">
        <v>66</v>
      </c>
      <c r="C74" s="534"/>
      <c r="D74" s="534"/>
      <c r="E74" s="535"/>
      <c r="F74" s="535"/>
      <c r="G74" s="534"/>
      <c r="H74" s="534"/>
      <c r="I74" s="536"/>
    </row>
    <row r="75" spans="2:9">
      <c r="B75" s="533">
        <v>67</v>
      </c>
      <c r="C75" s="534"/>
      <c r="D75" s="534"/>
      <c r="E75" s="535"/>
      <c r="F75" s="535"/>
      <c r="G75" s="534"/>
      <c r="H75" s="534"/>
      <c r="I75" s="536"/>
    </row>
    <row r="76" spans="2:9">
      <c r="B76" s="533">
        <v>68</v>
      </c>
      <c r="C76" s="534"/>
      <c r="D76" s="534"/>
      <c r="E76" s="535"/>
      <c r="F76" s="535"/>
      <c r="G76" s="534"/>
      <c r="H76" s="534"/>
      <c r="I76" s="536"/>
    </row>
    <row r="77" spans="2:9">
      <c r="B77" s="533">
        <v>69</v>
      </c>
      <c r="C77" s="534"/>
      <c r="D77" s="534"/>
      <c r="E77" s="535"/>
      <c r="F77" s="535"/>
      <c r="G77" s="534"/>
      <c r="H77" s="534"/>
      <c r="I77" s="536"/>
    </row>
    <row r="78" spans="2:9">
      <c r="B78" s="533">
        <v>70</v>
      </c>
      <c r="C78" s="534"/>
      <c r="D78" s="534"/>
      <c r="E78" s="535"/>
      <c r="F78" s="535"/>
      <c r="G78" s="534"/>
      <c r="H78" s="534"/>
      <c r="I78" s="536"/>
    </row>
    <row r="79" spans="2:9">
      <c r="B79" s="533">
        <v>71</v>
      </c>
      <c r="C79" s="534"/>
      <c r="D79" s="534"/>
      <c r="E79" s="535"/>
      <c r="F79" s="535"/>
      <c r="G79" s="534"/>
      <c r="H79" s="534"/>
      <c r="I79" s="536"/>
    </row>
    <row r="80" spans="2:9">
      <c r="B80" s="533">
        <v>72</v>
      </c>
      <c r="C80" s="534"/>
      <c r="D80" s="534"/>
      <c r="E80" s="535"/>
      <c r="F80" s="535"/>
      <c r="G80" s="534"/>
      <c r="H80" s="534"/>
      <c r="I80" s="536"/>
    </row>
    <row r="81" spans="2:9">
      <c r="B81" s="533">
        <v>73</v>
      </c>
      <c r="C81" s="534"/>
      <c r="D81" s="534"/>
      <c r="E81" s="535"/>
      <c r="F81" s="535"/>
      <c r="G81" s="534"/>
      <c r="H81" s="534"/>
      <c r="I81" s="536"/>
    </row>
    <row r="82" spans="2:9">
      <c r="B82" s="533">
        <v>74</v>
      </c>
      <c r="C82" s="534"/>
      <c r="D82" s="534"/>
      <c r="E82" s="535"/>
      <c r="F82" s="535"/>
      <c r="G82" s="534"/>
      <c r="H82" s="534"/>
      <c r="I82" s="536"/>
    </row>
    <row r="83" spans="2:9">
      <c r="B83" s="533">
        <v>75</v>
      </c>
      <c r="C83" s="534"/>
      <c r="D83" s="534"/>
      <c r="E83" s="535"/>
      <c r="F83" s="535"/>
      <c r="G83" s="534"/>
      <c r="H83" s="534"/>
      <c r="I83" s="536"/>
    </row>
    <row r="84" spans="2:9">
      <c r="B84" s="533">
        <v>76</v>
      </c>
      <c r="C84" s="534"/>
      <c r="D84" s="534"/>
      <c r="E84" s="535"/>
      <c r="F84" s="535"/>
      <c r="G84" s="534"/>
      <c r="H84" s="534"/>
      <c r="I84" s="536"/>
    </row>
    <row r="85" spans="2:9">
      <c r="B85" s="533">
        <v>77</v>
      </c>
      <c r="C85" s="534"/>
      <c r="D85" s="534"/>
      <c r="E85" s="535"/>
      <c r="F85" s="535"/>
      <c r="G85" s="534"/>
      <c r="H85" s="534"/>
      <c r="I85" s="536"/>
    </row>
    <row r="86" spans="2:9">
      <c r="B86" s="533">
        <v>78</v>
      </c>
      <c r="C86" s="534"/>
      <c r="D86" s="534"/>
      <c r="E86" s="535"/>
      <c r="F86" s="535"/>
      <c r="G86" s="534"/>
      <c r="H86" s="534"/>
      <c r="I86" s="536"/>
    </row>
    <row r="87" spans="2:9">
      <c r="B87" s="533">
        <v>79</v>
      </c>
      <c r="C87" s="534"/>
      <c r="D87" s="534"/>
      <c r="E87" s="535"/>
      <c r="F87" s="535"/>
      <c r="G87" s="534"/>
      <c r="H87" s="534"/>
      <c r="I87" s="536"/>
    </row>
    <row r="88" spans="2:9">
      <c r="B88" s="533">
        <v>80</v>
      </c>
      <c r="C88" s="534"/>
      <c r="D88" s="534"/>
      <c r="E88" s="535"/>
      <c r="F88" s="535"/>
      <c r="G88" s="534"/>
      <c r="H88" s="534"/>
      <c r="I88" s="536"/>
    </row>
    <row r="89" spans="2:9">
      <c r="B89" s="533">
        <v>81</v>
      </c>
      <c r="C89" s="534"/>
      <c r="D89" s="534"/>
      <c r="E89" s="535"/>
      <c r="F89" s="535"/>
      <c r="G89" s="534"/>
      <c r="H89" s="534"/>
      <c r="I89" s="536"/>
    </row>
    <row r="90" spans="2:9">
      <c r="B90" s="533">
        <v>82</v>
      </c>
      <c r="C90" s="534"/>
      <c r="D90" s="534"/>
      <c r="E90" s="535"/>
      <c r="F90" s="535"/>
      <c r="G90" s="534"/>
      <c r="H90" s="534"/>
      <c r="I90" s="536"/>
    </row>
    <row r="91" spans="2:9">
      <c r="B91" s="533">
        <v>83</v>
      </c>
      <c r="C91" s="534"/>
      <c r="D91" s="534"/>
      <c r="E91" s="535"/>
      <c r="F91" s="535"/>
      <c r="G91" s="534"/>
      <c r="H91" s="534"/>
      <c r="I91" s="536"/>
    </row>
    <row r="92" spans="2:9">
      <c r="B92" s="533">
        <v>84</v>
      </c>
      <c r="C92" s="534"/>
      <c r="D92" s="534"/>
      <c r="E92" s="535"/>
      <c r="F92" s="535"/>
      <c r="G92" s="534"/>
      <c r="H92" s="534"/>
      <c r="I92" s="536"/>
    </row>
    <row r="93" spans="2:9">
      <c r="B93" s="533">
        <v>85</v>
      </c>
      <c r="C93" s="534"/>
      <c r="D93" s="534"/>
      <c r="E93" s="535"/>
      <c r="F93" s="535"/>
      <c r="G93" s="534"/>
      <c r="H93" s="534"/>
      <c r="I93" s="536"/>
    </row>
    <row r="94" spans="2:9">
      <c r="B94" s="533">
        <v>86</v>
      </c>
      <c r="C94" s="534"/>
      <c r="D94" s="534"/>
      <c r="E94" s="535"/>
      <c r="F94" s="535"/>
      <c r="G94" s="534"/>
      <c r="H94" s="534"/>
      <c r="I94" s="536"/>
    </row>
    <row r="95" spans="2:9">
      <c r="B95" s="533">
        <v>87</v>
      </c>
      <c r="C95" s="534"/>
      <c r="D95" s="534"/>
      <c r="E95" s="535"/>
      <c r="F95" s="535"/>
      <c r="G95" s="534"/>
      <c r="H95" s="534"/>
      <c r="I95" s="536"/>
    </row>
    <row r="96" spans="2:9">
      <c r="B96" s="533">
        <v>88</v>
      </c>
      <c r="C96" s="534"/>
      <c r="D96" s="534"/>
      <c r="E96" s="535"/>
      <c r="F96" s="535"/>
      <c r="G96" s="534"/>
      <c r="H96" s="534"/>
      <c r="I96" s="536"/>
    </row>
    <row r="97" spans="2:9">
      <c r="B97" s="533">
        <v>89</v>
      </c>
      <c r="C97" s="534"/>
      <c r="D97" s="534"/>
      <c r="E97" s="535"/>
      <c r="F97" s="535"/>
      <c r="G97" s="534"/>
      <c r="H97" s="534"/>
      <c r="I97" s="536"/>
    </row>
    <row r="98" spans="2:9">
      <c r="B98" s="533">
        <v>90</v>
      </c>
      <c r="C98" s="534"/>
      <c r="D98" s="534"/>
      <c r="E98" s="535"/>
      <c r="F98" s="535"/>
      <c r="G98" s="534"/>
      <c r="H98" s="534"/>
      <c r="I98" s="536"/>
    </row>
    <row r="99" spans="2:9">
      <c r="B99" s="533">
        <v>91</v>
      </c>
      <c r="C99" s="534"/>
      <c r="D99" s="534"/>
      <c r="E99" s="535"/>
      <c r="F99" s="535"/>
      <c r="G99" s="534"/>
      <c r="H99" s="534"/>
      <c r="I99" s="536"/>
    </row>
    <row r="100" spans="2:9">
      <c r="B100" s="533">
        <v>92</v>
      </c>
      <c r="C100" s="534"/>
      <c r="D100" s="534"/>
      <c r="E100" s="535"/>
      <c r="F100" s="535"/>
      <c r="G100" s="534"/>
      <c r="H100" s="534"/>
      <c r="I100" s="536"/>
    </row>
    <row r="101" spans="2:9">
      <c r="B101" s="533">
        <v>93</v>
      </c>
      <c r="C101" s="534"/>
      <c r="D101" s="534"/>
      <c r="E101" s="535"/>
      <c r="F101" s="535"/>
      <c r="G101" s="534"/>
      <c r="H101" s="534"/>
      <c r="I101" s="536"/>
    </row>
    <row r="102" spans="2:9">
      <c r="B102" s="533">
        <v>94</v>
      </c>
      <c r="C102" s="534"/>
      <c r="D102" s="534"/>
      <c r="E102" s="535"/>
      <c r="F102" s="535"/>
      <c r="G102" s="534"/>
      <c r="H102" s="534"/>
      <c r="I102" s="536"/>
    </row>
    <row r="103" spans="2:9">
      <c r="B103" s="533">
        <v>95</v>
      </c>
      <c r="C103" s="534"/>
      <c r="D103" s="534"/>
      <c r="E103" s="535"/>
      <c r="F103" s="535"/>
      <c r="G103" s="534"/>
      <c r="H103" s="534"/>
      <c r="I103" s="536"/>
    </row>
    <row r="104" spans="2:9">
      <c r="B104" s="533">
        <v>96</v>
      </c>
      <c r="C104" s="534"/>
      <c r="D104" s="534"/>
      <c r="E104" s="535"/>
      <c r="F104" s="535"/>
      <c r="G104" s="534"/>
      <c r="H104" s="534"/>
      <c r="I104" s="536"/>
    </row>
    <row r="105" spans="2:9">
      <c r="B105" s="533">
        <v>97</v>
      </c>
      <c r="C105" s="534"/>
      <c r="D105" s="534"/>
      <c r="E105" s="535"/>
      <c r="F105" s="535"/>
      <c r="G105" s="534"/>
      <c r="H105" s="534"/>
      <c r="I105" s="536"/>
    </row>
    <row r="106" spans="2:9">
      <c r="B106" s="533">
        <v>98</v>
      </c>
      <c r="C106" s="534"/>
      <c r="D106" s="534"/>
      <c r="E106" s="535"/>
      <c r="F106" s="535"/>
      <c r="G106" s="534"/>
      <c r="H106" s="534"/>
      <c r="I106" s="536"/>
    </row>
    <row r="107" spans="2:9">
      <c r="B107" s="533">
        <v>99</v>
      </c>
      <c r="C107" s="534"/>
      <c r="D107" s="534"/>
      <c r="E107" s="535"/>
      <c r="F107" s="535"/>
      <c r="G107" s="534"/>
      <c r="H107" s="534"/>
      <c r="I107" s="536"/>
    </row>
    <row r="108" spans="2:9">
      <c r="B108" s="533">
        <v>100</v>
      </c>
      <c r="C108" s="534"/>
      <c r="D108" s="534"/>
      <c r="E108" s="535"/>
      <c r="F108" s="535"/>
      <c r="G108" s="534"/>
      <c r="H108" s="534"/>
      <c r="I108" s="536"/>
    </row>
    <row r="109" spans="2:9">
      <c r="B109" s="533">
        <v>101</v>
      </c>
      <c r="C109" s="534"/>
      <c r="D109" s="534"/>
      <c r="E109" s="535"/>
      <c r="F109" s="535"/>
      <c r="G109" s="534"/>
      <c r="H109" s="534"/>
      <c r="I109" s="536"/>
    </row>
    <row r="110" spans="2:9">
      <c r="B110" s="533">
        <v>102</v>
      </c>
      <c r="C110" s="534"/>
      <c r="D110" s="534"/>
      <c r="E110" s="535"/>
      <c r="F110" s="535"/>
      <c r="G110" s="534"/>
      <c r="H110" s="534"/>
      <c r="I110" s="536"/>
    </row>
    <row r="111" spans="2:9">
      <c r="B111" s="533">
        <v>103</v>
      </c>
      <c r="C111" s="534"/>
      <c r="D111" s="534"/>
      <c r="E111" s="535"/>
      <c r="F111" s="535"/>
      <c r="G111" s="534"/>
      <c r="H111" s="534"/>
      <c r="I111" s="536"/>
    </row>
    <row r="112" spans="2:9">
      <c r="B112" s="533">
        <v>104</v>
      </c>
      <c r="C112" s="534"/>
      <c r="D112" s="534"/>
      <c r="E112" s="535"/>
      <c r="F112" s="535"/>
      <c r="G112" s="534"/>
      <c r="H112" s="534"/>
      <c r="I112" s="536"/>
    </row>
    <row r="113" spans="2:9">
      <c r="B113" s="533">
        <v>105</v>
      </c>
      <c r="C113" s="534"/>
      <c r="D113" s="534"/>
      <c r="E113" s="535"/>
      <c r="F113" s="535"/>
      <c r="G113" s="534"/>
      <c r="H113" s="534"/>
      <c r="I113" s="536"/>
    </row>
    <row r="114" spans="2:9">
      <c r="B114" s="533">
        <v>106</v>
      </c>
      <c r="C114" s="534"/>
      <c r="D114" s="534"/>
      <c r="E114" s="535"/>
      <c r="F114" s="535"/>
      <c r="G114" s="534"/>
      <c r="H114" s="534"/>
      <c r="I114" s="536"/>
    </row>
    <row r="115" spans="2:9">
      <c r="B115" s="533">
        <v>107</v>
      </c>
      <c r="C115" s="534"/>
      <c r="D115" s="534"/>
      <c r="E115" s="535"/>
      <c r="F115" s="535"/>
      <c r="G115" s="534"/>
      <c r="H115" s="534"/>
      <c r="I115" s="536"/>
    </row>
    <row r="116" spans="2:9">
      <c r="B116" s="533">
        <v>108</v>
      </c>
      <c r="C116" s="534"/>
      <c r="D116" s="534"/>
      <c r="E116" s="535"/>
      <c r="F116" s="535"/>
      <c r="G116" s="534"/>
      <c r="H116" s="534"/>
      <c r="I116" s="536"/>
    </row>
    <row r="117" spans="2:9">
      <c r="B117" s="533">
        <v>109</v>
      </c>
      <c r="C117" s="534"/>
      <c r="D117" s="534"/>
      <c r="E117" s="535"/>
      <c r="F117" s="535"/>
      <c r="G117" s="534"/>
      <c r="H117" s="534"/>
      <c r="I117" s="536"/>
    </row>
    <row r="118" spans="2:9">
      <c r="B118" s="533">
        <v>110</v>
      </c>
      <c r="C118" s="534"/>
      <c r="D118" s="534"/>
      <c r="E118" s="535"/>
      <c r="F118" s="535"/>
      <c r="G118" s="534"/>
      <c r="H118" s="534"/>
      <c r="I118" s="536"/>
    </row>
    <row r="119" spans="2:9">
      <c r="B119" s="533">
        <v>111</v>
      </c>
      <c r="C119" s="534"/>
      <c r="D119" s="534"/>
      <c r="E119" s="535"/>
      <c r="F119" s="535"/>
      <c r="G119" s="534"/>
      <c r="H119" s="534"/>
      <c r="I119" s="536"/>
    </row>
    <row r="120" spans="2:9">
      <c r="B120" s="533">
        <v>112</v>
      </c>
      <c r="C120" s="534"/>
      <c r="D120" s="534"/>
      <c r="E120" s="535"/>
      <c r="F120" s="535"/>
      <c r="G120" s="534"/>
      <c r="H120" s="534"/>
      <c r="I120" s="536"/>
    </row>
    <row r="121" spans="2:9">
      <c r="B121" s="533">
        <v>113</v>
      </c>
      <c r="C121" s="534"/>
      <c r="D121" s="534"/>
      <c r="E121" s="535"/>
      <c r="F121" s="535"/>
      <c r="G121" s="534"/>
      <c r="H121" s="534"/>
      <c r="I121" s="536"/>
    </row>
    <row r="122" spans="2:9">
      <c r="B122" s="533">
        <v>114</v>
      </c>
      <c r="C122" s="534"/>
      <c r="D122" s="534"/>
      <c r="E122" s="535"/>
      <c r="F122" s="535"/>
      <c r="G122" s="534"/>
      <c r="H122" s="534"/>
      <c r="I122" s="536"/>
    </row>
    <row r="123" spans="2:9">
      <c r="B123" s="533">
        <v>115</v>
      </c>
      <c r="C123" s="534"/>
      <c r="D123" s="534"/>
      <c r="E123" s="535"/>
      <c r="F123" s="535"/>
      <c r="G123" s="534"/>
      <c r="H123" s="534"/>
      <c r="I123" s="536"/>
    </row>
    <row r="124" spans="2:9">
      <c r="B124" s="533">
        <v>116</v>
      </c>
      <c r="C124" s="534"/>
      <c r="D124" s="534"/>
      <c r="E124" s="535"/>
      <c r="F124" s="535"/>
      <c r="G124" s="534"/>
      <c r="H124" s="534"/>
      <c r="I124" s="536"/>
    </row>
    <row r="125" spans="2:9">
      <c r="B125" s="533">
        <v>117</v>
      </c>
      <c r="C125" s="534"/>
      <c r="D125" s="534"/>
      <c r="E125" s="535"/>
      <c r="F125" s="535"/>
      <c r="G125" s="534"/>
      <c r="H125" s="534"/>
      <c r="I125" s="536"/>
    </row>
    <row r="126" spans="2:9">
      <c r="B126" s="533">
        <v>118</v>
      </c>
      <c r="C126" s="534"/>
      <c r="D126" s="534"/>
      <c r="E126" s="535"/>
      <c r="F126" s="535"/>
      <c r="G126" s="534"/>
      <c r="H126" s="534"/>
      <c r="I126" s="536"/>
    </row>
    <row r="127" spans="2:9">
      <c r="B127" s="533">
        <v>119</v>
      </c>
      <c r="C127" s="534"/>
      <c r="D127" s="534"/>
      <c r="E127" s="535"/>
      <c r="F127" s="535"/>
      <c r="G127" s="534"/>
      <c r="H127" s="534"/>
      <c r="I127" s="536"/>
    </row>
    <row r="128" spans="2:9">
      <c r="B128" s="533">
        <v>120</v>
      </c>
      <c r="C128" s="534"/>
      <c r="D128" s="534"/>
      <c r="E128" s="535"/>
      <c r="F128" s="535"/>
      <c r="G128" s="534"/>
      <c r="H128" s="534"/>
      <c r="I128" s="536"/>
    </row>
    <row r="129" spans="2:9">
      <c r="B129" s="533">
        <v>121</v>
      </c>
      <c r="C129" s="534"/>
      <c r="D129" s="534"/>
      <c r="E129" s="535"/>
      <c r="F129" s="535"/>
      <c r="G129" s="534"/>
      <c r="H129" s="534"/>
      <c r="I129" s="536"/>
    </row>
    <row r="130" spans="2:9">
      <c r="B130" s="533">
        <v>122</v>
      </c>
      <c r="C130" s="534"/>
      <c r="D130" s="534"/>
      <c r="E130" s="535"/>
      <c r="F130" s="535"/>
      <c r="G130" s="534"/>
      <c r="H130" s="534"/>
      <c r="I130" s="536"/>
    </row>
    <row r="131" spans="2:9">
      <c r="B131" s="533">
        <v>123</v>
      </c>
      <c r="C131" s="534"/>
      <c r="D131" s="534"/>
      <c r="E131" s="535"/>
      <c r="F131" s="535"/>
      <c r="G131" s="534"/>
      <c r="H131" s="534"/>
      <c r="I131" s="536"/>
    </row>
    <row r="132" spans="2:9">
      <c r="B132" s="533">
        <v>124</v>
      </c>
      <c r="C132" s="534"/>
      <c r="D132" s="534"/>
      <c r="E132" s="535"/>
      <c r="F132" s="535"/>
      <c r="G132" s="534"/>
      <c r="H132" s="534"/>
      <c r="I132" s="536"/>
    </row>
    <row r="133" spans="2:9">
      <c r="B133" s="533">
        <v>125</v>
      </c>
      <c r="C133" s="534"/>
      <c r="D133" s="534"/>
      <c r="E133" s="535"/>
      <c r="F133" s="535"/>
      <c r="G133" s="534"/>
      <c r="H133" s="534"/>
      <c r="I133" s="536"/>
    </row>
    <row r="134" spans="2:9">
      <c r="B134" s="533">
        <v>126</v>
      </c>
      <c r="C134" s="534"/>
      <c r="D134" s="534"/>
      <c r="E134" s="535"/>
      <c r="F134" s="535"/>
      <c r="G134" s="534"/>
      <c r="H134" s="534"/>
      <c r="I134" s="536"/>
    </row>
    <row r="135" spans="2:9">
      <c r="B135" s="533">
        <v>127</v>
      </c>
      <c r="C135" s="534"/>
      <c r="D135" s="534"/>
      <c r="E135" s="535"/>
      <c r="F135" s="535"/>
      <c r="G135" s="534"/>
      <c r="H135" s="534"/>
      <c r="I135" s="536"/>
    </row>
    <row r="136" spans="2:9">
      <c r="B136" s="533">
        <v>128</v>
      </c>
      <c r="C136" s="534"/>
      <c r="D136" s="534"/>
      <c r="E136" s="535"/>
      <c r="F136" s="535"/>
      <c r="G136" s="534"/>
      <c r="H136" s="534"/>
      <c r="I136" s="536"/>
    </row>
    <row r="137" spans="2:9">
      <c r="B137" s="533">
        <v>129</v>
      </c>
      <c r="C137" s="534"/>
      <c r="D137" s="534"/>
      <c r="E137" s="535"/>
      <c r="F137" s="535"/>
      <c r="G137" s="534"/>
      <c r="H137" s="534"/>
      <c r="I137" s="536"/>
    </row>
    <row r="138" spans="2:9">
      <c r="B138" s="533">
        <v>130</v>
      </c>
      <c r="C138" s="534"/>
      <c r="D138" s="534"/>
      <c r="E138" s="535"/>
      <c r="F138" s="535"/>
      <c r="G138" s="534"/>
      <c r="H138" s="534"/>
      <c r="I138" s="536"/>
    </row>
    <row r="139" spans="2:9">
      <c r="B139" s="533">
        <v>131</v>
      </c>
      <c r="C139" s="534"/>
      <c r="D139" s="534"/>
      <c r="E139" s="535"/>
      <c r="F139" s="535"/>
      <c r="G139" s="534"/>
      <c r="H139" s="534"/>
      <c r="I139" s="536"/>
    </row>
    <row r="140" spans="2:9">
      <c r="B140" s="533">
        <v>132</v>
      </c>
      <c r="C140" s="534"/>
      <c r="D140" s="534"/>
      <c r="E140" s="535"/>
      <c r="F140" s="535"/>
      <c r="G140" s="534"/>
      <c r="H140" s="534"/>
      <c r="I140" s="536"/>
    </row>
    <row r="141" spans="2:9">
      <c r="B141" s="533">
        <v>133</v>
      </c>
      <c r="C141" s="534"/>
      <c r="D141" s="534"/>
      <c r="E141" s="535"/>
      <c r="F141" s="535"/>
      <c r="G141" s="534"/>
      <c r="H141" s="534"/>
      <c r="I141" s="536"/>
    </row>
    <row r="142" spans="2:9">
      <c r="B142" s="533">
        <v>134</v>
      </c>
      <c r="C142" s="534"/>
      <c r="D142" s="534"/>
      <c r="E142" s="535"/>
      <c r="F142" s="535"/>
      <c r="G142" s="534"/>
      <c r="H142" s="534"/>
      <c r="I142" s="536"/>
    </row>
    <row r="143" spans="2:9">
      <c r="B143" s="533">
        <v>135</v>
      </c>
      <c r="C143" s="534"/>
      <c r="D143" s="534"/>
      <c r="E143" s="535"/>
      <c r="F143" s="535"/>
      <c r="G143" s="534"/>
      <c r="H143" s="534"/>
      <c r="I143" s="536"/>
    </row>
    <row r="144" spans="2:9">
      <c r="B144" s="533">
        <v>136</v>
      </c>
      <c r="C144" s="534"/>
      <c r="D144" s="534"/>
      <c r="E144" s="535"/>
      <c r="F144" s="535"/>
      <c r="G144" s="534"/>
      <c r="H144" s="534"/>
      <c r="I144" s="536"/>
    </row>
    <row r="145" spans="2:9">
      <c r="B145" s="533">
        <v>137</v>
      </c>
      <c r="C145" s="534"/>
      <c r="D145" s="534"/>
      <c r="E145" s="535"/>
      <c r="F145" s="535"/>
      <c r="G145" s="534"/>
      <c r="H145" s="534"/>
      <c r="I145" s="536"/>
    </row>
    <row r="146" spans="2:9">
      <c r="B146" s="533">
        <v>138</v>
      </c>
      <c r="C146" s="534"/>
      <c r="D146" s="534"/>
      <c r="E146" s="535"/>
      <c r="F146" s="535"/>
      <c r="G146" s="534"/>
      <c r="H146" s="534"/>
      <c r="I146" s="536"/>
    </row>
    <row r="147" spans="2:9">
      <c r="B147" s="533">
        <v>139</v>
      </c>
      <c r="C147" s="534"/>
      <c r="D147" s="534"/>
      <c r="E147" s="535"/>
      <c r="F147" s="535"/>
      <c r="G147" s="534"/>
      <c r="H147" s="534"/>
      <c r="I147" s="536"/>
    </row>
    <row r="148" spans="2:9">
      <c r="B148" s="533">
        <v>140</v>
      </c>
      <c r="C148" s="534"/>
      <c r="D148" s="534"/>
      <c r="E148" s="535"/>
      <c r="F148" s="535"/>
      <c r="G148" s="534"/>
      <c r="H148" s="534"/>
      <c r="I148" s="536"/>
    </row>
    <row r="149" spans="2:9">
      <c r="B149" s="533">
        <v>141</v>
      </c>
      <c r="C149" s="534"/>
      <c r="D149" s="534"/>
      <c r="E149" s="535"/>
      <c r="F149" s="535"/>
      <c r="G149" s="534"/>
      <c r="H149" s="534"/>
      <c r="I149" s="536"/>
    </row>
    <row r="150" spans="2:9">
      <c r="B150" s="533">
        <v>142</v>
      </c>
      <c r="C150" s="534"/>
      <c r="D150" s="534"/>
      <c r="E150" s="535"/>
      <c r="F150" s="535"/>
      <c r="G150" s="534"/>
      <c r="H150" s="534"/>
      <c r="I150" s="536"/>
    </row>
    <row r="151" spans="2:9">
      <c r="B151" s="533">
        <v>143</v>
      </c>
      <c r="C151" s="534"/>
      <c r="D151" s="534"/>
      <c r="E151" s="535"/>
      <c r="F151" s="535"/>
      <c r="G151" s="534"/>
      <c r="H151" s="534"/>
      <c r="I151" s="536"/>
    </row>
    <row r="152" spans="2:9">
      <c r="B152" s="533">
        <v>144</v>
      </c>
      <c r="C152" s="534"/>
      <c r="D152" s="534"/>
      <c r="E152" s="535"/>
      <c r="F152" s="535"/>
      <c r="G152" s="534"/>
      <c r="H152" s="534"/>
      <c r="I152" s="536"/>
    </row>
    <row r="153" spans="2:9">
      <c r="B153" s="533">
        <v>145</v>
      </c>
      <c r="C153" s="534"/>
      <c r="D153" s="534"/>
      <c r="E153" s="535"/>
      <c r="F153" s="535"/>
      <c r="G153" s="534"/>
      <c r="H153" s="534"/>
      <c r="I153" s="536"/>
    </row>
    <row r="154" spans="2:9">
      <c r="B154" s="533">
        <v>146</v>
      </c>
      <c r="C154" s="534"/>
      <c r="D154" s="534"/>
      <c r="E154" s="535"/>
      <c r="F154" s="535"/>
      <c r="G154" s="534"/>
      <c r="H154" s="534"/>
      <c r="I154" s="536"/>
    </row>
    <row r="155" spans="2:9">
      <c r="B155" s="533">
        <v>147</v>
      </c>
      <c r="C155" s="534"/>
      <c r="D155" s="534"/>
      <c r="E155" s="535"/>
      <c r="F155" s="535"/>
      <c r="G155" s="534"/>
      <c r="H155" s="534"/>
      <c r="I155" s="536"/>
    </row>
    <row r="156" spans="2:9">
      <c r="B156" s="533">
        <v>148</v>
      </c>
      <c r="C156" s="534"/>
      <c r="D156" s="534"/>
      <c r="E156" s="535"/>
      <c r="F156" s="535"/>
      <c r="G156" s="534"/>
      <c r="H156" s="534"/>
      <c r="I156" s="536"/>
    </row>
    <row r="157" spans="2:9">
      <c r="B157" s="533">
        <v>149</v>
      </c>
      <c r="C157" s="534"/>
      <c r="D157" s="534"/>
      <c r="E157" s="535"/>
      <c r="F157" s="535"/>
      <c r="G157" s="534"/>
      <c r="H157" s="534"/>
      <c r="I157" s="536"/>
    </row>
    <row r="158" spans="2:9">
      <c r="B158" s="533">
        <v>150</v>
      </c>
      <c r="C158" s="534"/>
      <c r="D158" s="534"/>
      <c r="E158" s="535"/>
      <c r="F158" s="535"/>
      <c r="G158" s="534"/>
      <c r="H158" s="534"/>
      <c r="I158" s="536"/>
    </row>
    <row r="159" spans="2:9">
      <c r="B159" s="533">
        <v>151</v>
      </c>
      <c r="C159" s="534"/>
      <c r="D159" s="534"/>
      <c r="E159" s="535"/>
      <c r="F159" s="535"/>
      <c r="G159" s="534"/>
      <c r="H159" s="534"/>
      <c r="I159" s="536"/>
    </row>
    <row r="160" spans="2:9">
      <c r="B160" s="533">
        <v>152</v>
      </c>
      <c r="C160" s="534"/>
      <c r="D160" s="534"/>
      <c r="E160" s="535"/>
      <c r="F160" s="535"/>
      <c r="G160" s="534"/>
      <c r="H160" s="534"/>
      <c r="I160" s="536"/>
    </row>
    <row r="161" spans="2:9">
      <c r="B161" s="533">
        <v>153</v>
      </c>
      <c r="C161" s="534"/>
      <c r="D161" s="534"/>
      <c r="E161" s="535"/>
      <c r="F161" s="535"/>
      <c r="G161" s="534"/>
      <c r="H161" s="534"/>
      <c r="I161" s="536"/>
    </row>
    <row r="162" spans="2:9">
      <c r="B162" s="533">
        <v>154</v>
      </c>
      <c r="C162" s="534"/>
      <c r="D162" s="534"/>
      <c r="E162" s="535"/>
      <c r="F162" s="535"/>
      <c r="G162" s="534"/>
      <c r="H162" s="534"/>
      <c r="I162" s="536"/>
    </row>
    <row r="163" spans="2:9">
      <c r="B163" s="533">
        <v>155</v>
      </c>
      <c r="C163" s="534"/>
      <c r="D163" s="534"/>
      <c r="E163" s="535"/>
      <c r="F163" s="535"/>
      <c r="G163" s="534"/>
      <c r="H163" s="534"/>
      <c r="I163" s="536"/>
    </row>
    <row r="164" spans="2:9">
      <c r="B164" s="533">
        <v>156</v>
      </c>
      <c r="C164" s="534"/>
      <c r="D164" s="534"/>
      <c r="E164" s="535"/>
      <c r="F164" s="535"/>
      <c r="G164" s="534"/>
      <c r="H164" s="534"/>
      <c r="I164" s="536"/>
    </row>
    <row r="165" spans="2:9">
      <c r="B165" s="533">
        <v>157</v>
      </c>
      <c r="C165" s="534"/>
      <c r="D165" s="534"/>
      <c r="E165" s="535"/>
      <c r="F165" s="535"/>
      <c r="G165" s="534"/>
      <c r="H165" s="534"/>
      <c r="I165" s="536"/>
    </row>
    <row r="166" spans="2:9">
      <c r="B166" s="533">
        <v>158</v>
      </c>
      <c r="C166" s="534"/>
      <c r="D166" s="534"/>
      <c r="E166" s="535"/>
      <c r="F166" s="535"/>
      <c r="G166" s="534"/>
      <c r="H166" s="534"/>
      <c r="I166" s="536"/>
    </row>
    <row r="167" spans="2:9">
      <c r="B167" s="533">
        <v>159</v>
      </c>
      <c r="C167" s="534"/>
      <c r="D167" s="534"/>
      <c r="E167" s="535"/>
      <c r="F167" s="535"/>
      <c r="G167" s="534"/>
      <c r="H167" s="534"/>
      <c r="I167" s="536"/>
    </row>
    <row r="168" spans="2:9">
      <c r="B168" s="533">
        <v>160</v>
      </c>
      <c r="C168" s="534"/>
      <c r="D168" s="534"/>
      <c r="E168" s="535"/>
      <c r="F168" s="535"/>
      <c r="G168" s="534"/>
      <c r="H168" s="534"/>
      <c r="I168" s="536"/>
    </row>
    <row r="169" spans="2:9">
      <c r="B169" s="533">
        <v>161</v>
      </c>
      <c r="C169" s="534"/>
      <c r="D169" s="534"/>
      <c r="E169" s="535"/>
      <c r="F169" s="535"/>
      <c r="G169" s="534"/>
      <c r="H169" s="534"/>
      <c r="I169" s="536"/>
    </row>
    <row r="170" spans="2:9">
      <c r="B170" s="533">
        <v>162</v>
      </c>
      <c r="C170" s="534"/>
      <c r="D170" s="534"/>
      <c r="E170" s="535"/>
      <c r="F170" s="535"/>
      <c r="G170" s="534"/>
      <c r="H170" s="534"/>
      <c r="I170" s="536"/>
    </row>
    <row r="171" spans="2:9">
      <c r="B171" s="533">
        <v>163</v>
      </c>
      <c r="C171" s="534"/>
      <c r="D171" s="534"/>
      <c r="E171" s="535"/>
      <c r="F171" s="535"/>
      <c r="G171" s="534"/>
      <c r="H171" s="534"/>
      <c r="I171" s="536"/>
    </row>
    <row r="172" spans="2:9">
      <c r="B172" s="533">
        <v>164</v>
      </c>
      <c r="C172" s="534"/>
      <c r="D172" s="534"/>
      <c r="E172" s="535"/>
      <c r="F172" s="535"/>
      <c r="G172" s="534"/>
      <c r="H172" s="534"/>
      <c r="I172" s="536"/>
    </row>
    <row r="173" spans="2:9">
      <c r="B173" s="533">
        <v>165</v>
      </c>
      <c r="C173" s="534"/>
      <c r="D173" s="534"/>
      <c r="E173" s="535"/>
      <c r="F173" s="535"/>
      <c r="G173" s="534"/>
      <c r="H173" s="534"/>
      <c r="I173" s="536"/>
    </row>
    <row r="174" spans="2:9">
      <c r="B174" s="533">
        <v>166</v>
      </c>
      <c r="C174" s="534"/>
      <c r="D174" s="534"/>
      <c r="E174" s="535"/>
      <c r="F174" s="535"/>
      <c r="G174" s="534"/>
      <c r="H174" s="534"/>
      <c r="I174" s="536"/>
    </row>
    <row r="175" spans="2:9">
      <c r="B175" s="533">
        <v>167</v>
      </c>
      <c r="C175" s="534"/>
      <c r="D175" s="534"/>
      <c r="E175" s="535"/>
      <c r="F175" s="535"/>
      <c r="G175" s="534"/>
      <c r="H175" s="534"/>
      <c r="I175" s="536"/>
    </row>
    <row r="176" spans="2:9">
      <c r="B176" s="533">
        <v>168</v>
      </c>
      <c r="C176" s="534"/>
      <c r="D176" s="534"/>
      <c r="E176" s="535"/>
      <c r="F176" s="535"/>
      <c r="G176" s="534"/>
      <c r="H176" s="534"/>
      <c r="I176" s="536"/>
    </row>
    <row r="177" spans="2:9">
      <c r="B177" s="533">
        <v>169</v>
      </c>
      <c r="C177" s="534"/>
      <c r="D177" s="534"/>
      <c r="E177" s="535"/>
      <c r="F177" s="535"/>
      <c r="G177" s="534"/>
      <c r="H177" s="534"/>
      <c r="I177" s="536"/>
    </row>
    <row r="178" spans="2:9">
      <c r="B178" s="533">
        <v>170</v>
      </c>
      <c r="C178" s="534"/>
      <c r="D178" s="534"/>
      <c r="E178" s="535"/>
      <c r="F178" s="535"/>
      <c r="G178" s="534"/>
      <c r="H178" s="534"/>
      <c r="I178" s="536"/>
    </row>
    <row r="179" spans="2:9">
      <c r="B179" s="533">
        <v>171</v>
      </c>
      <c r="C179" s="534"/>
      <c r="D179" s="534"/>
      <c r="E179" s="535"/>
      <c r="F179" s="535"/>
      <c r="G179" s="534"/>
      <c r="H179" s="534"/>
      <c r="I179" s="536"/>
    </row>
    <row r="180" spans="2:9">
      <c r="B180" s="533">
        <v>172</v>
      </c>
      <c r="C180" s="534"/>
      <c r="D180" s="534"/>
      <c r="E180" s="535"/>
      <c r="F180" s="535"/>
      <c r="G180" s="534"/>
      <c r="H180" s="534"/>
      <c r="I180" s="536"/>
    </row>
    <row r="181" spans="2:9">
      <c r="B181" s="533">
        <v>173</v>
      </c>
      <c r="C181" s="534"/>
      <c r="D181" s="534"/>
      <c r="E181" s="535"/>
      <c r="F181" s="535"/>
      <c r="G181" s="534"/>
      <c r="H181" s="534"/>
      <c r="I181" s="536"/>
    </row>
    <row r="182" spans="2:9">
      <c r="B182" s="533">
        <v>174</v>
      </c>
      <c r="C182" s="534"/>
      <c r="D182" s="534"/>
      <c r="E182" s="535"/>
      <c r="F182" s="535"/>
      <c r="G182" s="534"/>
      <c r="H182" s="534"/>
      <c r="I182" s="536"/>
    </row>
    <row r="183" spans="2:9">
      <c r="B183" s="533">
        <v>175</v>
      </c>
      <c r="C183" s="534"/>
      <c r="D183" s="534"/>
      <c r="E183" s="535"/>
      <c r="F183" s="535"/>
      <c r="G183" s="534"/>
      <c r="H183" s="534"/>
      <c r="I183" s="536"/>
    </row>
    <row r="184" spans="2:9">
      <c r="B184" s="533">
        <v>176</v>
      </c>
      <c r="C184" s="534"/>
      <c r="D184" s="534"/>
      <c r="E184" s="535"/>
      <c r="F184" s="535"/>
      <c r="G184" s="534"/>
      <c r="H184" s="534"/>
      <c r="I184" s="536"/>
    </row>
    <row r="185" spans="2:9">
      <c r="B185" s="533">
        <v>177</v>
      </c>
      <c r="C185" s="534"/>
      <c r="D185" s="534"/>
      <c r="E185" s="535"/>
      <c r="F185" s="535"/>
      <c r="G185" s="534"/>
      <c r="H185" s="534"/>
      <c r="I185" s="536"/>
    </row>
    <row r="186" spans="2:9">
      <c r="B186" s="533">
        <v>178</v>
      </c>
      <c r="C186" s="534"/>
      <c r="D186" s="534"/>
      <c r="E186" s="535"/>
      <c r="F186" s="535"/>
      <c r="G186" s="534"/>
      <c r="H186" s="534"/>
      <c r="I186" s="536"/>
    </row>
    <row r="187" spans="2:9">
      <c r="B187" s="533">
        <v>179</v>
      </c>
      <c r="C187" s="534"/>
      <c r="D187" s="534"/>
      <c r="E187" s="535"/>
      <c r="F187" s="535"/>
      <c r="G187" s="534"/>
      <c r="H187" s="534"/>
      <c r="I187" s="536"/>
    </row>
    <row r="188" spans="2:9">
      <c r="B188" s="533">
        <v>180</v>
      </c>
      <c r="C188" s="534"/>
      <c r="D188" s="534"/>
      <c r="E188" s="535"/>
      <c r="F188" s="535"/>
      <c r="G188" s="534"/>
      <c r="H188" s="534"/>
      <c r="I188" s="536"/>
    </row>
    <row r="189" spans="2:9">
      <c r="B189" s="533">
        <v>181</v>
      </c>
      <c r="C189" s="534"/>
      <c r="D189" s="534"/>
      <c r="E189" s="535"/>
      <c r="F189" s="535"/>
      <c r="G189" s="534"/>
      <c r="H189" s="534"/>
      <c r="I189" s="536"/>
    </row>
    <row r="190" spans="2:9">
      <c r="B190" s="533">
        <v>182</v>
      </c>
      <c r="C190" s="534"/>
      <c r="D190" s="534"/>
      <c r="E190" s="535"/>
      <c r="F190" s="535"/>
      <c r="G190" s="534"/>
      <c r="H190" s="534"/>
      <c r="I190" s="536"/>
    </row>
    <row r="191" spans="2:9">
      <c r="B191" s="533">
        <v>183</v>
      </c>
      <c r="C191" s="534"/>
      <c r="D191" s="534"/>
      <c r="E191" s="535"/>
      <c r="F191" s="535"/>
      <c r="G191" s="534"/>
      <c r="H191" s="534"/>
      <c r="I191" s="536"/>
    </row>
    <row r="192" spans="2:9">
      <c r="B192" s="533">
        <v>184</v>
      </c>
      <c r="C192" s="534"/>
      <c r="D192" s="534"/>
      <c r="E192" s="535"/>
      <c r="F192" s="535"/>
      <c r="G192" s="534"/>
      <c r="H192" s="534"/>
      <c r="I192" s="536"/>
    </row>
    <row r="193" spans="2:9">
      <c r="B193" s="533">
        <v>185</v>
      </c>
      <c r="C193" s="534"/>
      <c r="D193" s="534"/>
      <c r="E193" s="535"/>
      <c r="F193" s="535"/>
      <c r="G193" s="534"/>
      <c r="H193" s="534"/>
      <c r="I193" s="536"/>
    </row>
    <row r="194" spans="2:9">
      <c r="B194" s="533">
        <v>186</v>
      </c>
      <c r="C194" s="534"/>
      <c r="D194" s="534"/>
      <c r="E194" s="535"/>
      <c r="F194" s="535"/>
      <c r="G194" s="534"/>
      <c r="H194" s="534"/>
      <c r="I194" s="536"/>
    </row>
    <row r="195" spans="2:9">
      <c r="B195" s="533">
        <v>187</v>
      </c>
      <c r="C195" s="534"/>
      <c r="D195" s="534"/>
      <c r="E195" s="535"/>
      <c r="F195" s="535"/>
      <c r="G195" s="534"/>
      <c r="H195" s="534"/>
      <c r="I195" s="536"/>
    </row>
    <row r="196" spans="2:9">
      <c r="B196" s="533">
        <v>188</v>
      </c>
      <c r="C196" s="534"/>
      <c r="D196" s="534"/>
      <c r="E196" s="535"/>
      <c r="F196" s="535"/>
      <c r="G196" s="534"/>
      <c r="H196" s="534"/>
      <c r="I196" s="536"/>
    </row>
    <row r="197" spans="2:9">
      <c r="B197" s="533">
        <v>189</v>
      </c>
      <c r="C197" s="534"/>
      <c r="D197" s="534"/>
      <c r="E197" s="535"/>
      <c r="F197" s="535"/>
      <c r="G197" s="534"/>
      <c r="H197" s="534"/>
      <c r="I197" s="536"/>
    </row>
    <row r="198" spans="2:9">
      <c r="B198" s="533">
        <v>190</v>
      </c>
      <c r="C198" s="534"/>
      <c r="D198" s="534"/>
      <c r="E198" s="535"/>
      <c r="F198" s="535"/>
      <c r="G198" s="534"/>
      <c r="H198" s="534"/>
      <c r="I198" s="536"/>
    </row>
    <row r="199" spans="2:9">
      <c r="B199" s="533">
        <v>191</v>
      </c>
      <c r="C199" s="534"/>
      <c r="D199" s="534"/>
      <c r="E199" s="535"/>
      <c r="F199" s="535"/>
      <c r="G199" s="534"/>
      <c r="H199" s="534"/>
      <c r="I199" s="536"/>
    </row>
    <row r="200" spans="2:9">
      <c r="B200" s="533">
        <v>192</v>
      </c>
      <c r="C200" s="534"/>
      <c r="D200" s="534"/>
      <c r="E200" s="535"/>
      <c r="F200" s="535"/>
      <c r="G200" s="534"/>
      <c r="H200" s="534"/>
      <c r="I200" s="536"/>
    </row>
    <row r="201" spans="2:9">
      <c r="B201" s="533">
        <v>193</v>
      </c>
      <c r="C201" s="534"/>
      <c r="D201" s="534"/>
      <c r="E201" s="535"/>
      <c r="F201" s="535"/>
      <c r="G201" s="534"/>
      <c r="H201" s="534"/>
      <c r="I201" s="536"/>
    </row>
    <row r="202" spans="2:9">
      <c r="B202" s="533">
        <v>194</v>
      </c>
      <c r="C202" s="534"/>
      <c r="D202" s="534"/>
      <c r="E202" s="535"/>
      <c r="F202" s="535"/>
      <c r="G202" s="534"/>
      <c r="H202" s="534"/>
      <c r="I202" s="536"/>
    </row>
    <row r="203" spans="2:9">
      <c r="B203" s="533">
        <v>195</v>
      </c>
      <c r="C203" s="534"/>
      <c r="D203" s="534"/>
      <c r="E203" s="535"/>
      <c r="F203" s="535"/>
      <c r="G203" s="534"/>
      <c r="H203" s="534"/>
      <c r="I203" s="536"/>
    </row>
    <row r="204" spans="2:9">
      <c r="B204" s="533">
        <v>196</v>
      </c>
      <c r="C204" s="534"/>
      <c r="D204" s="534"/>
      <c r="E204" s="535"/>
      <c r="F204" s="535"/>
      <c r="G204" s="534"/>
      <c r="H204" s="534"/>
      <c r="I204" s="536"/>
    </row>
    <row r="205" spans="2:9">
      <c r="B205" s="533">
        <v>197</v>
      </c>
      <c r="C205" s="534"/>
      <c r="D205" s="534"/>
      <c r="E205" s="535"/>
      <c r="F205" s="535"/>
      <c r="G205" s="534"/>
      <c r="H205" s="534"/>
      <c r="I205" s="536"/>
    </row>
    <row r="206" spans="2:9">
      <c r="B206" s="533">
        <v>198</v>
      </c>
      <c r="C206" s="534"/>
      <c r="D206" s="534"/>
      <c r="E206" s="535"/>
      <c r="F206" s="535"/>
      <c r="G206" s="534"/>
      <c r="H206" s="534"/>
      <c r="I206" s="536"/>
    </row>
    <row r="207" spans="2:9">
      <c r="B207" s="533">
        <v>199</v>
      </c>
      <c r="C207" s="534"/>
      <c r="D207" s="534"/>
      <c r="E207" s="535"/>
      <c r="F207" s="535"/>
      <c r="G207" s="534"/>
      <c r="H207" s="534"/>
      <c r="I207" s="536"/>
    </row>
    <row r="208" spans="2:9">
      <c r="B208" s="533">
        <v>200</v>
      </c>
      <c r="C208" s="534"/>
      <c r="D208" s="534"/>
      <c r="E208" s="535"/>
      <c r="F208" s="535"/>
      <c r="G208" s="534"/>
      <c r="H208" s="534"/>
      <c r="I208" s="536"/>
    </row>
    <row r="209" spans="2:9">
      <c r="B209" s="533">
        <v>201</v>
      </c>
      <c r="C209" s="534"/>
      <c r="D209" s="534"/>
      <c r="E209" s="535"/>
      <c r="F209" s="535"/>
      <c r="G209" s="534"/>
      <c r="H209" s="534"/>
      <c r="I209" s="536"/>
    </row>
    <row r="210" spans="2:9">
      <c r="B210" s="533">
        <v>202</v>
      </c>
      <c r="C210" s="534"/>
      <c r="D210" s="534"/>
      <c r="E210" s="535"/>
      <c r="F210" s="535"/>
      <c r="G210" s="534"/>
      <c r="H210" s="534"/>
      <c r="I210" s="536"/>
    </row>
    <row r="211" spans="2:9">
      <c r="B211" s="533">
        <v>203</v>
      </c>
      <c r="C211" s="534"/>
      <c r="D211" s="534"/>
      <c r="E211" s="535"/>
      <c r="F211" s="535"/>
      <c r="G211" s="534"/>
      <c r="H211" s="534"/>
      <c r="I211" s="536"/>
    </row>
    <row r="212" spans="2:9">
      <c r="B212" s="533">
        <v>204</v>
      </c>
      <c r="C212" s="534"/>
      <c r="D212" s="534"/>
      <c r="E212" s="535"/>
      <c r="F212" s="535"/>
      <c r="G212" s="534"/>
      <c r="H212" s="534"/>
      <c r="I212" s="536"/>
    </row>
    <row r="213" spans="2:9">
      <c r="B213" s="533">
        <v>205</v>
      </c>
      <c r="C213" s="534"/>
      <c r="D213" s="534"/>
      <c r="E213" s="535"/>
      <c r="F213" s="535"/>
      <c r="G213" s="534"/>
      <c r="H213" s="534"/>
      <c r="I213" s="536"/>
    </row>
    <row r="214" spans="2:9">
      <c r="B214" s="533">
        <v>206</v>
      </c>
      <c r="C214" s="534"/>
      <c r="D214" s="534"/>
      <c r="E214" s="535"/>
      <c r="F214" s="535"/>
      <c r="G214" s="534"/>
      <c r="H214" s="534"/>
      <c r="I214" s="536"/>
    </row>
    <row r="215" spans="2:9">
      <c r="B215" s="533">
        <v>207</v>
      </c>
      <c r="C215" s="534"/>
      <c r="D215" s="534"/>
      <c r="E215" s="535"/>
      <c r="F215" s="535"/>
      <c r="G215" s="534"/>
      <c r="H215" s="534"/>
      <c r="I215" s="536"/>
    </row>
    <row r="216" spans="2:9">
      <c r="B216" s="533">
        <v>208</v>
      </c>
      <c r="C216" s="534"/>
      <c r="D216" s="534"/>
      <c r="E216" s="535"/>
      <c r="F216" s="535"/>
      <c r="G216" s="534"/>
      <c r="H216" s="534"/>
      <c r="I216" s="536"/>
    </row>
    <row r="217" spans="2:9">
      <c r="B217" s="533">
        <v>209</v>
      </c>
      <c r="C217" s="534"/>
      <c r="D217" s="534"/>
      <c r="E217" s="535"/>
      <c r="F217" s="535"/>
      <c r="G217" s="534"/>
      <c r="H217" s="534"/>
      <c r="I217" s="536"/>
    </row>
    <row r="218" spans="2:9">
      <c r="B218" s="533">
        <v>210</v>
      </c>
      <c r="C218" s="534"/>
      <c r="D218" s="534"/>
      <c r="E218" s="535"/>
      <c r="F218" s="535"/>
      <c r="G218" s="534"/>
      <c r="H218" s="534"/>
      <c r="I218" s="536"/>
    </row>
    <row r="219" spans="2:9">
      <c r="B219" s="533">
        <v>211</v>
      </c>
      <c r="C219" s="534"/>
      <c r="D219" s="534"/>
      <c r="E219" s="535"/>
      <c r="F219" s="535"/>
      <c r="G219" s="534"/>
      <c r="H219" s="534"/>
      <c r="I219" s="536"/>
    </row>
    <row r="220" spans="2:9">
      <c r="B220" s="533">
        <v>212</v>
      </c>
      <c r="C220" s="534"/>
      <c r="D220" s="534"/>
      <c r="E220" s="535"/>
      <c r="F220" s="535"/>
      <c r="G220" s="534"/>
      <c r="H220" s="534"/>
      <c r="I220" s="536"/>
    </row>
    <row r="221" spans="2:9">
      <c r="B221" s="533">
        <v>213</v>
      </c>
      <c r="C221" s="534"/>
      <c r="D221" s="534"/>
      <c r="E221" s="535"/>
      <c r="F221" s="535"/>
      <c r="G221" s="534"/>
      <c r="H221" s="534"/>
      <c r="I221" s="536"/>
    </row>
    <row r="222" spans="2:9">
      <c r="B222" s="533">
        <v>214</v>
      </c>
      <c r="C222" s="534"/>
      <c r="D222" s="534"/>
      <c r="E222" s="535"/>
      <c r="F222" s="535"/>
      <c r="G222" s="534"/>
      <c r="H222" s="534"/>
      <c r="I222" s="536"/>
    </row>
    <row r="223" spans="2:9">
      <c r="B223" s="533">
        <v>215</v>
      </c>
      <c r="C223" s="534"/>
      <c r="D223" s="534"/>
      <c r="E223" s="535"/>
      <c r="F223" s="535"/>
      <c r="G223" s="534"/>
      <c r="H223" s="534"/>
      <c r="I223" s="536"/>
    </row>
    <row r="224" spans="2:9">
      <c r="B224" s="533">
        <v>216</v>
      </c>
      <c r="C224" s="534"/>
      <c r="D224" s="534"/>
      <c r="E224" s="535"/>
      <c r="F224" s="535"/>
      <c r="G224" s="534"/>
      <c r="H224" s="534"/>
      <c r="I224" s="536"/>
    </row>
    <row r="225" spans="2:9">
      <c r="B225" s="533">
        <v>217</v>
      </c>
      <c r="C225" s="534"/>
      <c r="D225" s="534"/>
      <c r="E225" s="535"/>
      <c r="F225" s="535"/>
      <c r="G225" s="534"/>
      <c r="H225" s="534"/>
      <c r="I225" s="536"/>
    </row>
    <row r="226" spans="2:9">
      <c r="B226" s="533">
        <v>218</v>
      </c>
      <c r="C226" s="534"/>
      <c r="D226" s="534"/>
      <c r="E226" s="535"/>
      <c r="F226" s="535"/>
      <c r="G226" s="534"/>
      <c r="H226" s="534"/>
      <c r="I226" s="536"/>
    </row>
    <row r="227" spans="2:9">
      <c r="B227" s="533">
        <v>219</v>
      </c>
      <c r="C227" s="534"/>
      <c r="D227" s="534"/>
      <c r="E227" s="535"/>
      <c r="F227" s="535"/>
      <c r="G227" s="534"/>
      <c r="H227" s="534"/>
      <c r="I227" s="536"/>
    </row>
    <row r="228" spans="2:9">
      <c r="B228" s="533">
        <v>220</v>
      </c>
      <c r="C228" s="534"/>
      <c r="D228" s="534"/>
      <c r="E228" s="535"/>
      <c r="F228" s="535"/>
      <c r="G228" s="534"/>
      <c r="H228" s="534"/>
      <c r="I228" s="536"/>
    </row>
    <row r="229" spans="2:9">
      <c r="B229" s="533">
        <v>221</v>
      </c>
      <c r="C229" s="534"/>
      <c r="D229" s="534"/>
      <c r="E229" s="535"/>
      <c r="F229" s="535"/>
      <c r="G229" s="534"/>
      <c r="H229" s="534"/>
      <c r="I229" s="536"/>
    </row>
    <row r="230" spans="2:9">
      <c r="B230" s="533">
        <v>222</v>
      </c>
      <c r="C230" s="534"/>
      <c r="D230" s="534"/>
      <c r="E230" s="535"/>
      <c r="F230" s="535"/>
      <c r="G230" s="534"/>
      <c r="H230" s="534"/>
      <c r="I230" s="536"/>
    </row>
    <row r="231" spans="2:9">
      <c r="B231" s="533">
        <v>223</v>
      </c>
      <c r="C231" s="534"/>
      <c r="D231" s="534"/>
      <c r="E231" s="535"/>
      <c r="F231" s="535"/>
      <c r="G231" s="534"/>
      <c r="H231" s="534"/>
      <c r="I231" s="536"/>
    </row>
    <row r="232" spans="2:9">
      <c r="B232" s="533">
        <v>224</v>
      </c>
      <c r="C232" s="534"/>
      <c r="D232" s="534"/>
      <c r="E232" s="535"/>
      <c r="F232" s="535"/>
      <c r="G232" s="534"/>
      <c r="H232" s="534"/>
      <c r="I232" s="536"/>
    </row>
    <row r="233" spans="2:9">
      <c r="B233" s="533">
        <v>225</v>
      </c>
      <c r="C233" s="534"/>
      <c r="D233" s="534"/>
      <c r="E233" s="535"/>
      <c r="F233" s="535"/>
      <c r="G233" s="534"/>
      <c r="H233" s="534"/>
      <c r="I233" s="536"/>
    </row>
    <row r="234" spans="2:9">
      <c r="B234" s="533">
        <v>226</v>
      </c>
      <c r="C234" s="534"/>
      <c r="D234" s="534"/>
      <c r="E234" s="535"/>
      <c r="F234" s="535"/>
      <c r="G234" s="534"/>
      <c r="H234" s="534"/>
      <c r="I234" s="536"/>
    </row>
    <row r="235" spans="2:9">
      <c r="B235" s="533">
        <v>227</v>
      </c>
      <c r="C235" s="534"/>
      <c r="D235" s="534"/>
      <c r="E235" s="535"/>
      <c r="F235" s="535"/>
      <c r="G235" s="534"/>
      <c r="H235" s="534"/>
      <c r="I235" s="536"/>
    </row>
    <row r="236" spans="2:9">
      <c r="B236" s="533">
        <v>228</v>
      </c>
      <c r="C236" s="534"/>
      <c r="D236" s="534"/>
      <c r="E236" s="535"/>
      <c r="F236" s="535"/>
      <c r="G236" s="534"/>
      <c r="H236" s="534"/>
      <c r="I236" s="536"/>
    </row>
    <row r="237" spans="2:9">
      <c r="B237" s="533">
        <v>229</v>
      </c>
      <c r="C237" s="534"/>
      <c r="D237" s="534"/>
      <c r="E237" s="535"/>
      <c r="F237" s="535"/>
      <c r="G237" s="534"/>
      <c r="H237" s="534"/>
      <c r="I237" s="536"/>
    </row>
    <row r="238" spans="2:9">
      <c r="B238" s="533">
        <v>230</v>
      </c>
      <c r="C238" s="534"/>
      <c r="D238" s="534"/>
      <c r="E238" s="535"/>
      <c r="F238" s="535"/>
      <c r="G238" s="534"/>
      <c r="H238" s="534"/>
      <c r="I238" s="536"/>
    </row>
    <row r="239" spans="2:9">
      <c r="B239" s="533">
        <v>231</v>
      </c>
      <c r="C239" s="534"/>
      <c r="D239" s="534"/>
      <c r="E239" s="535"/>
      <c r="F239" s="535"/>
      <c r="G239" s="534"/>
      <c r="H239" s="534"/>
      <c r="I239" s="536"/>
    </row>
    <row r="240" spans="2:9">
      <c r="B240" s="533">
        <v>232</v>
      </c>
      <c r="C240" s="534"/>
      <c r="D240" s="534"/>
      <c r="E240" s="535"/>
      <c r="F240" s="535"/>
      <c r="G240" s="534"/>
      <c r="H240" s="534"/>
      <c r="I240" s="536"/>
    </row>
    <row r="241" spans="2:9">
      <c r="B241" s="533">
        <v>233</v>
      </c>
      <c r="C241" s="534"/>
      <c r="D241" s="534"/>
      <c r="E241" s="535"/>
      <c r="F241" s="535"/>
      <c r="G241" s="534"/>
      <c r="H241" s="534"/>
      <c r="I241" s="536"/>
    </row>
    <row r="242" spans="2:9">
      <c r="B242" s="533">
        <v>234</v>
      </c>
      <c r="C242" s="534"/>
      <c r="D242" s="534"/>
      <c r="E242" s="535"/>
      <c r="F242" s="535"/>
      <c r="G242" s="534"/>
      <c r="H242" s="534"/>
      <c r="I242" s="536"/>
    </row>
    <row r="243" spans="2:9">
      <c r="B243" s="533">
        <v>235</v>
      </c>
      <c r="C243" s="534"/>
      <c r="D243" s="534"/>
      <c r="E243" s="535"/>
      <c r="F243" s="535"/>
      <c r="G243" s="534"/>
      <c r="H243" s="534"/>
      <c r="I243" s="536"/>
    </row>
    <row r="244" spans="2:9">
      <c r="B244" s="533">
        <v>236</v>
      </c>
      <c r="C244" s="534"/>
      <c r="D244" s="534"/>
      <c r="E244" s="535"/>
      <c r="F244" s="535"/>
      <c r="G244" s="534"/>
      <c r="H244" s="534"/>
      <c r="I244" s="536"/>
    </row>
    <row r="245" spans="2:9">
      <c r="B245" s="533">
        <v>237</v>
      </c>
      <c r="C245" s="534"/>
      <c r="D245" s="534"/>
      <c r="E245" s="535"/>
      <c r="F245" s="535"/>
      <c r="G245" s="534"/>
      <c r="H245" s="534"/>
      <c r="I245" s="536"/>
    </row>
    <row r="246" spans="2:9">
      <c r="B246" s="533">
        <v>238</v>
      </c>
      <c r="C246" s="534"/>
      <c r="D246" s="534"/>
      <c r="E246" s="535"/>
      <c r="F246" s="535"/>
      <c r="G246" s="534"/>
      <c r="H246" s="534"/>
      <c r="I246" s="536"/>
    </row>
    <row r="247" spans="2:9">
      <c r="B247" s="533">
        <v>239</v>
      </c>
      <c r="C247" s="534"/>
      <c r="D247" s="534"/>
      <c r="E247" s="535"/>
      <c r="F247" s="535"/>
      <c r="G247" s="534"/>
      <c r="H247" s="534"/>
      <c r="I247" s="536"/>
    </row>
    <row r="248" spans="2:9">
      <c r="B248" s="533">
        <v>240</v>
      </c>
      <c r="C248" s="534"/>
      <c r="D248" s="534"/>
      <c r="E248" s="535"/>
      <c r="F248" s="535"/>
      <c r="G248" s="534"/>
      <c r="H248" s="534"/>
      <c r="I248" s="536"/>
    </row>
    <row r="249" spans="2:9">
      <c r="B249" s="533">
        <v>241</v>
      </c>
      <c r="C249" s="534"/>
      <c r="D249" s="534"/>
      <c r="E249" s="535"/>
      <c r="F249" s="535"/>
      <c r="G249" s="534"/>
      <c r="H249" s="534"/>
      <c r="I249" s="536"/>
    </row>
    <row r="250" spans="2:9">
      <c r="B250" s="533">
        <v>242</v>
      </c>
      <c r="C250" s="534"/>
      <c r="D250" s="534"/>
      <c r="E250" s="535"/>
      <c r="F250" s="535"/>
      <c r="G250" s="534"/>
      <c r="H250" s="534"/>
      <c r="I250" s="536"/>
    </row>
    <row r="251" spans="2:9">
      <c r="B251" s="533">
        <v>243</v>
      </c>
      <c r="C251" s="534"/>
      <c r="D251" s="534"/>
      <c r="E251" s="535"/>
      <c r="F251" s="535"/>
      <c r="G251" s="534"/>
      <c r="H251" s="534"/>
      <c r="I251" s="536"/>
    </row>
    <row r="252" spans="2:9">
      <c r="B252" s="533">
        <v>244</v>
      </c>
      <c r="C252" s="534"/>
      <c r="D252" s="534"/>
      <c r="E252" s="535"/>
      <c r="F252" s="535"/>
      <c r="G252" s="534"/>
      <c r="H252" s="534"/>
      <c r="I252" s="536"/>
    </row>
    <row r="253" spans="2:9">
      <c r="B253" s="533">
        <v>245</v>
      </c>
      <c r="C253" s="534"/>
      <c r="D253" s="534"/>
      <c r="E253" s="535"/>
      <c r="F253" s="535"/>
      <c r="G253" s="534"/>
      <c r="H253" s="534"/>
      <c r="I253" s="536"/>
    </row>
    <row r="254" spans="2:9">
      <c r="B254" s="533">
        <v>246</v>
      </c>
      <c r="C254" s="534"/>
      <c r="D254" s="534"/>
      <c r="E254" s="535"/>
      <c r="F254" s="535"/>
      <c r="G254" s="534"/>
      <c r="H254" s="534"/>
      <c r="I254" s="536"/>
    </row>
    <row r="255" spans="2:9">
      <c r="B255" s="533">
        <v>247</v>
      </c>
      <c r="C255" s="534"/>
      <c r="D255" s="534"/>
      <c r="E255" s="535"/>
      <c r="F255" s="535"/>
      <c r="G255" s="534"/>
      <c r="H255" s="534"/>
      <c r="I255" s="536"/>
    </row>
    <row r="256" spans="2:9">
      <c r="B256" s="533">
        <v>248</v>
      </c>
      <c r="C256" s="534"/>
      <c r="D256" s="534"/>
      <c r="E256" s="535"/>
      <c r="F256" s="535"/>
      <c r="G256" s="534"/>
      <c r="H256" s="534"/>
      <c r="I256" s="536"/>
    </row>
    <row r="257" spans="2:9">
      <c r="B257" s="533">
        <v>249</v>
      </c>
      <c r="C257" s="534"/>
      <c r="D257" s="534"/>
      <c r="E257" s="535"/>
      <c r="F257" s="535"/>
      <c r="G257" s="534"/>
      <c r="H257" s="534"/>
      <c r="I257" s="536"/>
    </row>
    <row r="258" spans="2:9">
      <c r="B258" s="533">
        <v>250</v>
      </c>
      <c r="C258" s="534"/>
      <c r="D258" s="534"/>
      <c r="E258" s="535"/>
      <c r="F258" s="535"/>
      <c r="G258" s="534"/>
      <c r="H258" s="534"/>
      <c r="I258" s="536"/>
    </row>
    <row r="259" spans="2:9">
      <c r="B259" s="533">
        <v>251</v>
      </c>
      <c r="C259" s="534"/>
      <c r="D259" s="534"/>
      <c r="E259" s="535"/>
      <c r="F259" s="535"/>
      <c r="G259" s="534"/>
      <c r="H259" s="534"/>
      <c r="I259" s="536"/>
    </row>
    <row r="260" spans="2:9">
      <c r="B260" s="533">
        <v>252</v>
      </c>
      <c r="C260" s="534"/>
      <c r="D260" s="534"/>
      <c r="E260" s="535"/>
      <c r="F260" s="535"/>
      <c r="G260" s="534"/>
      <c r="H260" s="534"/>
      <c r="I260" s="536"/>
    </row>
    <row r="261" spans="2:9">
      <c r="B261" s="533">
        <v>253</v>
      </c>
      <c r="C261" s="534"/>
      <c r="D261" s="534"/>
      <c r="E261" s="535"/>
      <c r="F261" s="535"/>
      <c r="G261" s="534"/>
      <c r="H261" s="534"/>
      <c r="I261" s="536"/>
    </row>
    <row r="262" spans="2:9">
      <c r="B262" s="533">
        <v>254</v>
      </c>
      <c r="C262" s="534"/>
      <c r="D262" s="534"/>
      <c r="E262" s="535"/>
      <c r="F262" s="535"/>
      <c r="G262" s="534"/>
      <c r="H262" s="534"/>
      <c r="I262" s="536"/>
    </row>
    <row r="263" spans="2:9">
      <c r="B263" s="533">
        <v>255</v>
      </c>
      <c r="C263" s="534"/>
      <c r="D263" s="534"/>
      <c r="E263" s="535"/>
      <c r="F263" s="535"/>
      <c r="G263" s="534"/>
      <c r="H263" s="534"/>
      <c r="I263" s="536"/>
    </row>
    <row r="264" spans="2:9">
      <c r="B264" s="533">
        <v>256</v>
      </c>
      <c r="C264" s="534"/>
      <c r="D264" s="534"/>
      <c r="E264" s="535"/>
      <c r="F264" s="535"/>
      <c r="G264" s="534"/>
      <c r="H264" s="534"/>
      <c r="I264" s="536"/>
    </row>
    <row r="265" spans="2:9">
      <c r="B265" s="533">
        <v>257</v>
      </c>
      <c r="C265" s="534"/>
      <c r="D265" s="534"/>
      <c r="E265" s="535"/>
      <c r="F265" s="535"/>
      <c r="G265" s="534"/>
      <c r="H265" s="534"/>
      <c r="I265" s="536"/>
    </row>
    <row r="266" spans="2:9">
      <c r="B266" s="533">
        <v>258</v>
      </c>
      <c r="C266" s="534"/>
      <c r="D266" s="534"/>
      <c r="E266" s="535"/>
      <c r="F266" s="535"/>
      <c r="G266" s="534"/>
      <c r="H266" s="534"/>
      <c r="I266" s="536"/>
    </row>
    <row r="267" spans="2:9">
      <c r="B267" s="533">
        <v>259</v>
      </c>
      <c r="C267" s="534"/>
      <c r="D267" s="534"/>
      <c r="E267" s="535"/>
      <c r="F267" s="535"/>
      <c r="G267" s="534"/>
      <c r="H267" s="534"/>
      <c r="I267" s="536"/>
    </row>
    <row r="268" spans="2:9">
      <c r="B268" s="533">
        <v>260</v>
      </c>
      <c r="C268" s="534"/>
      <c r="D268" s="534"/>
      <c r="E268" s="535"/>
      <c r="F268" s="535"/>
      <c r="G268" s="534"/>
      <c r="H268" s="534"/>
      <c r="I268" s="536"/>
    </row>
    <row r="269" spans="2:9">
      <c r="B269" s="533">
        <v>261</v>
      </c>
      <c r="C269" s="534"/>
      <c r="D269" s="534"/>
      <c r="E269" s="535"/>
      <c r="F269" s="535"/>
      <c r="G269" s="534"/>
      <c r="H269" s="534"/>
      <c r="I269" s="536"/>
    </row>
    <row r="270" spans="2:9">
      <c r="B270" s="533">
        <v>262</v>
      </c>
      <c r="C270" s="534"/>
      <c r="D270" s="534"/>
      <c r="E270" s="535"/>
      <c r="F270" s="535"/>
      <c r="G270" s="534"/>
      <c r="H270" s="534"/>
      <c r="I270" s="536"/>
    </row>
    <row r="271" spans="2:9">
      <c r="B271" s="533">
        <v>263</v>
      </c>
      <c r="C271" s="534"/>
      <c r="D271" s="534"/>
      <c r="E271" s="535"/>
      <c r="F271" s="535"/>
      <c r="G271" s="534"/>
      <c r="H271" s="534"/>
      <c r="I271" s="536"/>
    </row>
    <row r="272" spans="2:9">
      <c r="B272" s="533">
        <v>264</v>
      </c>
      <c r="C272" s="534"/>
      <c r="D272" s="534"/>
      <c r="E272" s="535"/>
      <c r="F272" s="535"/>
      <c r="G272" s="534"/>
      <c r="H272" s="534"/>
      <c r="I272" s="536"/>
    </row>
    <row r="273" spans="2:9">
      <c r="B273" s="533">
        <v>265</v>
      </c>
      <c r="C273" s="534"/>
      <c r="D273" s="534"/>
      <c r="E273" s="535"/>
      <c r="F273" s="535"/>
      <c r="G273" s="534"/>
      <c r="H273" s="534"/>
      <c r="I273" s="536"/>
    </row>
    <row r="274" spans="2:9">
      <c r="B274" s="533">
        <v>266</v>
      </c>
      <c r="C274" s="534"/>
      <c r="D274" s="534"/>
      <c r="E274" s="535"/>
      <c r="F274" s="535"/>
      <c r="G274" s="534"/>
      <c r="H274" s="534"/>
      <c r="I274" s="536"/>
    </row>
    <row r="275" spans="2:9">
      <c r="B275" s="533">
        <v>267</v>
      </c>
      <c r="C275" s="534"/>
      <c r="D275" s="534"/>
      <c r="E275" s="535"/>
      <c r="F275" s="535"/>
      <c r="G275" s="534"/>
      <c r="H275" s="534"/>
      <c r="I275" s="536"/>
    </row>
    <row r="276" spans="2:9">
      <c r="B276" s="533">
        <v>268</v>
      </c>
      <c r="C276" s="534"/>
      <c r="D276" s="534"/>
      <c r="E276" s="535"/>
      <c r="F276" s="535"/>
      <c r="G276" s="534"/>
      <c r="H276" s="534"/>
      <c r="I276" s="536"/>
    </row>
    <row r="277" spans="2:9">
      <c r="B277" s="533">
        <v>269</v>
      </c>
      <c r="C277" s="534"/>
      <c r="D277" s="534"/>
      <c r="E277" s="535"/>
      <c r="F277" s="535"/>
      <c r="G277" s="534"/>
      <c r="H277" s="534"/>
      <c r="I277" s="536"/>
    </row>
    <row r="278" spans="2:9">
      <c r="B278" s="533">
        <v>270</v>
      </c>
      <c r="C278" s="534"/>
      <c r="D278" s="534"/>
      <c r="E278" s="535"/>
      <c r="F278" s="535"/>
      <c r="G278" s="534"/>
      <c r="H278" s="534"/>
      <c r="I278" s="536"/>
    </row>
    <row r="279" spans="2:9">
      <c r="B279" s="533">
        <v>271</v>
      </c>
      <c r="C279" s="534"/>
      <c r="D279" s="534"/>
      <c r="E279" s="535"/>
      <c r="F279" s="535"/>
      <c r="G279" s="534"/>
      <c r="H279" s="534"/>
      <c r="I279" s="536"/>
    </row>
    <row r="280" spans="2:9">
      <c r="B280" s="533">
        <v>272</v>
      </c>
      <c r="C280" s="534"/>
      <c r="D280" s="534"/>
      <c r="E280" s="535"/>
      <c r="F280" s="535"/>
      <c r="G280" s="534"/>
      <c r="H280" s="534"/>
      <c r="I280" s="536"/>
    </row>
    <row r="281" spans="2:9">
      <c r="B281" s="533">
        <v>273</v>
      </c>
      <c r="C281" s="534"/>
      <c r="D281" s="534"/>
      <c r="E281" s="535"/>
      <c r="F281" s="535"/>
      <c r="G281" s="534"/>
      <c r="H281" s="534"/>
      <c r="I281" s="536"/>
    </row>
    <row r="282" spans="2:9">
      <c r="B282" s="533">
        <v>274</v>
      </c>
      <c r="C282" s="534"/>
      <c r="D282" s="534"/>
      <c r="E282" s="535"/>
      <c r="F282" s="535"/>
      <c r="G282" s="534"/>
      <c r="H282" s="534"/>
      <c r="I282" s="536"/>
    </row>
    <row r="283" spans="2:9">
      <c r="B283" s="533">
        <v>275</v>
      </c>
      <c r="C283" s="534"/>
      <c r="D283" s="534"/>
      <c r="E283" s="535"/>
      <c r="F283" s="535"/>
      <c r="G283" s="534"/>
      <c r="H283" s="534"/>
      <c r="I283" s="536"/>
    </row>
    <row r="284" spans="2:9">
      <c r="B284" s="533">
        <v>276</v>
      </c>
      <c r="C284" s="534"/>
      <c r="D284" s="534"/>
      <c r="E284" s="535"/>
      <c r="F284" s="535"/>
      <c r="G284" s="534"/>
      <c r="H284" s="534"/>
      <c r="I284" s="536"/>
    </row>
    <row r="285" spans="2:9">
      <c r="B285" s="533">
        <v>277</v>
      </c>
      <c r="C285" s="534"/>
      <c r="D285" s="534"/>
      <c r="E285" s="535"/>
      <c r="F285" s="535"/>
      <c r="G285" s="534"/>
      <c r="H285" s="534"/>
      <c r="I285" s="536"/>
    </row>
    <row r="286" spans="2:9">
      <c r="B286" s="533">
        <v>278</v>
      </c>
      <c r="C286" s="534"/>
      <c r="D286" s="534"/>
      <c r="E286" s="535"/>
      <c r="F286" s="535"/>
      <c r="G286" s="534"/>
      <c r="H286" s="534"/>
      <c r="I286" s="536"/>
    </row>
    <row r="287" spans="2:9">
      <c r="B287" s="533">
        <v>279</v>
      </c>
      <c r="C287" s="534"/>
      <c r="D287" s="534"/>
      <c r="E287" s="535"/>
      <c r="F287" s="535"/>
      <c r="G287" s="534"/>
      <c r="H287" s="534"/>
      <c r="I287" s="536"/>
    </row>
    <row r="288" spans="2:9">
      <c r="B288" s="533">
        <v>280</v>
      </c>
      <c r="C288" s="534"/>
      <c r="D288" s="534"/>
      <c r="E288" s="535"/>
      <c r="F288" s="535"/>
      <c r="G288" s="534"/>
      <c r="H288" s="534"/>
      <c r="I288" s="536"/>
    </row>
    <row r="289" spans="2:9">
      <c r="B289" s="533">
        <v>281</v>
      </c>
      <c r="C289" s="534"/>
      <c r="D289" s="534"/>
      <c r="E289" s="535"/>
      <c r="F289" s="535"/>
      <c r="G289" s="534"/>
      <c r="H289" s="534"/>
      <c r="I289" s="536"/>
    </row>
    <row r="290" spans="2:9">
      <c r="B290" s="533">
        <v>282</v>
      </c>
      <c r="C290" s="534"/>
      <c r="D290" s="534"/>
      <c r="E290" s="535"/>
      <c r="F290" s="535"/>
      <c r="G290" s="534"/>
      <c r="H290" s="534"/>
      <c r="I290" s="536"/>
    </row>
    <row r="291" spans="2:9">
      <c r="B291" s="533">
        <v>283</v>
      </c>
      <c r="C291" s="534"/>
      <c r="D291" s="534"/>
      <c r="E291" s="535"/>
      <c r="F291" s="535"/>
      <c r="G291" s="534"/>
      <c r="H291" s="534"/>
      <c r="I291" s="536"/>
    </row>
    <row r="292" spans="2:9">
      <c r="B292" s="533">
        <v>284</v>
      </c>
      <c r="C292" s="534"/>
      <c r="D292" s="534"/>
      <c r="E292" s="535"/>
      <c r="F292" s="535"/>
      <c r="G292" s="534"/>
      <c r="H292" s="534"/>
      <c r="I292" s="536"/>
    </row>
    <row r="293" spans="2:9">
      <c r="B293" s="533">
        <v>285</v>
      </c>
      <c r="C293" s="534"/>
      <c r="D293" s="534"/>
      <c r="E293" s="535"/>
      <c r="F293" s="535"/>
      <c r="G293" s="534"/>
      <c r="H293" s="534"/>
      <c r="I293" s="536"/>
    </row>
    <row r="294" spans="2:9">
      <c r="B294" s="533">
        <v>286</v>
      </c>
      <c r="C294" s="534"/>
      <c r="D294" s="534"/>
      <c r="E294" s="535"/>
      <c r="F294" s="535"/>
      <c r="G294" s="534"/>
      <c r="H294" s="534"/>
      <c r="I294" s="536"/>
    </row>
    <row r="295" spans="2:9">
      <c r="B295" s="533">
        <v>287</v>
      </c>
      <c r="C295" s="534"/>
      <c r="D295" s="534"/>
      <c r="E295" s="535"/>
      <c r="F295" s="535"/>
      <c r="G295" s="534"/>
      <c r="H295" s="534"/>
      <c r="I295" s="536"/>
    </row>
    <row r="296" spans="2:9">
      <c r="B296" s="533">
        <v>288</v>
      </c>
      <c r="C296" s="534"/>
      <c r="D296" s="534"/>
      <c r="E296" s="535"/>
      <c r="F296" s="535"/>
      <c r="G296" s="534"/>
      <c r="H296" s="534"/>
      <c r="I296" s="536"/>
    </row>
    <row r="297" spans="2:9">
      <c r="B297" s="533">
        <v>289</v>
      </c>
      <c r="C297" s="534"/>
      <c r="D297" s="534"/>
      <c r="E297" s="535"/>
      <c r="F297" s="535"/>
      <c r="G297" s="534"/>
      <c r="H297" s="534"/>
      <c r="I297" s="536"/>
    </row>
    <row r="298" spans="2:9">
      <c r="B298" s="533">
        <v>290</v>
      </c>
      <c r="C298" s="534"/>
      <c r="D298" s="534"/>
      <c r="E298" s="535"/>
      <c r="F298" s="535"/>
      <c r="G298" s="534"/>
      <c r="H298" s="534"/>
      <c r="I298" s="536"/>
    </row>
    <row r="299" spans="2:9">
      <c r="B299" s="533">
        <v>291</v>
      </c>
      <c r="C299" s="534"/>
      <c r="D299" s="534"/>
      <c r="E299" s="535"/>
      <c r="F299" s="535"/>
      <c r="G299" s="534"/>
      <c r="H299" s="534"/>
      <c r="I299" s="536"/>
    </row>
    <row r="300" spans="2:9">
      <c r="B300" s="533">
        <v>292</v>
      </c>
      <c r="C300" s="534"/>
      <c r="D300" s="534"/>
      <c r="E300" s="535"/>
      <c r="F300" s="535"/>
      <c r="G300" s="534"/>
      <c r="H300" s="534"/>
      <c r="I300" s="536"/>
    </row>
    <row r="301" spans="2:9">
      <c r="B301" s="533">
        <v>293</v>
      </c>
      <c r="C301" s="534"/>
      <c r="D301" s="534"/>
      <c r="E301" s="535"/>
      <c r="F301" s="535"/>
      <c r="G301" s="534"/>
      <c r="H301" s="534"/>
      <c r="I301" s="536"/>
    </row>
    <row r="302" spans="2:9">
      <c r="B302" s="533">
        <v>294</v>
      </c>
      <c r="C302" s="534"/>
      <c r="D302" s="534"/>
      <c r="E302" s="535"/>
      <c r="F302" s="535"/>
      <c r="G302" s="534"/>
      <c r="H302" s="534"/>
      <c r="I302" s="536"/>
    </row>
    <row r="303" spans="2:9">
      <c r="B303" s="533">
        <v>295</v>
      </c>
      <c r="C303" s="534"/>
      <c r="D303" s="534"/>
      <c r="E303" s="535"/>
      <c r="F303" s="535"/>
      <c r="G303" s="534"/>
      <c r="H303" s="534"/>
      <c r="I303" s="536"/>
    </row>
    <row r="304" spans="2:9">
      <c r="B304" s="533">
        <v>296</v>
      </c>
      <c r="C304" s="534"/>
      <c r="D304" s="534"/>
      <c r="E304" s="535"/>
      <c r="F304" s="535"/>
      <c r="G304" s="534"/>
      <c r="H304" s="534"/>
      <c r="I304" s="536"/>
    </row>
    <row r="305" spans="2:9">
      <c r="B305" s="533">
        <v>297</v>
      </c>
      <c r="C305" s="534"/>
      <c r="D305" s="534"/>
      <c r="E305" s="535"/>
      <c r="F305" s="535"/>
      <c r="G305" s="534"/>
      <c r="H305" s="534"/>
      <c r="I305" s="536"/>
    </row>
    <row r="306" spans="2:9">
      <c r="B306" s="533">
        <v>298</v>
      </c>
      <c r="C306" s="534"/>
      <c r="D306" s="534"/>
      <c r="E306" s="535"/>
      <c r="F306" s="535"/>
      <c r="G306" s="534"/>
      <c r="H306" s="534"/>
      <c r="I306" s="536"/>
    </row>
    <row r="307" spans="2:9">
      <c r="B307" s="533">
        <v>299</v>
      </c>
      <c r="C307" s="534"/>
      <c r="D307" s="534"/>
      <c r="E307" s="535"/>
      <c r="F307" s="535"/>
      <c r="G307" s="534"/>
      <c r="H307" s="534"/>
      <c r="I307" s="536"/>
    </row>
    <row r="308" spans="2:9">
      <c r="B308" s="533">
        <v>300</v>
      </c>
      <c r="C308" s="534"/>
      <c r="D308" s="534"/>
      <c r="E308" s="535"/>
      <c r="F308" s="535"/>
      <c r="G308" s="534"/>
      <c r="H308" s="534"/>
      <c r="I308" s="536"/>
    </row>
    <row r="309" spans="2:9">
      <c r="B309" s="533">
        <v>301</v>
      </c>
      <c r="C309" s="534"/>
      <c r="D309" s="534"/>
      <c r="E309" s="535"/>
      <c r="F309" s="535"/>
      <c r="G309" s="534"/>
      <c r="H309" s="534"/>
      <c r="I309" s="536"/>
    </row>
    <row r="310" spans="2:9">
      <c r="B310" s="533">
        <v>302</v>
      </c>
      <c r="C310" s="534"/>
      <c r="D310" s="534"/>
      <c r="E310" s="535"/>
      <c r="F310" s="535"/>
      <c r="G310" s="534"/>
      <c r="H310" s="534"/>
      <c r="I310" s="536"/>
    </row>
    <row r="311" spans="2:9">
      <c r="B311" s="533">
        <v>303</v>
      </c>
      <c r="C311" s="534"/>
      <c r="D311" s="534"/>
      <c r="E311" s="535"/>
      <c r="F311" s="535"/>
      <c r="G311" s="534"/>
      <c r="H311" s="534"/>
      <c r="I311" s="536"/>
    </row>
    <row r="312" spans="2:9">
      <c r="B312" s="533">
        <v>304</v>
      </c>
      <c r="C312" s="534"/>
      <c r="D312" s="534"/>
      <c r="E312" s="535"/>
      <c r="F312" s="535"/>
      <c r="G312" s="534"/>
      <c r="H312" s="534"/>
      <c r="I312" s="536"/>
    </row>
    <row r="313" spans="2:9">
      <c r="B313" s="533">
        <v>305</v>
      </c>
      <c r="C313" s="534"/>
      <c r="D313" s="534"/>
      <c r="E313" s="535"/>
      <c r="F313" s="535"/>
      <c r="G313" s="534"/>
      <c r="H313" s="534"/>
      <c r="I313" s="536"/>
    </row>
    <row r="314" spans="2:9">
      <c r="B314" s="533">
        <v>306</v>
      </c>
      <c r="C314" s="534"/>
      <c r="D314" s="534"/>
      <c r="E314" s="535"/>
      <c r="F314" s="535"/>
      <c r="G314" s="534"/>
      <c r="H314" s="534"/>
      <c r="I314" s="536"/>
    </row>
    <row r="315" spans="2:9">
      <c r="B315" s="533">
        <v>307</v>
      </c>
      <c r="C315" s="534"/>
      <c r="D315" s="534"/>
      <c r="E315" s="535"/>
      <c r="F315" s="535"/>
      <c r="G315" s="534"/>
      <c r="H315" s="534"/>
      <c r="I315" s="536"/>
    </row>
    <row r="316" spans="2:9">
      <c r="B316" s="533">
        <v>308</v>
      </c>
      <c r="C316" s="534"/>
      <c r="D316" s="534"/>
      <c r="E316" s="535"/>
      <c r="F316" s="535"/>
      <c r="G316" s="534"/>
      <c r="H316" s="534"/>
      <c r="I316" s="536"/>
    </row>
    <row r="317" spans="2:9">
      <c r="B317" s="533">
        <v>309</v>
      </c>
      <c r="C317" s="534"/>
      <c r="D317" s="534"/>
      <c r="E317" s="535"/>
      <c r="F317" s="535"/>
      <c r="G317" s="534"/>
      <c r="H317" s="534"/>
      <c r="I317" s="536"/>
    </row>
    <row r="318" spans="2:9">
      <c r="B318" s="533">
        <v>310</v>
      </c>
      <c r="C318" s="534"/>
      <c r="D318" s="534"/>
      <c r="E318" s="535"/>
      <c r="F318" s="535"/>
      <c r="G318" s="534"/>
      <c r="H318" s="534"/>
      <c r="I318" s="536"/>
    </row>
    <row r="319" spans="2:9">
      <c r="B319" s="533">
        <v>311</v>
      </c>
      <c r="C319" s="534"/>
      <c r="D319" s="534"/>
      <c r="E319" s="535"/>
      <c r="F319" s="535"/>
      <c r="G319" s="534"/>
      <c r="H319" s="534"/>
      <c r="I319" s="536"/>
    </row>
    <row r="320" spans="2:9">
      <c r="B320" s="533">
        <v>312</v>
      </c>
      <c r="C320" s="534"/>
      <c r="D320" s="534"/>
      <c r="E320" s="535"/>
      <c r="F320" s="535"/>
      <c r="G320" s="534"/>
      <c r="H320" s="534"/>
      <c r="I320" s="536"/>
    </row>
    <row r="321" spans="2:9">
      <c r="B321" s="533">
        <v>313</v>
      </c>
      <c r="C321" s="534"/>
      <c r="D321" s="534"/>
      <c r="E321" s="535"/>
      <c r="F321" s="535"/>
      <c r="G321" s="534"/>
      <c r="H321" s="534"/>
      <c r="I321" s="536"/>
    </row>
    <row r="322" spans="2:9">
      <c r="B322" s="533">
        <v>314</v>
      </c>
      <c r="C322" s="534"/>
      <c r="D322" s="534"/>
      <c r="E322" s="535"/>
      <c r="F322" s="535"/>
      <c r="G322" s="534"/>
      <c r="H322" s="534"/>
      <c r="I322" s="536"/>
    </row>
    <row r="323" spans="2:9">
      <c r="B323" s="533">
        <v>315</v>
      </c>
      <c r="C323" s="534"/>
      <c r="D323" s="534"/>
      <c r="E323" s="535"/>
      <c r="F323" s="535"/>
      <c r="G323" s="534"/>
      <c r="H323" s="534"/>
      <c r="I323" s="536"/>
    </row>
    <row r="324" spans="2:9">
      <c r="B324" s="533">
        <v>316</v>
      </c>
      <c r="C324" s="534"/>
      <c r="D324" s="534"/>
      <c r="E324" s="535"/>
      <c r="F324" s="535"/>
      <c r="G324" s="534"/>
      <c r="H324" s="534"/>
      <c r="I324" s="536"/>
    </row>
    <row r="325" spans="2:9">
      <c r="B325" s="533">
        <v>317</v>
      </c>
      <c r="C325" s="534"/>
      <c r="D325" s="534"/>
      <c r="E325" s="535"/>
      <c r="F325" s="535"/>
      <c r="G325" s="534"/>
      <c r="H325" s="534"/>
      <c r="I325" s="536"/>
    </row>
    <row r="326" spans="2:9">
      <c r="B326" s="533">
        <v>318</v>
      </c>
      <c r="C326" s="534"/>
      <c r="D326" s="534"/>
      <c r="E326" s="535"/>
      <c r="F326" s="535"/>
      <c r="G326" s="534"/>
      <c r="H326" s="534"/>
      <c r="I326" s="536"/>
    </row>
    <row r="327" spans="2:9">
      <c r="B327" s="533">
        <v>319</v>
      </c>
      <c r="C327" s="534"/>
      <c r="D327" s="534"/>
      <c r="E327" s="535"/>
      <c r="F327" s="535"/>
      <c r="G327" s="534"/>
      <c r="H327" s="534"/>
      <c r="I327" s="536"/>
    </row>
    <row r="328" spans="2:9">
      <c r="B328" s="533">
        <v>320</v>
      </c>
      <c r="C328" s="534"/>
      <c r="D328" s="534"/>
      <c r="E328" s="535"/>
      <c r="F328" s="535"/>
      <c r="G328" s="534"/>
      <c r="H328" s="534"/>
      <c r="I328" s="536"/>
    </row>
    <row r="329" spans="2:9">
      <c r="B329" s="533">
        <v>321</v>
      </c>
      <c r="C329" s="534"/>
      <c r="D329" s="534"/>
      <c r="E329" s="535"/>
      <c r="F329" s="535"/>
      <c r="G329" s="534"/>
      <c r="H329" s="534"/>
      <c r="I329" s="536"/>
    </row>
    <row r="330" spans="2:9">
      <c r="B330" s="533">
        <v>322</v>
      </c>
      <c r="C330" s="534"/>
      <c r="D330" s="534"/>
      <c r="E330" s="535"/>
      <c r="F330" s="535"/>
      <c r="G330" s="534"/>
      <c r="H330" s="534"/>
      <c r="I330" s="536"/>
    </row>
    <row r="331" spans="2:9">
      <c r="B331" s="533">
        <v>323</v>
      </c>
      <c r="C331" s="534"/>
      <c r="D331" s="534"/>
      <c r="E331" s="535"/>
      <c r="F331" s="535"/>
      <c r="G331" s="534"/>
      <c r="H331" s="534"/>
      <c r="I331" s="536"/>
    </row>
    <row r="332" spans="2:9">
      <c r="B332" s="533">
        <v>324</v>
      </c>
      <c r="C332" s="534"/>
      <c r="D332" s="534"/>
      <c r="E332" s="535"/>
      <c r="F332" s="535"/>
      <c r="G332" s="534"/>
      <c r="H332" s="534"/>
      <c r="I332" s="536"/>
    </row>
    <row r="333" spans="2:9">
      <c r="B333" s="533">
        <v>325</v>
      </c>
      <c r="C333" s="534"/>
      <c r="D333" s="534"/>
      <c r="E333" s="535"/>
      <c r="F333" s="535"/>
      <c r="G333" s="534"/>
      <c r="H333" s="534"/>
      <c r="I333" s="536"/>
    </row>
    <row r="334" spans="2:9">
      <c r="B334" s="533">
        <v>326</v>
      </c>
      <c r="C334" s="534"/>
      <c r="D334" s="534"/>
      <c r="E334" s="535"/>
      <c r="F334" s="535"/>
      <c r="G334" s="534"/>
      <c r="H334" s="534"/>
      <c r="I334" s="536"/>
    </row>
    <row r="335" spans="2:9">
      <c r="B335" s="533">
        <v>327</v>
      </c>
      <c r="C335" s="534"/>
      <c r="D335" s="534"/>
      <c r="E335" s="535"/>
      <c r="F335" s="535"/>
      <c r="G335" s="534"/>
      <c r="H335" s="534"/>
      <c r="I335" s="536"/>
    </row>
    <row r="336" spans="2:9">
      <c r="B336" s="533">
        <v>328</v>
      </c>
      <c r="C336" s="534"/>
      <c r="D336" s="534"/>
      <c r="E336" s="535"/>
      <c r="F336" s="535"/>
      <c r="G336" s="534"/>
      <c r="H336" s="534"/>
      <c r="I336" s="536"/>
    </row>
    <row r="337" spans="2:9">
      <c r="B337" s="533">
        <v>329</v>
      </c>
      <c r="C337" s="534"/>
      <c r="D337" s="534"/>
      <c r="E337" s="535"/>
      <c r="F337" s="535"/>
      <c r="G337" s="534"/>
      <c r="H337" s="534"/>
      <c r="I337" s="536"/>
    </row>
    <row r="338" spans="2:9">
      <c r="B338" s="533">
        <v>330</v>
      </c>
      <c r="C338" s="534"/>
      <c r="D338" s="534"/>
      <c r="E338" s="535"/>
      <c r="F338" s="535"/>
      <c r="G338" s="534"/>
      <c r="H338" s="534"/>
      <c r="I338" s="536"/>
    </row>
    <row r="339" spans="2:9">
      <c r="B339" s="533">
        <v>331</v>
      </c>
      <c r="C339" s="534"/>
      <c r="D339" s="534"/>
      <c r="E339" s="535"/>
      <c r="F339" s="535"/>
      <c r="G339" s="534"/>
      <c r="H339" s="534"/>
      <c r="I339" s="536"/>
    </row>
    <row r="340" spans="2:9">
      <c r="B340" s="533">
        <v>332</v>
      </c>
      <c r="C340" s="534"/>
      <c r="D340" s="534"/>
      <c r="E340" s="535"/>
      <c r="F340" s="535"/>
      <c r="G340" s="534"/>
      <c r="H340" s="534"/>
      <c r="I340" s="536"/>
    </row>
    <row r="341" spans="2:9">
      <c r="B341" s="533">
        <v>333</v>
      </c>
      <c r="C341" s="534"/>
      <c r="D341" s="534"/>
      <c r="E341" s="535"/>
      <c r="F341" s="535"/>
      <c r="G341" s="534"/>
      <c r="H341" s="534"/>
      <c r="I341" s="536"/>
    </row>
    <row r="342" spans="2:9">
      <c r="B342" s="533">
        <v>334</v>
      </c>
      <c r="C342" s="534"/>
      <c r="D342" s="534"/>
      <c r="E342" s="535"/>
      <c r="F342" s="535"/>
      <c r="G342" s="534"/>
      <c r="H342" s="534"/>
      <c r="I342" s="536"/>
    </row>
    <row r="343" spans="2:9">
      <c r="B343" s="533">
        <v>335</v>
      </c>
      <c r="C343" s="534"/>
      <c r="D343" s="534"/>
      <c r="E343" s="535"/>
      <c r="F343" s="535"/>
      <c r="G343" s="534"/>
      <c r="H343" s="534"/>
      <c r="I343" s="536"/>
    </row>
    <row r="344" spans="2:9">
      <c r="B344" s="533">
        <v>336</v>
      </c>
      <c r="C344" s="534"/>
      <c r="D344" s="534"/>
      <c r="E344" s="535"/>
      <c r="F344" s="535"/>
      <c r="G344" s="534"/>
      <c r="H344" s="534"/>
      <c r="I344" s="536"/>
    </row>
    <row r="345" spans="2:9">
      <c r="B345" s="533">
        <v>337</v>
      </c>
      <c r="C345" s="534"/>
      <c r="D345" s="534"/>
      <c r="E345" s="535"/>
      <c r="F345" s="535"/>
      <c r="G345" s="534"/>
      <c r="H345" s="534"/>
      <c r="I345" s="536"/>
    </row>
    <row r="346" spans="2:9">
      <c r="B346" s="533">
        <v>338</v>
      </c>
      <c r="C346" s="534"/>
      <c r="D346" s="534"/>
      <c r="E346" s="535"/>
      <c r="F346" s="535"/>
      <c r="G346" s="534"/>
      <c r="H346" s="534"/>
      <c r="I346" s="536"/>
    </row>
    <row r="347" spans="2:9">
      <c r="B347" s="533">
        <v>339</v>
      </c>
      <c r="C347" s="534"/>
      <c r="D347" s="534"/>
      <c r="E347" s="535"/>
      <c r="F347" s="535"/>
      <c r="G347" s="534"/>
      <c r="H347" s="534"/>
      <c r="I347" s="536"/>
    </row>
    <row r="348" spans="2:9">
      <c r="B348" s="533">
        <v>340</v>
      </c>
      <c r="C348" s="534"/>
      <c r="D348" s="534"/>
      <c r="E348" s="535"/>
      <c r="F348" s="535"/>
      <c r="G348" s="534"/>
      <c r="H348" s="534"/>
      <c r="I348" s="536"/>
    </row>
    <row r="349" spans="2:9">
      <c r="B349" s="533">
        <v>341</v>
      </c>
      <c r="C349" s="534"/>
      <c r="D349" s="534"/>
      <c r="E349" s="535"/>
      <c r="F349" s="535"/>
      <c r="G349" s="534"/>
      <c r="H349" s="534"/>
      <c r="I349" s="536"/>
    </row>
    <row r="350" spans="2:9">
      <c r="B350" s="533">
        <v>342</v>
      </c>
      <c r="C350" s="534"/>
      <c r="D350" s="534"/>
      <c r="E350" s="535"/>
      <c r="F350" s="535"/>
      <c r="G350" s="534"/>
      <c r="H350" s="534"/>
      <c r="I350" s="536"/>
    </row>
    <row r="351" spans="2:9">
      <c r="B351" s="533">
        <v>343</v>
      </c>
      <c r="C351" s="534"/>
      <c r="D351" s="534"/>
      <c r="E351" s="535"/>
      <c r="F351" s="535"/>
      <c r="G351" s="534"/>
      <c r="H351" s="534"/>
      <c r="I351" s="536"/>
    </row>
    <row r="352" spans="2:9">
      <c r="B352" s="533">
        <v>344</v>
      </c>
      <c r="C352" s="534"/>
      <c r="D352" s="534"/>
      <c r="E352" s="535"/>
      <c r="F352" s="535"/>
      <c r="G352" s="534"/>
      <c r="H352" s="534"/>
      <c r="I352" s="536"/>
    </row>
    <row r="353" spans="2:9">
      <c r="B353" s="533">
        <v>345</v>
      </c>
      <c r="C353" s="534"/>
      <c r="D353" s="534"/>
      <c r="E353" s="535"/>
      <c r="F353" s="535"/>
      <c r="G353" s="534"/>
      <c r="H353" s="534"/>
      <c r="I353" s="536"/>
    </row>
    <row r="354" spans="2:9">
      <c r="B354" s="533">
        <v>346</v>
      </c>
      <c r="C354" s="534"/>
      <c r="D354" s="534"/>
      <c r="E354" s="535"/>
      <c r="F354" s="535"/>
      <c r="G354" s="534"/>
      <c r="H354" s="534"/>
      <c r="I354" s="536"/>
    </row>
    <row r="355" spans="2:9">
      <c r="B355" s="533">
        <v>347</v>
      </c>
      <c r="C355" s="534"/>
      <c r="D355" s="534"/>
      <c r="E355" s="535"/>
      <c r="F355" s="535"/>
      <c r="G355" s="534"/>
      <c r="H355" s="534"/>
      <c r="I355" s="536"/>
    </row>
    <row r="356" spans="2:9">
      <c r="B356" s="533">
        <v>348</v>
      </c>
      <c r="C356" s="534"/>
      <c r="D356" s="534"/>
      <c r="E356" s="535"/>
      <c r="F356" s="535"/>
      <c r="G356" s="534"/>
      <c r="H356" s="534"/>
      <c r="I356" s="536"/>
    </row>
    <row r="357" spans="2:9">
      <c r="B357" s="533">
        <v>349</v>
      </c>
      <c r="C357" s="534"/>
      <c r="D357" s="534"/>
      <c r="E357" s="535"/>
      <c r="F357" s="535"/>
      <c r="G357" s="534"/>
      <c r="H357" s="534"/>
      <c r="I357" s="536"/>
    </row>
    <row r="358" spans="2:9">
      <c r="B358" s="533">
        <v>350</v>
      </c>
      <c r="C358" s="534"/>
      <c r="D358" s="534"/>
      <c r="E358" s="535"/>
      <c r="F358" s="535"/>
      <c r="G358" s="534"/>
      <c r="H358" s="534"/>
      <c r="I358" s="536"/>
    </row>
    <row r="359" spans="2:9">
      <c r="B359" s="533">
        <v>351</v>
      </c>
      <c r="C359" s="534"/>
      <c r="D359" s="534"/>
      <c r="E359" s="535"/>
      <c r="F359" s="535"/>
      <c r="G359" s="534"/>
      <c r="H359" s="534"/>
      <c r="I359" s="536"/>
    </row>
    <row r="360" spans="2:9">
      <c r="B360" s="533">
        <v>352</v>
      </c>
      <c r="C360" s="534"/>
      <c r="D360" s="534"/>
      <c r="E360" s="535"/>
      <c r="F360" s="535"/>
      <c r="G360" s="534"/>
      <c r="H360" s="534"/>
      <c r="I360" s="536"/>
    </row>
    <row r="361" spans="2:9">
      <c r="B361" s="533">
        <v>353</v>
      </c>
      <c r="C361" s="534"/>
      <c r="D361" s="534"/>
      <c r="E361" s="535"/>
      <c r="F361" s="535"/>
      <c r="G361" s="534"/>
      <c r="H361" s="534"/>
      <c r="I361" s="536"/>
    </row>
    <row r="362" spans="2:9">
      <c r="B362" s="533">
        <v>354</v>
      </c>
      <c r="C362" s="534"/>
      <c r="D362" s="534"/>
      <c r="E362" s="535"/>
      <c r="F362" s="535"/>
      <c r="G362" s="534"/>
      <c r="H362" s="534"/>
      <c r="I362" s="536"/>
    </row>
    <row r="363" spans="2:9">
      <c r="B363" s="533">
        <v>355</v>
      </c>
      <c r="C363" s="534"/>
      <c r="D363" s="534"/>
      <c r="E363" s="535"/>
      <c r="F363" s="535"/>
      <c r="G363" s="534"/>
      <c r="H363" s="534"/>
      <c r="I363" s="536"/>
    </row>
    <row r="364" spans="2:9">
      <c r="B364" s="533">
        <v>356</v>
      </c>
      <c r="C364" s="534"/>
      <c r="D364" s="534"/>
      <c r="E364" s="535"/>
      <c r="F364" s="535"/>
      <c r="G364" s="534"/>
      <c r="H364" s="534"/>
      <c r="I364" s="536"/>
    </row>
    <row r="365" spans="2:9">
      <c r="B365" s="533">
        <v>357</v>
      </c>
      <c r="C365" s="534"/>
      <c r="D365" s="534"/>
      <c r="E365" s="535"/>
      <c r="F365" s="535"/>
      <c r="G365" s="534"/>
      <c r="H365" s="534"/>
      <c r="I365" s="536"/>
    </row>
    <row r="366" spans="2:9">
      <c r="B366" s="533">
        <v>358</v>
      </c>
      <c r="C366" s="534"/>
      <c r="D366" s="534"/>
      <c r="E366" s="535"/>
      <c r="F366" s="535"/>
      <c r="G366" s="534"/>
      <c r="H366" s="534"/>
      <c r="I366" s="536"/>
    </row>
    <row r="367" spans="2:9">
      <c r="B367" s="533">
        <v>359</v>
      </c>
      <c r="C367" s="534"/>
      <c r="D367" s="534"/>
      <c r="E367" s="535"/>
      <c r="F367" s="535"/>
      <c r="G367" s="534"/>
      <c r="H367" s="534"/>
      <c r="I367" s="536"/>
    </row>
    <row r="368" spans="2:9">
      <c r="B368" s="533">
        <v>360</v>
      </c>
      <c r="C368" s="534"/>
      <c r="D368" s="534"/>
      <c r="E368" s="535"/>
      <c r="F368" s="535"/>
      <c r="G368" s="534"/>
      <c r="H368" s="534"/>
      <c r="I368" s="536"/>
    </row>
    <row r="369" spans="2:9">
      <c r="B369" s="533">
        <v>361</v>
      </c>
      <c r="C369" s="534"/>
      <c r="D369" s="534"/>
      <c r="E369" s="535"/>
      <c r="F369" s="535"/>
      <c r="G369" s="534"/>
      <c r="H369" s="534"/>
      <c r="I369" s="536"/>
    </row>
    <row r="370" spans="2:9">
      <c r="B370" s="533">
        <v>362</v>
      </c>
      <c r="C370" s="534"/>
      <c r="D370" s="534"/>
      <c r="E370" s="535"/>
      <c r="F370" s="535"/>
      <c r="G370" s="534"/>
      <c r="H370" s="534"/>
      <c r="I370" s="536"/>
    </row>
    <row r="371" spans="2:9">
      <c r="B371" s="533">
        <v>363</v>
      </c>
      <c r="C371" s="534"/>
      <c r="D371" s="534"/>
      <c r="E371" s="535"/>
      <c r="F371" s="535"/>
      <c r="G371" s="534"/>
      <c r="H371" s="534"/>
      <c r="I371" s="536"/>
    </row>
    <row r="372" spans="2:9">
      <c r="B372" s="533">
        <v>364</v>
      </c>
      <c r="C372" s="534"/>
      <c r="D372" s="534"/>
      <c r="E372" s="535"/>
      <c r="F372" s="535"/>
      <c r="G372" s="534"/>
      <c r="H372" s="534"/>
      <c r="I372" s="536"/>
    </row>
    <row r="373" spans="2:9">
      <c r="B373" s="533">
        <v>365</v>
      </c>
      <c r="C373" s="534"/>
      <c r="D373" s="534"/>
      <c r="E373" s="535"/>
      <c r="F373" s="535"/>
      <c r="G373" s="534"/>
      <c r="H373" s="534"/>
      <c r="I373" s="536"/>
    </row>
    <row r="374" spans="2:9">
      <c r="B374" s="533">
        <v>366</v>
      </c>
      <c r="C374" s="534"/>
      <c r="D374" s="534"/>
      <c r="E374" s="535"/>
      <c r="F374" s="535"/>
      <c r="G374" s="534"/>
      <c r="H374" s="534"/>
      <c r="I374" s="536"/>
    </row>
    <row r="375" spans="2:9">
      <c r="B375" s="533">
        <v>367</v>
      </c>
      <c r="C375" s="534"/>
      <c r="D375" s="534"/>
      <c r="E375" s="535"/>
      <c r="F375" s="535"/>
      <c r="G375" s="534"/>
      <c r="H375" s="534"/>
      <c r="I375" s="536"/>
    </row>
    <row r="376" spans="2:9">
      <c r="B376" s="533">
        <v>368</v>
      </c>
      <c r="C376" s="534"/>
      <c r="D376" s="534"/>
      <c r="E376" s="535"/>
      <c r="F376" s="535"/>
      <c r="G376" s="534"/>
      <c r="H376" s="534"/>
      <c r="I376" s="536"/>
    </row>
    <row r="377" spans="2:9">
      <c r="B377" s="533">
        <v>369</v>
      </c>
      <c r="C377" s="534"/>
      <c r="D377" s="534"/>
      <c r="E377" s="535"/>
      <c r="F377" s="535"/>
      <c r="G377" s="534"/>
      <c r="H377" s="534"/>
      <c r="I377" s="536"/>
    </row>
    <row r="378" spans="2:9">
      <c r="B378" s="533">
        <v>370</v>
      </c>
      <c r="C378" s="534"/>
      <c r="D378" s="534"/>
      <c r="E378" s="535"/>
      <c r="F378" s="535"/>
      <c r="G378" s="534"/>
      <c r="H378" s="534"/>
      <c r="I378" s="536"/>
    </row>
    <row r="379" spans="2:9">
      <c r="B379" s="533">
        <v>371</v>
      </c>
      <c r="C379" s="534"/>
      <c r="D379" s="534"/>
      <c r="E379" s="535"/>
      <c r="F379" s="535"/>
      <c r="G379" s="534"/>
      <c r="H379" s="534"/>
      <c r="I379" s="536"/>
    </row>
    <row r="380" spans="2:9">
      <c r="B380" s="533">
        <v>372</v>
      </c>
      <c r="C380" s="534"/>
      <c r="D380" s="534"/>
      <c r="E380" s="535"/>
      <c r="F380" s="535"/>
      <c r="G380" s="534"/>
      <c r="H380" s="534"/>
      <c r="I380" s="536"/>
    </row>
    <row r="381" spans="2:9">
      <c r="B381" s="533">
        <v>373</v>
      </c>
      <c r="C381" s="534"/>
      <c r="D381" s="534"/>
      <c r="E381" s="535"/>
      <c r="F381" s="535"/>
      <c r="G381" s="534"/>
      <c r="H381" s="534"/>
      <c r="I381" s="536"/>
    </row>
    <row r="382" spans="2:9">
      <c r="B382" s="533">
        <v>374</v>
      </c>
      <c r="C382" s="534"/>
      <c r="D382" s="534"/>
      <c r="E382" s="535"/>
      <c r="F382" s="535"/>
      <c r="G382" s="534"/>
      <c r="H382" s="534"/>
      <c r="I382" s="536"/>
    </row>
    <row r="383" spans="2:9">
      <c r="B383" s="533">
        <v>375</v>
      </c>
      <c r="C383" s="534"/>
      <c r="D383" s="534"/>
      <c r="E383" s="535"/>
      <c r="F383" s="535"/>
      <c r="G383" s="534"/>
      <c r="H383" s="534"/>
      <c r="I383" s="536"/>
    </row>
    <row r="384" spans="2:9">
      <c r="B384" s="533">
        <v>376</v>
      </c>
      <c r="C384" s="534"/>
      <c r="D384" s="534"/>
      <c r="E384" s="535"/>
      <c r="F384" s="535"/>
      <c r="G384" s="534"/>
      <c r="H384" s="534"/>
      <c r="I384" s="536"/>
    </row>
    <row r="385" spans="2:9">
      <c r="B385" s="533">
        <v>377</v>
      </c>
      <c r="C385" s="534"/>
      <c r="D385" s="534"/>
      <c r="E385" s="535"/>
      <c r="F385" s="535"/>
      <c r="G385" s="534"/>
      <c r="H385" s="534"/>
      <c r="I385" s="536"/>
    </row>
    <row r="386" spans="2:9">
      <c r="B386" s="533">
        <v>378</v>
      </c>
      <c r="C386" s="534"/>
      <c r="D386" s="534"/>
      <c r="E386" s="535"/>
      <c r="F386" s="535"/>
      <c r="G386" s="534"/>
      <c r="H386" s="534"/>
      <c r="I386" s="536"/>
    </row>
    <row r="387" spans="2:9">
      <c r="B387" s="533">
        <v>379</v>
      </c>
      <c r="C387" s="534"/>
      <c r="D387" s="534"/>
      <c r="E387" s="535"/>
      <c r="F387" s="535"/>
      <c r="G387" s="534"/>
      <c r="H387" s="534"/>
      <c r="I387" s="536"/>
    </row>
    <row r="388" spans="2:9">
      <c r="B388" s="533">
        <v>380</v>
      </c>
      <c r="C388" s="534"/>
      <c r="D388" s="534"/>
      <c r="E388" s="535"/>
      <c r="F388" s="535"/>
      <c r="G388" s="534"/>
      <c r="H388" s="534"/>
      <c r="I388" s="536"/>
    </row>
    <row r="389" spans="2:9">
      <c r="B389" s="533">
        <v>381</v>
      </c>
      <c r="C389" s="534"/>
      <c r="D389" s="534"/>
      <c r="E389" s="535"/>
      <c r="F389" s="535"/>
      <c r="G389" s="534"/>
      <c r="H389" s="534"/>
      <c r="I389" s="536"/>
    </row>
    <row r="390" spans="2:9">
      <c r="B390" s="533">
        <v>382</v>
      </c>
      <c r="C390" s="534"/>
      <c r="D390" s="534"/>
      <c r="E390" s="535"/>
      <c r="F390" s="535"/>
      <c r="G390" s="534"/>
      <c r="H390" s="534"/>
      <c r="I390" s="536"/>
    </row>
    <row r="391" spans="2:9">
      <c r="B391" s="533">
        <v>383</v>
      </c>
      <c r="C391" s="534"/>
      <c r="D391" s="534"/>
      <c r="E391" s="535"/>
      <c r="F391" s="535"/>
      <c r="G391" s="534"/>
      <c r="H391" s="534"/>
      <c r="I391" s="536"/>
    </row>
    <row r="392" spans="2:9">
      <c r="B392" s="533">
        <v>384</v>
      </c>
      <c r="C392" s="534"/>
      <c r="D392" s="534"/>
      <c r="E392" s="535"/>
      <c r="F392" s="535"/>
      <c r="G392" s="534"/>
      <c r="H392" s="534"/>
      <c r="I392" s="536"/>
    </row>
    <row r="393" spans="2:9">
      <c r="B393" s="533">
        <v>385</v>
      </c>
      <c r="C393" s="534"/>
      <c r="D393" s="534"/>
      <c r="E393" s="535"/>
      <c r="F393" s="535"/>
      <c r="G393" s="534"/>
      <c r="H393" s="534"/>
      <c r="I393" s="536"/>
    </row>
    <row r="394" spans="2:9">
      <c r="B394" s="533">
        <v>386</v>
      </c>
      <c r="C394" s="534"/>
      <c r="D394" s="534"/>
      <c r="E394" s="535"/>
      <c r="F394" s="535"/>
      <c r="G394" s="534"/>
      <c r="H394" s="534"/>
      <c r="I394" s="536"/>
    </row>
    <row r="395" spans="2:9">
      <c r="B395" s="533">
        <v>387</v>
      </c>
      <c r="C395" s="534"/>
      <c r="D395" s="534"/>
      <c r="E395" s="535"/>
      <c r="F395" s="535"/>
      <c r="G395" s="534"/>
      <c r="H395" s="534"/>
      <c r="I395" s="536"/>
    </row>
    <row r="396" spans="2:9">
      <c r="B396" s="533">
        <v>388</v>
      </c>
      <c r="C396" s="534"/>
      <c r="D396" s="534"/>
      <c r="E396" s="535"/>
      <c r="F396" s="535"/>
      <c r="G396" s="534"/>
      <c r="H396" s="534"/>
      <c r="I396" s="536"/>
    </row>
    <row r="397" spans="2:9">
      <c r="B397" s="533">
        <v>389</v>
      </c>
      <c r="C397" s="534"/>
      <c r="D397" s="534"/>
      <c r="E397" s="535"/>
      <c r="F397" s="535"/>
      <c r="G397" s="534"/>
      <c r="H397" s="534"/>
      <c r="I397" s="536"/>
    </row>
    <row r="398" spans="2:9">
      <c r="B398" s="533">
        <v>390</v>
      </c>
      <c r="C398" s="534"/>
      <c r="D398" s="534"/>
      <c r="E398" s="535"/>
      <c r="F398" s="535"/>
      <c r="G398" s="534"/>
      <c r="H398" s="534"/>
      <c r="I398" s="536"/>
    </row>
    <row r="399" spans="2:9">
      <c r="B399" s="533">
        <v>391</v>
      </c>
      <c r="C399" s="534"/>
      <c r="D399" s="534"/>
      <c r="E399" s="535"/>
      <c r="F399" s="535"/>
      <c r="G399" s="534"/>
      <c r="H399" s="534"/>
      <c r="I399" s="536"/>
    </row>
    <row r="400" spans="2:9">
      <c r="B400" s="533">
        <v>392</v>
      </c>
      <c r="C400" s="534"/>
      <c r="D400" s="534"/>
      <c r="E400" s="535"/>
      <c r="F400" s="535"/>
      <c r="G400" s="534"/>
      <c r="H400" s="534"/>
      <c r="I400" s="536"/>
    </row>
    <row r="401" spans="2:9">
      <c r="B401" s="533">
        <v>393</v>
      </c>
      <c r="C401" s="534"/>
      <c r="D401" s="534"/>
      <c r="E401" s="535"/>
      <c r="F401" s="535"/>
      <c r="G401" s="534"/>
      <c r="H401" s="534"/>
      <c r="I401" s="536"/>
    </row>
    <row r="402" spans="2:9">
      <c r="B402" s="533">
        <v>394</v>
      </c>
      <c r="C402" s="534"/>
      <c r="D402" s="534"/>
      <c r="E402" s="535"/>
      <c r="F402" s="535"/>
      <c r="G402" s="534"/>
      <c r="H402" s="534"/>
      <c r="I402" s="536"/>
    </row>
    <row r="403" spans="2:9">
      <c r="B403" s="533">
        <v>395</v>
      </c>
      <c r="C403" s="534"/>
      <c r="D403" s="534"/>
      <c r="E403" s="535"/>
      <c r="F403" s="535"/>
      <c r="G403" s="534"/>
      <c r="H403" s="534"/>
      <c r="I403" s="536"/>
    </row>
    <row r="404" spans="2:9">
      <c r="B404" s="533">
        <v>396</v>
      </c>
      <c r="C404" s="534"/>
      <c r="D404" s="534"/>
      <c r="E404" s="535"/>
      <c r="F404" s="535"/>
      <c r="G404" s="534"/>
      <c r="H404" s="534"/>
      <c r="I404" s="536"/>
    </row>
    <row r="405" spans="2:9">
      <c r="B405" s="533">
        <v>397</v>
      </c>
      <c r="C405" s="534"/>
      <c r="D405" s="534"/>
      <c r="E405" s="535"/>
      <c r="F405" s="535"/>
      <c r="G405" s="534"/>
      <c r="H405" s="534"/>
      <c r="I405" s="536"/>
    </row>
    <row r="406" spans="2:9">
      <c r="B406" s="533">
        <v>398</v>
      </c>
      <c r="C406" s="534"/>
      <c r="D406" s="534"/>
      <c r="E406" s="535"/>
      <c r="F406" s="535"/>
      <c r="G406" s="534"/>
      <c r="H406" s="534"/>
      <c r="I406" s="536"/>
    </row>
    <row r="407" spans="2:9">
      <c r="B407" s="533">
        <v>399</v>
      </c>
      <c r="C407" s="534"/>
      <c r="D407" s="534"/>
      <c r="E407" s="535"/>
      <c r="F407" s="535"/>
      <c r="G407" s="534"/>
      <c r="H407" s="534"/>
      <c r="I407" s="536"/>
    </row>
    <row r="408" spans="2:9">
      <c r="B408" s="533">
        <v>400</v>
      </c>
      <c r="C408" s="534"/>
      <c r="D408" s="534"/>
      <c r="E408" s="535"/>
      <c r="F408" s="535"/>
      <c r="G408" s="534"/>
      <c r="H408" s="534"/>
      <c r="I408" s="536"/>
    </row>
    <row r="409" spans="2:9">
      <c r="B409" s="533">
        <v>401</v>
      </c>
      <c r="C409" s="534"/>
      <c r="D409" s="534"/>
      <c r="E409" s="535"/>
      <c r="F409" s="535"/>
      <c r="G409" s="534"/>
      <c r="H409" s="534"/>
      <c r="I409" s="536"/>
    </row>
    <row r="410" spans="2:9">
      <c r="B410" s="533">
        <v>402</v>
      </c>
      <c r="C410" s="534"/>
      <c r="D410" s="534"/>
      <c r="E410" s="535"/>
      <c r="F410" s="535"/>
      <c r="G410" s="534"/>
      <c r="H410" s="534"/>
      <c r="I410" s="536"/>
    </row>
    <row r="411" spans="2:9">
      <c r="B411" s="533">
        <v>403</v>
      </c>
      <c r="C411" s="534"/>
      <c r="D411" s="534"/>
      <c r="E411" s="535"/>
      <c r="F411" s="535"/>
      <c r="G411" s="534"/>
      <c r="H411" s="534"/>
      <c r="I411" s="536"/>
    </row>
    <row r="412" spans="2:9">
      <c r="B412" s="533">
        <v>404</v>
      </c>
      <c r="C412" s="534"/>
      <c r="D412" s="534"/>
      <c r="E412" s="535"/>
      <c r="F412" s="535"/>
      <c r="G412" s="534"/>
      <c r="H412" s="534"/>
      <c r="I412" s="536"/>
    </row>
    <row r="413" spans="2:9">
      <c r="B413" s="533">
        <v>405</v>
      </c>
      <c r="C413" s="534"/>
      <c r="D413" s="534"/>
      <c r="E413" s="535"/>
      <c r="F413" s="535"/>
      <c r="G413" s="534"/>
      <c r="H413" s="534"/>
      <c r="I413" s="536"/>
    </row>
    <row r="414" spans="2:9">
      <c r="B414" s="533">
        <v>406</v>
      </c>
      <c r="C414" s="534"/>
      <c r="D414" s="534"/>
      <c r="E414" s="535"/>
      <c r="F414" s="535"/>
      <c r="G414" s="534"/>
      <c r="H414" s="534"/>
      <c r="I414" s="536"/>
    </row>
    <row r="415" spans="2:9">
      <c r="B415" s="533">
        <v>407</v>
      </c>
      <c r="C415" s="534"/>
      <c r="D415" s="534"/>
      <c r="E415" s="535"/>
      <c r="F415" s="535"/>
      <c r="G415" s="534"/>
      <c r="H415" s="534"/>
      <c r="I415" s="536"/>
    </row>
    <row r="416" spans="2:9">
      <c r="B416" s="533">
        <v>408</v>
      </c>
      <c r="C416" s="534"/>
      <c r="D416" s="534"/>
      <c r="E416" s="535"/>
      <c r="F416" s="535"/>
      <c r="G416" s="534"/>
      <c r="H416" s="534"/>
      <c r="I416" s="536"/>
    </row>
    <row r="417" spans="2:9">
      <c r="B417" s="533">
        <v>409</v>
      </c>
      <c r="C417" s="534"/>
      <c r="D417" s="534"/>
      <c r="E417" s="535"/>
      <c r="F417" s="535"/>
      <c r="G417" s="534"/>
      <c r="H417" s="534"/>
      <c r="I417" s="536"/>
    </row>
    <row r="418" spans="2:9">
      <c r="B418" s="533">
        <v>410</v>
      </c>
      <c r="C418" s="534"/>
      <c r="D418" s="534"/>
      <c r="E418" s="535"/>
      <c r="F418" s="535"/>
      <c r="G418" s="534"/>
      <c r="H418" s="534"/>
      <c r="I418" s="536"/>
    </row>
    <row r="419" spans="2:9">
      <c r="B419" s="533">
        <v>411</v>
      </c>
      <c r="C419" s="534"/>
      <c r="D419" s="534"/>
      <c r="E419" s="535"/>
      <c r="F419" s="535"/>
      <c r="G419" s="534"/>
      <c r="H419" s="534"/>
      <c r="I419" s="536"/>
    </row>
    <row r="420" spans="2:9">
      <c r="B420" s="533">
        <v>412</v>
      </c>
      <c r="C420" s="534"/>
      <c r="D420" s="534"/>
      <c r="E420" s="535"/>
      <c r="F420" s="535"/>
      <c r="G420" s="534"/>
      <c r="H420" s="534"/>
      <c r="I420" s="536"/>
    </row>
    <row r="421" spans="2:9">
      <c r="B421" s="533">
        <v>413</v>
      </c>
      <c r="C421" s="534"/>
      <c r="D421" s="534"/>
      <c r="E421" s="535"/>
      <c r="F421" s="535"/>
      <c r="G421" s="534"/>
      <c r="H421" s="534"/>
      <c r="I421" s="536"/>
    </row>
    <row r="422" spans="2:9">
      <c r="B422" s="533">
        <v>414</v>
      </c>
      <c r="C422" s="534"/>
      <c r="D422" s="534"/>
      <c r="E422" s="535"/>
      <c r="F422" s="535"/>
      <c r="G422" s="534"/>
      <c r="H422" s="534"/>
      <c r="I422" s="536"/>
    </row>
    <row r="423" spans="2:9">
      <c r="B423" s="533">
        <v>415</v>
      </c>
      <c r="C423" s="534"/>
      <c r="D423" s="534"/>
      <c r="E423" s="535"/>
      <c r="F423" s="535"/>
      <c r="G423" s="534"/>
      <c r="H423" s="534"/>
      <c r="I423" s="536"/>
    </row>
    <row r="424" spans="2:9">
      <c r="B424" s="533">
        <v>416</v>
      </c>
      <c r="C424" s="534"/>
      <c r="D424" s="534"/>
      <c r="E424" s="535"/>
      <c r="F424" s="535"/>
      <c r="G424" s="534"/>
      <c r="H424" s="534"/>
      <c r="I424" s="536"/>
    </row>
    <row r="425" spans="2:9">
      <c r="B425" s="533">
        <v>417</v>
      </c>
      <c r="C425" s="534"/>
      <c r="D425" s="534"/>
      <c r="E425" s="535"/>
      <c r="F425" s="535"/>
      <c r="G425" s="534"/>
      <c r="H425" s="534"/>
      <c r="I425" s="536"/>
    </row>
    <row r="426" spans="2:9">
      <c r="B426" s="533">
        <v>418</v>
      </c>
      <c r="C426" s="534"/>
      <c r="D426" s="534"/>
      <c r="E426" s="535"/>
      <c r="F426" s="535"/>
      <c r="G426" s="534"/>
      <c r="H426" s="534"/>
      <c r="I426" s="536"/>
    </row>
    <row r="427" spans="2:9">
      <c r="B427" s="533">
        <v>419</v>
      </c>
      <c r="C427" s="534"/>
      <c r="D427" s="534"/>
      <c r="E427" s="535"/>
      <c r="F427" s="535"/>
      <c r="G427" s="534"/>
      <c r="H427" s="534"/>
      <c r="I427" s="536"/>
    </row>
    <row r="428" spans="2:9">
      <c r="B428" s="533">
        <v>420</v>
      </c>
      <c r="C428" s="534"/>
      <c r="D428" s="534"/>
      <c r="E428" s="535"/>
      <c r="F428" s="535"/>
      <c r="G428" s="534"/>
      <c r="H428" s="534"/>
      <c r="I428" s="536"/>
    </row>
    <row r="429" spans="2:9">
      <c r="B429" s="533">
        <v>421</v>
      </c>
      <c r="C429" s="534"/>
      <c r="D429" s="534"/>
      <c r="E429" s="535"/>
      <c r="F429" s="535"/>
      <c r="G429" s="534"/>
      <c r="H429" s="534"/>
      <c r="I429" s="536"/>
    </row>
    <row r="430" spans="2:9">
      <c r="B430" s="533">
        <v>422</v>
      </c>
      <c r="C430" s="534"/>
      <c r="D430" s="534"/>
      <c r="E430" s="535"/>
      <c r="F430" s="535"/>
      <c r="G430" s="534"/>
      <c r="H430" s="534"/>
      <c r="I430" s="536"/>
    </row>
    <row r="431" spans="2:9">
      <c r="B431" s="533">
        <v>423</v>
      </c>
      <c r="C431" s="534"/>
      <c r="D431" s="534"/>
      <c r="E431" s="535"/>
      <c r="F431" s="535"/>
      <c r="G431" s="534"/>
      <c r="H431" s="534"/>
      <c r="I431" s="536"/>
    </row>
    <row r="432" spans="2:9">
      <c r="B432" s="533">
        <v>424</v>
      </c>
      <c r="C432" s="534"/>
      <c r="D432" s="534"/>
      <c r="E432" s="535"/>
      <c r="F432" s="535"/>
      <c r="G432" s="534"/>
      <c r="H432" s="534"/>
      <c r="I432" s="536"/>
    </row>
    <row r="433" spans="2:9">
      <c r="B433" s="533">
        <v>425</v>
      </c>
      <c r="C433" s="534"/>
      <c r="D433" s="534"/>
      <c r="E433" s="535"/>
      <c r="F433" s="535"/>
      <c r="G433" s="534"/>
      <c r="H433" s="534"/>
      <c r="I433" s="536"/>
    </row>
    <row r="434" spans="2:9">
      <c r="B434" s="533">
        <v>426</v>
      </c>
      <c r="C434" s="534"/>
      <c r="D434" s="534"/>
      <c r="E434" s="535"/>
      <c r="F434" s="535"/>
      <c r="G434" s="534"/>
      <c r="H434" s="534"/>
      <c r="I434" s="536"/>
    </row>
    <row r="435" spans="2:9">
      <c r="B435" s="533">
        <v>427</v>
      </c>
      <c r="C435" s="534"/>
      <c r="D435" s="534"/>
      <c r="E435" s="535"/>
      <c r="F435" s="535"/>
      <c r="G435" s="534"/>
      <c r="H435" s="534"/>
      <c r="I435" s="536"/>
    </row>
    <row r="436" spans="2:9">
      <c r="B436" s="533">
        <v>428</v>
      </c>
      <c r="C436" s="534"/>
      <c r="D436" s="534"/>
      <c r="E436" s="535"/>
      <c r="F436" s="535"/>
      <c r="G436" s="534"/>
      <c r="H436" s="534"/>
      <c r="I436" s="536"/>
    </row>
    <row r="437" spans="2:9">
      <c r="B437" s="533">
        <v>429</v>
      </c>
      <c r="C437" s="534"/>
      <c r="D437" s="534"/>
      <c r="E437" s="535"/>
      <c r="F437" s="535"/>
      <c r="G437" s="534"/>
      <c r="H437" s="534"/>
      <c r="I437" s="536"/>
    </row>
    <row r="438" spans="2:9">
      <c r="B438" s="533">
        <v>430</v>
      </c>
      <c r="C438" s="534"/>
      <c r="D438" s="534"/>
      <c r="E438" s="535"/>
      <c r="F438" s="535"/>
      <c r="G438" s="534"/>
      <c r="H438" s="534"/>
      <c r="I438" s="536"/>
    </row>
    <row r="439" spans="2:9">
      <c r="B439" s="533">
        <v>431</v>
      </c>
      <c r="C439" s="534"/>
      <c r="D439" s="534"/>
      <c r="E439" s="535"/>
      <c r="F439" s="535"/>
      <c r="G439" s="534"/>
      <c r="H439" s="534"/>
      <c r="I439" s="536"/>
    </row>
    <row r="440" spans="2:9">
      <c r="B440" s="533">
        <v>432</v>
      </c>
      <c r="C440" s="534"/>
      <c r="D440" s="534"/>
      <c r="E440" s="535"/>
      <c r="F440" s="535"/>
      <c r="G440" s="534"/>
      <c r="H440" s="534"/>
      <c r="I440" s="536"/>
    </row>
    <row r="441" spans="2:9">
      <c r="B441" s="533">
        <v>433</v>
      </c>
      <c r="C441" s="534"/>
      <c r="D441" s="534"/>
      <c r="E441" s="535"/>
      <c r="F441" s="535"/>
      <c r="G441" s="534"/>
      <c r="H441" s="534"/>
      <c r="I441" s="536"/>
    </row>
    <row r="442" spans="2:9">
      <c r="B442" s="533">
        <v>434</v>
      </c>
      <c r="C442" s="534"/>
      <c r="D442" s="534"/>
      <c r="E442" s="535"/>
      <c r="F442" s="535"/>
      <c r="G442" s="534"/>
      <c r="H442" s="534"/>
      <c r="I442" s="536"/>
    </row>
    <row r="443" spans="2:9">
      <c r="B443" s="533">
        <v>435</v>
      </c>
      <c r="C443" s="534"/>
      <c r="D443" s="534"/>
      <c r="E443" s="535"/>
      <c r="F443" s="535"/>
      <c r="G443" s="534"/>
      <c r="H443" s="534"/>
      <c r="I443" s="536"/>
    </row>
    <row r="444" spans="2:9">
      <c r="B444" s="533">
        <v>436</v>
      </c>
      <c r="C444" s="534"/>
      <c r="D444" s="534"/>
      <c r="E444" s="535"/>
      <c r="F444" s="535"/>
      <c r="G444" s="534"/>
      <c r="H444" s="534"/>
      <c r="I444" s="536"/>
    </row>
    <row r="445" spans="2:9">
      <c r="B445" s="533">
        <v>437</v>
      </c>
      <c r="C445" s="534"/>
      <c r="D445" s="534"/>
      <c r="E445" s="535"/>
      <c r="F445" s="535"/>
      <c r="G445" s="534"/>
      <c r="H445" s="534"/>
      <c r="I445" s="536"/>
    </row>
    <row r="446" spans="2:9">
      <c r="B446" s="533">
        <v>438</v>
      </c>
      <c r="C446" s="534"/>
      <c r="D446" s="534"/>
      <c r="E446" s="535"/>
      <c r="F446" s="535"/>
      <c r="G446" s="534"/>
      <c r="H446" s="534"/>
      <c r="I446" s="536"/>
    </row>
    <row r="447" spans="2:9">
      <c r="B447" s="533">
        <v>439</v>
      </c>
      <c r="C447" s="534"/>
      <c r="D447" s="534"/>
      <c r="E447" s="535"/>
      <c r="F447" s="535"/>
      <c r="G447" s="534"/>
      <c r="H447" s="534"/>
      <c r="I447" s="536"/>
    </row>
    <row r="448" spans="2:9">
      <c r="B448" s="533">
        <v>440</v>
      </c>
      <c r="C448" s="534"/>
      <c r="D448" s="534"/>
      <c r="E448" s="535"/>
      <c r="F448" s="535"/>
      <c r="G448" s="534"/>
      <c r="H448" s="534"/>
      <c r="I448" s="536"/>
    </row>
    <row r="449" spans="2:9">
      <c r="B449" s="533">
        <v>441</v>
      </c>
      <c r="C449" s="534"/>
      <c r="D449" s="534"/>
      <c r="E449" s="535"/>
      <c r="F449" s="535"/>
      <c r="G449" s="534"/>
      <c r="H449" s="534"/>
      <c r="I449" s="536"/>
    </row>
    <row r="450" spans="2:9">
      <c r="B450" s="533">
        <v>442</v>
      </c>
      <c r="C450" s="534"/>
      <c r="D450" s="534"/>
      <c r="E450" s="535"/>
      <c r="F450" s="535"/>
      <c r="G450" s="534"/>
      <c r="H450" s="534"/>
      <c r="I450" s="536"/>
    </row>
    <row r="451" spans="2:9">
      <c r="B451" s="533">
        <v>443</v>
      </c>
      <c r="C451" s="534"/>
      <c r="D451" s="534"/>
      <c r="E451" s="535"/>
      <c r="F451" s="535"/>
      <c r="G451" s="534"/>
      <c r="H451" s="534"/>
      <c r="I451" s="536"/>
    </row>
    <row r="452" spans="2:9">
      <c r="B452" s="533">
        <v>444</v>
      </c>
      <c r="C452" s="534"/>
      <c r="D452" s="534"/>
      <c r="E452" s="535"/>
      <c r="F452" s="535"/>
      <c r="G452" s="534"/>
      <c r="H452" s="534"/>
      <c r="I452" s="536"/>
    </row>
    <row r="453" spans="2:9">
      <c r="B453" s="533">
        <v>445</v>
      </c>
      <c r="C453" s="534"/>
      <c r="D453" s="534"/>
      <c r="E453" s="535"/>
      <c r="F453" s="535"/>
      <c r="G453" s="534"/>
      <c r="H453" s="534"/>
      <c r="I453" s="536"/>
    </row>
    <row r="454" spans="2:9">
      <c r="B454" s="533">
        <v>446</v>
      </c>
      <c r="C454" s="534"/>
      <c r="D454" s="534"/>
      <c r="E454" s="535"/>
      <c r="F454" s="535"/>
      <c r="G454" s="534"/>
      <c r="H454" s="534"/>
      <c r="I454" s="536"/>
    </row>
    <row r="455" spans="2:9">
      <c r="B455" s="533">
        <v>447</v>
      </c>
      <c r="C455" s="534"/>
      <c r="D455" s="534"/>
      <c r="E455" s="535"/>
      <c r="F455" s="535"/>
      <c r="G455" s="534"/>
      <c r="H455" s="534"/>
      <c r="I455" s="536"/>
    </row>
    <row r="456" spans="2:9">
      <c r="B456" s="533">
        <v>448</v>
      </c>
      <c r="C456" s="534"/>
      <c r="D456" s="534"/>
      <c r="E456" s="535"/>
      <c r="F456" s="535"/>
      <c r="G456" s="534"/>
      <c r="H456" s="534"/>
      <c r="I456" s="536"/>
    </row>
    <row r="457" spans="2:9">
      <c r="B457" s="533">
        <v>449</v>
      </c>
      <c r="C457" s="534"/>
      <c r="D457" s="534"/>
      <c r="E457" s="535"/>
      <c r="F457" s="535"/>
      <c r="G457" s="534"/>
      <c r="H457" s="534"/>
      <c r="I457" s="536"/>
    </row>
    <row r="458" spans="2:9">
      <c r="B458" s="533">
        <v>450</v>
      </c>
      <c r="C458" s="534"/>
      <c r="D458" s="534"/>
      <c r="E458" s="535"/>
      <c r="F458" s="535"/>
      <c r="G458" s="534"/>
      <c r="H458" s="534"/>
      <c r="I458" s="536"/>
    </row>
    <row r="459" spans="2:9">
      <c r="B459" s="533">
        <v>451</v>
      </c>
      <c r="C459" s="534"/>
      <c r="D459" s="534"/>
      <c r="E459" s="535"/>
      <c r="F459" s="535"/>
      <c r="G459" s="534"/>
      <c r="H459" s="534"/>
      <c r="I459" s="536"/>
    </row>
    <row r="460" spans="2:9">
      <c r="B460" s="533">
        <v>452</v>
      </c>
      <c r="C460" s="534"/>
      <c r="D460" s="534"/>
      <c r="E460" s="535"/>
      <c r="F460" s="535"/>
      <c r="G460" s="534"/>
      <c r="H460" s="534"/>
      <c r="I460" s="536"/>
    </row>
    <row r="461" spans="2:9">
      <c r="B461" s="533">
        <v>453</v>
      </c>
      <c r="C461" s="534"/>
      <c r="D461" s="534"/>
      <c r="E461" s="535"/>
      <c r="F461" s="535"/>
      <c r="G461" s="534"/>
      <c r="H461" s="534"/>
      <c r="I461" s="536"/>
    </row>
    <row r="462" spans="2:9">
      <c r="B462" s="533">
        <v>454</v>
      </c>
      <c r="C462" s="534"/>
      <c r="D462" s="534"/>
      <c r="E462" s="535"/>
      <c r="F462" s="535"/>
      <c r="G462" s="534"/>
      <c r="H462" s="534"/>
      <c r="I462" s="536"/>
    </row>
    <row r="463" spans="2:9">
      <c r="B463" s="533">
        <v>455</v>
      </c>
      <c r="C463" s="534"/>
      <c r="D463" s="534"/>
      <c r="E463" s="535"/>
      <c r="F463" s="535"/>
      <c r="G463" s="534"/>
      <c r="H463" s="534"/>
      <c r="I463" s="536"/>
    </row>
    <row r="464" spans="2:9">
      <c r="B464" s="533">
        <v>456</v>
      </c>
      <c r="C464" s="534"/>
      <c r="D464" s="534"/>
      <c r="E464" s="535"/>
      <c r="F464" s="535"/>
      <c r="G464" s="534"/>
      <c r="H464" s="534"/>
      <c r="I464" s="536"/>
    </row>
    <row r="465" spans="2:9">
      <c r="B465" s="533">
        <v>457</v>
      </c>
      <c r="C465" s="534"/>
      <c r="D465" s="534"/>
      <c r="E465" s="535"/>
      <c r="F465" s="535"/>
      <c r="G465" s="534"/>
      <c r="H465" s="534"/>
      <c r="I465" s="536"/>
    </row>
    <row r="466" spans="2:9">
      <c r="B466" s="533">
        <v>458</v>
      </c>
      <c r="C466" s="534"/>
      <c r="D466" s="534"/>
      <c r="E466" s="535"/>
      <c r="F466" s="535"/>
      <c r="G466" s="534"/>
      <c r="H466" s="534"/>
      <c r="I466" s="536"/>
    </row>
    <row r="467" spans="2:9">
      <c r="B467" s="533">
        <v>459</v>
      </c>
      <c r="C467" s="534"/>
      <c r="D467" s="534"/>
      <c r="E467" s="535"/>
      <c r="F467" s="535"/>
      <c r="G467" s="534"/>
      <c r="H467" s="534"/>
      <c r="I467" s="536"/>
    </row>
    <row r="468" spans="2:9">
      <c r="B468" s="533">
        <v>460</v>
      </c>
      <c r="C468" s="534"/>
      <c r="D468" s="534"/>
      <c r="E468" s="535"/>
      <c r="F468" s="535"/>
      <c r="G468" s="534"/>
      <c r="H468" s="534"/>
      <c r="I468" s="536"/>
    </row>
    <row r="469" spans="2:9">
      <c r="B469" s="533">
        <v>461</v>
      </c>
      <c r="C469" s="534"/>
      <c r="D469" s="534"/>
      <c r="E469" s="535"/>
      <c r="F469" s="535"/>
      <c r="G469" s="534"/>
      <c r="H469" s="534"/>
      <c r="I469" s="536"/>
    </row>
    <row r="470" spans="2:9">
      <c r="B470" s="533">
        <v>462</v>
      </c>
      <c r="C470" s="534"/>
      <c r="D470" s="534"/>
      <c r="E470" s="535"/>
      <c r="F470" s="535"/>
      <c r="G470" s="534"/>
      <c r="H470" s="534"/>
      <c r="I470" s="536"/>
    </row>
    <row r="471" spans="2:9">
      <c r="B471" s="533">
        <v>463</v>
      </c>
      <c r="C471" s="534"/>
      <c r="D471" s="534"/>
      <c r="E471" s="535"/>
      <c r="F471" s="535"/>
      <c r="G471" s="534"/>
      <c r="H471" s="534"/>
      <c r="I471" s="536"/>
    </row>
    <row r="472" spans="2:9">
      <c r="B472" s="533">
        <v>464</v>
      </c>
      <c r="C472" s="534"/>
      <c r="D472" s="534"/>
      <c r="E472" s="535"/>
      <c r="F472" s="535"/>
      <c r="G472" s="534"/>
      <c r="H472" s="534"/>
      <c r="I472" s="536"/>
    </row>
    <row r="473" spans="2:9">
      <c r="B473" s="533">
        <v>465</v>
      </c>
      <c r="C473" s="534"/>
      <c r="D473" s="534"/>
      <c r="E473" s="535"/>
      <c r="F473" s="535"/>
      <c r="G473" s="534"/>
      <c r="H473" s="534"/>
      <c r="I473" s="536"/>
    </row>
    <row r="474" spans="2:9">
      <c r="B474" s="533">
        <v>466</v>
      </c>
      <c r="C474" s="534"/>
      <c r="D474" s="534"/>
      <c r="E474" s="535"/>
      <c r="F474" s="535"/>
      <c r="G474" s="534"/>
      <c r="H474" s="534"/>
      <c r="I474" s="536"/>
    </row>
    <row r="475" spans="2:9">
      <c r="B475" s="533">
        <v>467</v>
      </c>
      <c r="C475" s="534"/>
      <c r="D475" s="534"/>
      <c r="E475" s="535"/>
      <c r="F475" s="535"/>
      <c r="G475" s="534"/>
      <c r="H475" s="534"/>
      <c r="I475" s="536"/>
    </row>
    <row r="476" spans="2:9">
      <c r="B476" s="533">
        <v>468</v>
      </c>
      <c r="C476" s="534"/>
      <c r="D476" s="534"/>
      <c r="E476" s="535"/>
      <c r="F476" s="535"/>
      <c r="G476" s="534"/>
      <c r="H476" s="534"/>
      <c r="I476" s="536"/>
    </row>
    <row r="477" spans="2:9">
      <c r="B477" s="533">
        <v>469</v>
      </c>
      <c r="C477" s="534"/>
      <c r="D477" s="534"/>
      <c r="E477" s="535"/>
      <c r="F477" s="535"/>
      <c r="G477" s="534"/>
      <c r="H477" s="534"/>
      <c r="I477" s="536"/>
    </row>
    <row r="478" spans="2:9">
      <c r="B478" s="533">
        <v>470</v>
      </c>
      <c r="C478" s="534"/>
      <c r="D478" s="534"/>
      <c r="E478" s="535"/>
      <c r="F478" s="535"/>
      <c r="G478" s="534"/>
      <c r="H478" s="534"/>
      <c r="I478" s="536"/>
    </row>
    <row r="479" spans="2:9">
      <c r="B479" s="533">
        <v>471</v>
      </c>
      <c r="C479" s="534"/>
      <c r="D479" s="534"/>
      <c r="E479" s="535"/>
      <c r="F479" s="535"/>
      <c r="G479" s="534"/>
      <c r="H479" s="534"/>
      <c r="I479" s="536"/>
    </row>
    <row r="480" spans="2:9">
      <c r="B480" s="533">
        <v>472</v>
      </c>
      <c r="C480" s="534"/>
      <c r="D480" s="534"/>
      <c r="E480" s="535"/>
      <c r="F480" s="535"/>
      <c r="G480" s="534"/>
      <c r="H480" s="534"/>
      <c r="I480" s="536"/>
    </row>
    <row r="481" spans="2:9">
      <c r="B481" s="533">
        <v>473</v>
      </c>
      <c r="C481" s="534"/>
      <c r="D481" s="534"/>
      <c r="E481" s="535"/>
      <c r="F481" s="535"/>
      <c r="G481" s="534"/>
      <c r="H481" s="534"/>
      <c r="I481" s="536"/>
    </row>
    <row r="482" spans="2:9">
      <c r="B482" s="533">
        <v>474</v>
      </c>
      <c r="C482" s="534"/>
      <c r="D482" s="534"/>
      <c r="E482" s="535"/>
      <c r="F482" s="535"/>
      <c r="G482" s="534"/>
      <c r="H482" s="534"/>
      <c r="I482" s="536"/>
    </row>
    <row r="483" spans="2:9">
      <c r="B483" s="533">
        <v>475</v>
      </c>
      <c r="C483" s="534"/>
      <c r="D483" s="534"/>
      <c r="E483" s="535"/>
      <c r="F483" s="535"/>
      <c r="G483" s="534"/>
      <c r="H483" s="534"/>
      <c r="I483" s="536"/>
    </row>
    <row r="484" spans="2:9">
      <c r="B484" s="533">
        <v>476</v>
      </c>
      <c r="C484" s="534"/>
      <c r="D484" s="534"/>
      <c r="E484" s="535"/>
      <c r="F484" s="535"/>
      <c r="G484" s="534"/>
      <c r="H484" s="534"/>
      <c r="I484" s="536"/>
    </row>
    <row r="485" spans="2:9">
      <c r="B485" s="533">
        <v>477</v>
      </c>
      <c r="C485" s="534"/>
      <c r="D485" s="534"/>
      <c r="E485" s="535"/>
      <c r="F485" s="535"/>
      <c r="G485" s="534"/>
      <c r="H485" s="534"/>
      <c r="I485" s="536"/>
    </row>
    <row r="486" spans="2:9">
      <c r="B486" s="533">
        <v>478</v>
      </c>
      <c r="C486" s="534"/>
      <c r="D486" s="534"/>
      <c r="E486" s="535"/>
      <c r="F486" s="535"/>
      <c r="G486" s="534"/>
      <c r="H486" s="534"/>
      <c r="I486" s="536"/>
    </row>
    <row r="487" spans="2:9">
      <c r="B487" s="533">
        <v>479</v>
      </c>
      <c r="C487" s="534"/>
      <c r="D487" s="534"/>
      <c r="E487" s="535"/>
      <c r="F487" s="535"/>
      <c r="G487" s="534"/>
      <c r="H487" s="534"/>
      <c r="I487" s="536"/>
    </row>
    <row r="488" spans="2:9">
      <c r="B488" s="533">
        <v>480</v>
      </c>
      <c r="C488" s="534"/>
      <c r="D488" s="534"/>
      <c r="E488" s="535"/>
      <c r="F488" s="535"/>
      <c r="G488" s="534"/>
      <c r="H488" s="534"/>
      <c r="I488" s="536"/>
    </row>
    <row r="489" spans="2:9">
      <c r="B489" s="533">
        <v>481</v>
      </c>
      <c r="C489" s="534"/>
      <c r="D489" s="534"/>
      <c r="E489" s="535"/>
      <c r="F489" s="535"/>
      <c r="G489" s="534"/>
      <c r="H489" s="534"/>
      <c r="I489" s="536"/>
    </row>
    <row r="490" spans="2:9">
      <c r="B490" s="533">
        <v>482</v>
      </c>
      <c r="C490" s="534"/>
      <c r="D490" s="534"/>
      <c r="E490" s="535"/>
      <c r="F490" s="535"/>
      <c r="G490" s="534"/>
      <c r="H490" s="534"/>
      <c r="I490" s="536"/>
    </row>
    <row r="491" spans="2:9">
      <c r="B491" s="533">
        <v>483</v>
      </c>
      <c r="C491" s="534"/>
      <c r="D491" s="534"/>
      <c r="E491" s="535"/>
      <c r="F491" s="535"/>
      <c r="G491" s="534"/>
      <c r="H491" s="534"/>
      <c r="I491" s="536"/>
    </row>
    <row r="492" spans="2:9">
      <c r="B492" s="533">
        <v>484</v>
      </c>
      <c r="C492" s="534"/>
      <c r="D492" s="534"/>
      <c r="E492" s="535"/>
      <c r="F492" s="535"/>
      <c r="G492" s="534"/>
      <c r="H492" s="534"/>
      <c r="I492" s="536"/>
    </row>
    <row r="493" spans="2:9">
      <c r="B493" s="533">
        <v>485</v>
      </c>
      <c r="C493" s="534"/>
      <c r="D493" s="534"/>
      <c r="E493" s="535"/>
      <c r="F493" s="535"/>
      <c r="G493" s="534"/>
      <c r="H493" s="534"/>
      <c r="I493" s="536"/>
    </row>
    <row r="494" spans="2:9">
      <c r="B494" s="533">
        <v>486</v>
      </c>
      <c r="C494" s="534"/>
      <c r="D494" s="534"/>
      <c r="E494" s="535"/>
      <c r="F494" s="535"/>
      <c r="G494" s="534"/>
      <c r="H494" s="534"/>
      <c r="I494" s="536"/>
    </row>
    <row r="495" spans="2:9">
      <c r="B495" s="533">
        <v>487</v>
      </c>
      <c r="C495" s="534"/>
      <c r="D495" s="534"/>
      <c r="E495" s="535"/>
      <c r="F495" s="535"/>
      <c r="G495" s="534"/>
      <c r="H495" s="534"/>
      <c r="I495" s="536"/>
    </row>
    <row r="496" spans="2:9">
      <c r="B496" s="533">
        <v>488</v>
      </c>
      <c r="C496" s="534"/>
      <c r="D496" s="534"/>
      <c r="E496" s="535"/>
      <c r="F496" s="535"/>
      <c r="G496" s="534"/>
      <c r="H496" s="534"/>
      <c r="I496" s="536"/>
    </row>
    <row r="497" spans="2:9">
      <c r="B497" s="533">
        <v>489</v>
      </c>
      <c r="C497" s="534"/>
      <c r="D497" s="534"/>
      <c r="E497" s="535"/>
      <c r="F497" s="535"/>
      <c r="G497" s="534"/>
      <c r="H497" s="534"/>
      <c r="I497" s="536"/>
    </row>
    <row r="498" spans="2:9">
      <c r="B498" s="533">
        <v>490</v>
      </c>
      <c r="C498" s="534"/>
      <c r="D498" s="534"/>
      <c r="E498" s="535"/>
      <c r="F498" s="535"/>
      <c r="G498" s="534"/>
      <c r="H498" s="534"/>
      <c r="I498" s="536"/>
    </row>
    <row r="499" spans="2:9">
      <c r="B499" s="533">
        <v>491</v>
      </c>
      <c r="C499" s="534"/>
      <c r="D499" s="534"/>
      <c r="E499" s="535"/>
      <c r="F499" s="535"/>
      <c r="G499" s="534"/>
      <c r="H499" s="534"/>
      <c r="I499" s="536"/>
    </row>
    <row r="500" spans="2:9">
      <c r="B500" s="533">
        <v>492</v>
      </c>
      <c r="C500" s="534"/>
      <c r="D500" s="534"/>
      <c r="E500" s="535"/>
      <c r="F500" s="535"/>
      <c r="G500" s="534"/>
      <c r="H500" s="534"/>
      <c r="I500" s="536"/>
    </row>
    <row r="501" spans="2:9">
      <c r="B501" s="533">
        <v>493</v>
      </c>
      <c r="C501" s="534"/>
      <c r="D501" s="534"/>
      <c r="E501" s="535"/>
      <c r="F501" s="535"/>
      <c r="G501" s="534"/>
      <c r="H501" s="534"/>
      <c r="I501" s="536"/>
    </row>
    <row r="502" spans="2:9">
      <c r="B502" s="533">
        <v>494</v>
      </c>
      <c r="C502" s="534"/>
      <c r="D502" s="534"/>
      <c r="E502" s="535"/>
      <c r="F502" s="535"/>
      <c r="G502" s="534"/>
      <c r="H502" s="534"/>
      <c r="I502" s="536"/>
    </row>
    <row r="503" spans="2:9">
      <c r="B503" s="533">
        <v>495</v>
      </c>
      <c r="C503" s="534"/>
      <c r="D503" s="534"/>
      <c r="E503" s="535"/>
      <c r="F503" s="535"/>
      <c r="G503" s="534"/>
      <c r="H503" s="534"/>
      <c r="I503" s="536"/>
    </row>
    <row r="504" spans="2:9">
      <c r="B504" s="533">
        <v>496</v>
      </c>
      <c r="C504" s="534"/>
      <c r="D504" s="534"/>
      <c r="E504" s="535"/>
      <c r="F504" s="535"/>
      <c r="G504" s="534"/>
      <c r="H504" s="534"/>
      <c r="I504" s="536"/>
    </row>
    <row r="505" spans="2:9">
      <c r="B505" s="533">
        <v>497</v>
      </c>
      <c r="C505" s="534"/>
      <c r="D505" s="534"/>
      <c r="E505" s="535"/>
      <c r="F505" s="535"/>
      <c r="G505" s="534"/>
      <c r="H505" s="534"/>
      <c r="I505" s="536"/>
    </row>
    <row r="506" spans="2:9">
      <c r="B506" s="533">
        <v>498</v>
      </c>
      <c r="C506" s="534"/>
      <c r="D506" s="534"/>
      <c r="E506" s="535"/>
      <c r="F506" s="535"/>
      <c r="G506" s="534"/>
      <c r="H506" s="534"/>
      <c r="I506" s="536"/>
    </row>
    <row r="507" spans="2:9">
      <c r="B507" s="533">
        <v>499</v>
      </c>
      <c r="C507" s="534"/>
      <c r="D507" s="534"/>
      <c r="E507" s="535"/>
      <c r="F507" s="535"/>
      <c r="G507" s="534"/>
      <c r="H507" s="534"/>
      <c r="I507" s="536"/>
    </row>
    <row r="508" spans="2:9">
      <c r="B508" s="533">
        <v>500</v>
      </c>
      <c r="C508" s="534"/>
      <c r="D508" s="534"/>
      <c r="E508" s="535"/>
      <c r="F508" s="535"/>
      <c r="G508" s="534"/>
      <c r="H508" s="534"/>
      <c r="I508" s="536"/>
    </row>
    <row r="509" spans="2:9">
      <c r="B509" s="533">
        <v>501</v>
      </c>
      <c r="C509" s="534"/>
      <c r="D509" s="534"/>
      <c r="E509" s="535"/>
      <c r="F509" s="535"/>
      <c r="G509" s="534"/>
      <c r="H509" s="534"/>
      <c r="I509" s="536"/>
    </row>
    <row r="510" spans="2:9">
      <c r="B510" s="533">
        <v>502</v>
      </c>
      <c r="C510" s="534"/>
      <c r="D510" s="534"/>
      <c r="E510" s="535"/>
      <c r="F510" s="535"/>
      <c r="G510" s="534"/>
      <c r="H510" s="534"/>
      <c r="I510" s="536"/>
    </row>
    <row r="511" spans="2:9">
      <c r="B511" s="533">
        <v>503</v>
      </c>
      <c r="C511" s="534"/>
      <c r="D511" s="534"/>
      <c r="E511" s="535"/>
      <c r="F511" s="535"/>
      <c r="G511" s="534"/>
      <c r="H511" s="534"/>
      <c r="I511" s="536"/>
    </row>
    <row r="512" spans="2:9">
      <c r="B512" s="533">
        <v>504</v>
      </c>
      <c r="C512" s="534"/>
      <c r="D512" s="534"/>
      <c r="E512" s="535"/>
      <c r="F512" s="535"/>
      <c r="G512" s="534"/>
      <c r="H512" s="534"/>
      <c r="I512" s="536"/>
    </row>
    <row r="513" spans="2:9">
      <c r="B513" s="533">
        <v>505</v>
      </c>
      <c r="C513" s="534"/>
      <c r="D513" s="534"/>
      <c r="E513" s="535"/>
      <c r="F513" s="535"/>
      <c r="G513" s="534"/>
      <c r="H513" s="534"/>
      <c r="I513" s="536"/>
    </row>
    <row r="514" spans="2:9">
      <c r="B514" s="533">
        <v>506</v>
      </c>
      <c r="C514" s="534"/>
      <c r="D514" s="534"/>
      <c r="E514" s="535"/>
      <c r="F514" s="535"/>
      <c r="G514" s="534"/>
      <c r="H514" s="534"/>
      <c r="I514" s="536"/>
    </row>
    <row r="515" spans="2:9">
      <c r="B515" s="533">
        <v>507</v>
      </c>
      <c r="C515" s="534"/>
      <c r="D515" s="534"/>
      <c r="E515" s="535"/>
      <c r="F515" s="535"/>
      <c r="G515" s="534"/>
      <c r="H515" s="534"/>
      <c r="I515" s="536"/>
    </row>
    <row r="516" spans="2:9">
      <c r="B516" s="533">
        <v>508</v>
      </c>
      <c r="C516" s="534"/>
      <c r="D516" s="534"/>
      <c r="E516" s="535"/>
      <c r="F516" s="535"/>
      <c r="G516" s="534"/>
      <c r="H516" s="534"/>
      <c r="I516" s="536"/>
    </row>
    <row r="517" spans="2:9">
      <c r="B517" s="533">
        <v>509</v>
      </c>
      <c r="C517" s="534"/>
      <c r="D517" s="534"/>
      <c r="E517" s="535"/>
      <c r="F517" s="535"/>
      <c r="G517" s="534"/>
      <c r="H517" s="534"/>
      <c r="I517" s="536"/>
    </row>
    <row r="518" spans="2:9">
      <c r="B518" s="533">
        <v>510</v>
      </c>
      <c r="C518" s="534"/>
      <c r="D518" s="534"/>
      <c r="E518" s="535"/>
      <c r="F518" s="535"/>
      <c r="G518" s="534"/>
      <c r="H518" s="534"/>
      <c r="I518" s="536"/>
    </row>
    <row r="519" spans="2:9">
      <c r="B519" s="533">
        <v>511</v>
      </c>
      <c r="C519" s="534"/>
      <c r="D519" s="534"/>
      <c r="E519" s="535"/>
      <c r="F519" s="535"/>
      <c r="G519" s="534"/>
      <c r="H519" s="534"/>
      <c r="I519" s="536"/>
    </row>
    <row r="520" spans="2:9">
      <c r="B520" s="533">
        <v>512</v>
      </c>
      <c r="C520" s="534"/>
      <c r="D520" s="534"/>
      <c r="E520" s="535"/>
      <c r="F520" s="535"/>
      <c r="G520" s="534"/>
      <c r="H520" s="534"/>
      <c r="I520" s="536"/>
    </row>
    <row r="521" spans="2:9">
      <c r="B521" s="533">
        <v>513</v>
      </c>
      <c r="C521" s="534"/>
      <c r="D521" s="534"/>
      <c r="E521" s="535"/>
      <c r="F521" s="535"/>
      <c r="G521" s="534"/>
      <c r="H521" s="534"/>
      <c r="I521" s="536"/>
    </row>
    <row r="522" spans="2:9">
      <c r="B522" s="533">
        <v>514</v>
      </c>
      <c r="C522" s="534"/>
      <c r="D522" s="534"/>
      <c r="E522" s="535"/>
      <c r="F522" s="535"/>
      <c r="G522" s="534"/>
      <c r="H522" s="534"/>
      <c r="I522" s="536"/>
    </row>
    <row r="523" spans="2:9">
      <c r="B523" s="533">
        <v>515</v>
      </c>
      <c r="C523" s="534"/>
      <c r="D523" s="534"/>
      <c r="E523" s="535"/>
      <c r="F523" s="535"/>
      <c r="G523" s="534"/>
      <c r="H523" s="534"/>
      <c r="I523" s="536"/>
    </row>
    <row r="524" spans="2:9">
      <c r="B524" s="533">
        <v>516</v>
      </c>
      <c r="C524" s="534"/>
      <c r="D524" s="534"/>
      <c r="E524" s="535"/>
      <c r="F524" s="535"/>
      <c r="G524" s="534"/>
      <c r="H524" s="534"/>
      <c r="I524" s="536"/>
    </row>
    <row r="525" spans="2:9">
      <c r="B525" s="533">
        <v>517</v>
      </c>
      <c r="C525" s="534"/>
      <c r="D525" s="534"/>
      <c r="E525" s="535"/>
      <c r="F525" s="535"/>
      <c r="G525" s="534"/>
      <c r="H525" s="534"/>
      <c r="I525" s="536"/>
    </row>
    <row r="526" spans="2:9">
      <c r="B526" s="533">
        <v>518</v>
      </c>
      <c r="C526" s="534"/>
      <c r="D526" s="534"/>
      <c r="E526" s="535"/>
      <c r="F526" s="535"/>
      <c r="G526" s="534"/>
      <c r="H526" s="534"/>
      <c r="I526" s="536"/>
    </row>
    <row r="527" spans="2:9">
      <c r="B527" s="533">
        <v>519</v>
      </c>
      <c r="C527" s="534"/>
      <c r="D527" s="534"/>
      <c r="E527" s="535"/>
      <c r="F527" s="535"/>
      <c r="G527" s="534"/>
      <c r="H527" s="534"/>
      <c r="I527" s="536"/>
    </row>
    <row r="528" spans="2:9">
      <c r="B528" s="533">
        <v>520</v>
      </c>
      <c r="C528" s="534"/>
      <c r="D528" s="534"/>
      <c r="E528" s="535"/>
      <c r="F528" s="535"/>
      <c r="G528" s="534"/>
      <c r="H528" s="534"/>
      <c r="I528" s="536"/>
    </row>
    <row r="529" spans="2:9">
      <c r="B529" s="533">
        <v>521</v>
      </c>
      <c r="C529" s="534"/>
      <c r="D529" s="534"/>
      <c r="E529" s="535"/>
      <c r="F529" s="535"/>
      <c r="G529" s="534"/>
      <c r="H529" s="534"/>
      <c r="I529" s="536"/>
    </row>
    <row r="530" spans="2:9">
      <c r="B530" s="533">
        <v>522</v>
      </c>
      <c r="C530" s="534"/>
      <c r="D530" s="534"/>
      <c r="E530" s="535"/>
      <c r="F530" s="535"/>
      <c r="G530" s="534"/>
      <c r="H530" s="534"/>
      <c r="I530" s="536"/>
    </row>
    <row r="531" spans="2:9">
      <c r="B531" s="533">
        <v>523</v>
      </c>
      <c r="C531" s="534"/>
      <c r="D531" s="534"/>
      <c r="E531" s="535"/>
      <c r="F531" s="535"/>
      <c r="G531" s="534"/>
      <c r="H531" s="534"/>
      <c r="I531" s="536"/>
    </row>
    <row r="532" spans="2:9">
      <c r="B532" s="533">
        <v>524</v>
      </c>
      <c r="C532" s="534"/>
      <c r="D532" s="534"/>
      <c r="E532" s="535"/>
      <c r="F532" s="535"/>
      <c r="G532" s="534"/>
      <c r="H532" s="534"/>
      <c r="I532" s="536"/>
    </row>
    <row r="533" spans="2:9">
      <c r="B533" s="533">
        <v>525</v>
      </c>
      <c r="C533" s="534"/>
      <c r="D533" s="534"/>
      <c r="E533" s="535"/>
      <c r="F533" s="535"/>
      <c r="G533" s="534"/>
      <c r="H533" s="534"/>
      <c r="I533" s="536"/>
    </row>
    <row r="534" spans="2:9">
      <c r="B534" s="533">
        <v>526</v>
      </c>
      <c r="C534" s="534"/>
      <c r="D534" s="534"/>
      <c r="E534" s="535"/>
      <c r="F534" s="535"/>
      <c r="G534" s="534"/>
      <c r="H534" s="534"/>
      <c r="I534" s="536"/>
    </row>
    <row r="535" spans="2:9">
      <c r="B535" s="533">
        <v>527</v>
      </c>
      <c r="C535" s="534"/>
      <c r="D535" s="534"/>
      <c r="E535" s="535"/>
      <c r="F535" s="535"/>
      <c r="G535" s="534"/>
      <c r="H535" s="534"/>
      <c r="I535" s="536"/>
    </row>
    <row r="536" spans="2:9">
      <c r="B536" s="533">
        <v>528</v>
      </c>
      <c r="C536" s="534"/>
      <c r="D536" s="534"/>
      <c r="E536" s="535"/>
      <c r="F536" s="535"/>
      <c r="G536" s="534"/>
      <c r="H536" s="534"/>
      <c r="I536" s="536"/>
    </row>
    <row r="537" spans="2:9">
      <c r="B537" s="533">
        <v>529</v>
      </c>
      <c r="C537" s="534"/>
      <c r="D537" s="534"/>
      <c r="E537" s="535"/>
      <c r="F537" s="535"/>
      <c r="G537" s="534"/>
      <c r="H537" s="534"/>
      <c r="I537" s="536"/>
    </row>
    <row r="538" spans="2:9">
      <c r="B538" s="533">
        <v>530</v>
      </c>
      <c r="C538" s="534"/>
      <c r="D538" s="534"/>
      <c r="E538" s="535"/>
      <c r="F538" s="535"/>
      <c r="G538" s="534"/>
      <c r="H538" s="534"/>
      <c r="I538" s="536"/>
    </row>
    <row r="539" spans="2:9">
      <c r="B539" s="533">
        <v>531</v>
      </c>
      <c r="C539" s="534"/>
      <c r="D539" s="534"/>
      <c r="E539" s="535"/>
      <c r="F539" s="535"/>
      <c r="G539" s="534"/>
      <c r="H539" s="534"/>
      <c r="I539" s="536"/>
    </row>
    <row r="540" spans="2:9">
      <c r="B540" s="533">
        <v>532</v>
      </c>
      <c r="C540" s="534"/>
      <c r="D540" s="534"/>
      <c r="E540" s="535"/>
      <c r="F540" s="535"/>
      <c r="G540" s="534"/>
      <c r="H540" s="534"/>
      <c r="I540" s="536"/>
    </row>
    <row r="541" spans="2:9">
      <c r="B541" s="533">
        <v>533</v>
      </c>
      <c r="C541" s="534"/>
      <c r="D541" s="534"/>
      <c r="E541" s="535"/>
      <c r="F541" s="535"/>
      <c r="G541" s="534"/>
      <c r="H541" s="534"/>
      <c r="I541" s="536"/>
    </row>
    <row r="542" spans="2:9">
      <c r="B542" s="533">
        <v>534</v>
      </c>
      <c r="C542" s="534"/>
      <c r="D542" s="534"/>
      <c r="E542" s="535"/>
      <c r="F542" s="535"/>
      <c r="G542" s="534"/>
      <c r="H542" s="534"/>
      <c r="I542" s="536"/>
    </row>
    <row r="543" spans="2:9">
      <c r="B543" s="533">
        <v>535</v>
      </c>
      <c r="C543" s="534"/>
      <c r="D543" s="534"/>
      <c r="E543" s="535"/>
      <c r="F543" s="535"/>
      <c r="G543" s="534"/>
      <c r="H543" s="534"/>
      <c r="I543" s="536"/>
    </row>
    <row r="544" spans="2:9">
      <c r="B544" s="533">
        <v>536</v>
      </c>
      <c r="C544" s="534"/>
      <c r="D544" s="534"/>
      <c r="E544" s="535"/>
      <c r="F544" s="535"/>
      <c r="G544" s="534"/>
      <c r="H544" s="534"/>
      <c r="I544" s="536"/>
    </row>
    <row r="545" spans="2:9">
      <c r="B545" s="533">
        <v>537</v>
      </c>
      <c r="C545" s="534"/>
      <c r="D545" s="534"/>
      <c r="E545" s="535"/>
      <c r="F545" s="535"/>
      <c r="G545" s="534"/>
      <c r="H545" s="534"/>
      <c r="I545" s="536"/>
    </row>
    <row r="546" spans="2:9">
      <c r="B546" s="533">
        <v>538</v>
      </c>
      <c r="C546" s="534"/>
      <c r="D546" s="534"/>
      <c r="E546" s="535"/>
      <c r="F546" s="535"/>
      <c r="G546" s="534"/>
      <c r="H546" s="534"/>
      <c r="I546" s="536"/>
    </row>
    <row r="547" spans="2:9">
      <c r="B547" s="533">
        <v>539</v>
      </c>
      <c r="C547" s="534"/>
      <c r="D547" s="534"/>
      <c r="E547" s="535"/>
      <c r="F547" s="535"/>
      <c r="G547" s="534"/>
      <c r="H547" s="534"/>
      <c r="I547" s="536"/>
    </row>
    <row r="548" spans="2:9">
      <c r="B548" s="533">
        <v>540</v>
      </c>
      <c r="C548" s="534"/>
      <c r="D548" s="534"/>
      <c r="E548" s="535"/>
      <c r="F548" s="535"/>
      <c r="G548" s="534"/>
      <c r="H548" s="534"/>
      <c r="I548" s="536"/>
    </row>
    <row r="549" spans="2:9">
      <c r="B549" s="533">
        <v>541</v>
      </c>
      <c r="C549" s="534"/>
      <c r="D549" s="534"/>
      <c r="E549" s="535"/>
      <c r="F549" s="535"/>
      <c r="G549" s="534"/>
      <c r="H549" s="534"/>
      <c r="I549" s="536"/>
    </row>
    <row r="550" spans="2:9">
      <c r="B550" s="533">
        <v>542</v>
      </c>
      <c r="C550" s="534"/>
      <c r="D550" s="534"/>
      <c r="E550" s="535"/>
      <c r="F550" s="535"/>
      <c r="G550" s="534"/>
      <c r="H550" s="534"/>
      <c r="I550" s="536"/>
    </row>
    <row r="551" spans="2:9">
      <c r="B551" s="533">
        <v>543</v>
      </c>
      <c r="C551" s="534"/>
      <c r="D551" s="534"/>
      <c r="E551" s="535"/>
      <c r="F551" s="535"/>
      <c r="G551" s="534"/>
      <c r="H551" s="534"/>
      <c r="I551" s="536"/>
    </row>
    <row r="552" spans="2:9">
      <c r="B552" s="533">
        <v>544</v>
      </c>
      <c r="C552" s="534"/>
      <c r="D552" s="534"/>
      <c r="E552" s="535"/>
      <c r="F552" s="535"/>
      <c r="G552" s="534"/>
      <c r="H552" s="534"/>
      <c r="I552" s="536"/>
    </row>
    <row r="553" spans="2:9">
      <c r="B553" s="533">
        <v>545</v>
      </c>
      <c r="C553" s="534"/>
      <c r="D553" s="534"/>
      <c r="E553" s="535"/>
      <c r="F553" s="535"/>
      <c r="G553" s="534"/>
      <c r="H553" s="534"/>
      <c r="I553" s="536"/>
    </row>
    <row r="554" spans="2:9">
      <c r="B554" s="533">
        <v>546</v>
      </c>
      <c r="C554" s="534"/>
      <c r="D554" s="534"/>
      <c r="E554" s="535"/>
      <c r="F554" s="535"/>
      <c r="G554" s="534"/>
      <c r="H554" s="534"/>
      <c r="I554" s="536"/>
    </row>
    <row r="555" spans="2:9">
      <c r="B555" s="533">
        <v>547</v>
      </c>
      <c r="C555" s="534"/>
      <c r="D555" s="534"/>
      <c r="E555" s="535"/>
      <c r="F555" s="535"/>
      <c r="G555" s="534"/>
      <c r="H555" s="534"/>
      <c r="I555" s="536"/>
    </row>
    <row r="556" spans="2:9">
      <c r="B556" s="533">
        <v>548</v>
      </c>
      <c r="C556" s="534"/>
      <c r="D556" s="534"/>
      <c r="E556" s="535"/>
      <c r="F556" s="535"/>
      <c r="G556" s="534"/>
      <c r="H556" s="534"/>
      <c r="I556" s="536"/>
    </row>
    <row r="557" spans="2:9">
      <c r="B557" s="533">
        <v>549</v>
      </c>
      <c r="C557" s="534"/>
      <c r="D557" s="534"/>
      <c r="E557" s="535"/>
      <c r="F557" s="535"/>
      <c r="G557" s="534"/>
      <c r="H557" s="534"/>
      <c r="I557" s="536"/>
    </row>
    <row r="558" spans="2:9">
      <c r="B558" s="533">
        <v>550</v>
      </c>
      <c r="C558" s="534"/>
      <c r="D558" s="534"/>
      <c r="E558" s="535"/>
      <c r="F558" s="535"/>
      <c r="G558" s="534"/>
      <c r="H558" s="534"/>
      <c r="I558" s="536"/>
    </row>
    <row r="559" spans="2:9">
      <c r="B559" s="533">
        <v>551</v>
      </c>
      <c r="C559" s="534"/>
      <c r="D559" s="534"/>
      <c r="E559" s="535"/>
      <c r="F559" s="535"/>
      <c r="G559" s="534"/>
      <c r="H559" s="534"/>
      <c r="I559" s="536"/>
    </row>
    <row r="560" spans="2:9">
      <c r="B560" s="533">
        <v>552</v>
      </c>
      <c r="C560" s="534"/>
      <c r="D560" s="534"/>
      <c r="E560" s="535"/>
      <c r="F560" s="535"/>
      <c r="G560" s="534"/>
      <c r="H560" s="534"/>
      <c r="I560" s="536"/>
    </row>
    <row r="561" spans="2:9">
      <c r="B561" s="533">
        <v>553</v>
      </c>
      <c r="C561" s="534"/>
      <c r="D561" s="534"/>
      <c r="E561" s="535"/>
      <c r="F561" s="535"/>
      <c r="G561" s="534"/>
      <c r="H561" s="534"/>
      <c r="I561" s="536"/>
    </row>
    <row r="562" spans="2:9">
      <c r="B562" s="533">
        <v>554</v>
      </c>
      <c r="C562" s="534"/>
      <c r="D562" s="534"/>
      <c r="E562" s="535"/>
      <c r="F562" s="535"/>
      <c r="G562" s="534"/>
      <c r="H562" s="534"/>
      <c r="I562" s="536"/>
    </row>
    <row r="563" spans="2:9">
      <c r="B563" s="533">
        <v>555</v>
      </c>
      <c r="C563" s="534"/>
      <c r="D563" s="534"/>
      <c r="E563" s="535"/>
      <c r="F563" s="535"/>
      <c r="G563" s="534"/>
      <c r="H563" s="534"/>
      <c r="I563" s="536"/>
    </row>
    <row r="564" spans="2:9">
      <c r="B564" s="533">
        <v>556</v>
      </c>
      <c r="C564" s="534"/>
      <c r="D564" s="534"/>
      <c r="E564" s="535"/>
      <c r="F564" s="535"/>
      <c r="G564" s="534"/>
      <c r="H564" s="534"/>
      <c r="I564" s="536"/>
    </row>
    <row r="565" spans="2:9">
      <c r="B565" s="533">
        <v>557</v>
      </c>
      <c r="C565" s="534"/>
      <c r="D565" s="534"/>
      <c r="E565" s="535"/>
      <c r="F565" s="535"/>
      <c r="G565" s="534"/>
      <c r="H565" s="534"/>
      <c r="I565" s="536"/>
    </row>
    <row r="566" spans="2:9">
      <c r="B566" s="533">
        <v>558</v>
      </c>
      <c r="C566" s="534"/>
      <c r="D566" s="534"/>
      <c r="E566" s="535"/>
      <c r="F566" s="535"/>
      <c r="G566" s="534"/>
      <c r="H566" s="534"/>
      <c r="I566" s="536"/>
    </row>
    <row r="567" spans="2:9">
      <c r="B567" s="533">
        <v>559</v>
      </c>
      <c r="C567" s="534"/>
      <c r="D567" s="534"/>
      <c r="E567" s="535"/>
      <c r="F567" s="535"/>
      <c r="G567" s="534"/>
      <c r="H567" s="534"/>
      <c r="I567" s="536"/>
    </row>
    <row r="568" spans="2:9">
      <c r="B568" s="533">
        <v>560</v>
      </c>
      <c r="C568" s="534"/>
      <c r="D568" s="534"/>
      <c r="E568" s="535"/>
      <c r="F568" s="535"/>
      <c r="G568" s="534"/>
      <c r="H568" s="534"/>
      <c r="I568" s="536"/>
    </row>
    <row r="569" spans="2:9">
      <c r="B569" s="533">
        <v>561</v>
      </c>
      <c r="C569" s="534"/>
      <c r="D569" s="534"/>
      <c r="E569" s="535"/>
      <c r="F569" s="535"/>
      <c r="G569" s="534"/>
      <c r="H569" s="534"/>
      <c r="I569" s="536"/>
    </row>
    <row r="570" spans="2:9">
      <c r="B570" s="533">
        <v>562</v>
      </c>
      <c r="C570" s="534"/>
      <c r="D570" s="534"/>
      <c r="E570" s="535"/>
      <c r="F570" s="535"/>
      <c r="G570" s="534"/>
      <c r="H570" s="534"/>
      <c r="I570" s="536"/>
    </row>
    <row r="571" spans="2:9">
      <c r="B571" s="533">
        <v>563</v>
      </c>
      <c r="C571" s="534"/>
      <c r="D571" s="534"/>
      <c r="E571" s="535"/>
      <c r="F571" s="535"/>
      <c r="G571" s="534"/>
      <c r="H571" s="534"/>
      <c r="I571" s="536"/>
    </row>
    <row r="572" spans="2:9">
      <c r="B572" s="533">
        <v>564</v>
      </c>
      <c r="C572" s="534"/>
      <c r="D572" s="534"/>
      <c r="E572" s="535"/>
      <c r="F572" s="535"/>
      <c r="G572" s="534"/>
      <c r="H572" s="534"/>
      <c r="I572" s="536"/>
    </row>
    <row r="573" spans="2:9">
      <c r="B573" s="533">
        <v>565</v>
      </c>
      <c r="C573" s="534"/>
      <c r="D573" s="534"/>
      <c r="E573" s="535"/>
      <c r="F573" s="535"/>
      <c r="G573" s="534"/>
      <c r="H573" s="534"/>
      <c r="I573" s="536"/>
    </row>
    <row r="574" spans="2:9">
      <c r="B574" s="533">
        <v>566</v>
      </c>
      <c r="C574" s="534"/>
      <c r="D574" s="534"/>
      <c r="E574" s="535"/>
      <c r="F574" s="535"/>
      <c r="G574" s="534"/>
      <c r="H574" s="534"/>
      <c r="I574" s="536"/>
    </row>
    <row r="575" spans="2:9">
      <c r="B575" s="533">
        <v>567</v>
      </c>
      <c r="C575" s="534"/>
      <c r="D575" s="534"/>
      <c r="E575" s="535"/>
      <c r="F575" s="535"/>
      <c r="G575" s="534"/>
      <c r="H575" s="534"/>
      <c r="I575" s="536"/>
    </row>
    <row r="576" spans="2:9">
      <c r="B576" s="533">
        <v>568</v>
      </c>
      <c r="C576" s="534"/>
      <c r="D576" s="534"/>
      <c r="E576" s="535"/>
      <c r="F576" s="535"/>
      <c r="G576" s="534"/>
      <c r="H576" s="534"/>
      <c r="I576" s="536"/>
    </row>
    <row r="577" spans="2:9">
      <c r="B577" s="533">
        <v>569</v>
      </c>
      <c r="C577" s="534"/>
      <c r="D577" s="534"/>
      <c r="E577" s="535"/>
      <c r="F577" s="535"/>
      <c r="G577" s="534"/>
      <c r="H577" s="534"/>
      <c r="I577" s="536"/>
    </row>
    <row r="578" spans="2:9">
      <c r="B578" s="533">
        <v>570</v>
      </c>
      <c r="C578" s="534"/>
      <c r="D578" s="534"/>
      <c r="E578" s="535"/>
      <c r="F578" s="535"/>
      <c r="G578" s="534"/>
      <c r="H578" s="534"/>
      <c r="I578" s="536"/>
    </row>
    <row r="579" spans="2:9">
      <c r="B579" s="533">
        <v>571</v>
      </c>
      <c r="C579" s="534"/>
      <c r="D579" s="534"/>
      <c r="E579" s="535"/>
      <c r="F579" s="535"/>
      <c r="G579" s="534"/>
      <c r="H579" s="534"/>
      <c r="I579" s="536"/>
    </row>
    <row r="580" spans="2:9">
      <c r="B580" s="533">
        <v>572</v>
      </c>
      <c r="C580" s="534"/>
      <c r="D580" s="534"/>
      <c r="E580" s="535"/>
      <c r="F580" s="535"/>
      <c r="G580" s="534"/>
      <c r="H580" s="534"/>
      <c r="I580" s="536"/>
    </row>
    <row r="581" spans="2:9">
      <c r="B581" s="533">
        <v>573</v>
      </c>
      <c r="C581" s="534"/>
      <c r="D581" s="534"/>
      <c r="E581" s="535"/>
      <c r="F581" s="535"/>
      <c r="G581" s="534"/>
      <c r="H581" s="534"/>
      <c r="I581" s="536"/>
    </row>
    <row r="582" spans="2:9">
      <c r="B582" s="533">
        <v>574</v>
      </c>
      <c r="C582" s="534"/>
      <c r="D582" s="534"/>
      <c r="E582" s="535"/>
      <c r="F582" s="535"/>
      <c r="G582" s="534"/>
      <c r="H582" s="534"/>
      <c r="I582" s="536"/>
    </row>
    <row r="583" spans="2:9">
      <c r="B583" s="533">
        <v>575</v>
      </c>
      <c r="C583" s="534"/>
      <c r="D583" s="534"/>
      <c r="E583" s="535"/>
      <c r="F583" s="535"/>
      <c r="G583" s="534"/>
      <c r="H583" s="534"/>
      <c r="I583" s="536"/>
    </row>
    <row r="584" spans="2:9">
      <c r="B584" s="533">
        <v>576</v>
      </c>
      <c r="C584" s="534"/>
      <c r="D584" s="534"/>
      <c r="E584" s="535"/>
      <c r="F584" s="535"/>
      <c r="G584" s="534"/>
      <c r="H584" s="534"/>
      <c r="I584" s="536"/>
    </row>
    <row r="585" spans="2:9">
      <c r="B585" s="533">
        <v>577</v>
      </c>
      <c r="C585" s="534"/>
      <c r="D585" s="534"/>
      <c r="E585" s="535"/>
      <c r="F585" s="535"/>
      <c r="G585" s="534"/>
      <c r="H585" s="534"/>
      <c r="I585" s="536"/>
    </row>
    <row r="586" spans="2:9">
      <c r="B586" s="533">
        <v>578</v>
      </c>
      <c r="C586" s="534"/>
      <c r="D586" s="534"/>
      <c r="E586" s="535"/>
      <c r="F586" s="535"/>
      <c r="G586" s="534"/>
      <c r="H586" s="534"/>
      <c r="I586" s="536"/>
    </row>
    <row r="587" spans="2:9">
      <c r="B587" s="533">
        <v>579</v>
      </c>
      <c r="C587" s="534"/>
      <c r="D587" s="534"/>
      <c r="E587" s="535"/>
      <c r="F587" s="535"/>
      <c r="G587" s="534"/>
      <c r="H587" s="534"/>
      <c r="I587" s="536"/>
    </row>
    <row r="588" spans="2:9">
      <c r="B588" s="533">
        <v>580</v>
      </c>
      <c r="C588" s="534"/>
      <c r="D588" s="534"/>
      <c r="E588" s="535"/>
      <c r="F588" s="535"/>
      <c r="G588" s="534"/>
      <c r="H588" s="534"/>
      <c r="I588" s="536"/>
    </row>
    <row r="589" spans="2:9">
      <c r="B589" s="533">
        <v>581</v>
      </c>
      <c r="C589" s="534"/>
      <c r="D589" s="534"/>
      <c r="E589" s="535"/>
      <c r="F589" s="535"/>
      <c r="G589" s="534"/>
      <c r="H589" s="534"/>
      <c r="I589" s="536"/>
    </row>
    <row r="590" spans="2:9">
      <c r="B590" s="533">
        <v>582</v>
      </c>
      <c r="C590" s="534"/>
      <c r="D590" s="534"/>
      <c r="E590" s="535"/>
      <c r="F590" s="535"/>
      <c r="G590" s="534"/>
      <c r="H590" s="534"/>
      <c r="I590" s="536"/>
    </row>
    <row r="591" spans="2:9">
      <c r="B591" s="533">
        <v>583</v>
      </c>
      <c r="C591" s="534"/>
      <c r="D591" s="534"/>
      <c r="E591" s="535"/>
      <c r="F591" s="535"/>
      <c r="G591" s="534"/>
      <c r="H591" s="534"/>
      <c r="I591" s="536"/>
    </row>
    <row r="592" spans="2:9">
      <c r="B592" s="533">
        <v>584</v>
      </c>
      <c r="C592" s="534"/>
      <c r="D592" s="534"/>
      <c r="E592" s="535"/>
      <c r="F592" s="535"/>
      <c r="G592" s="534"/>
      <c r="H592" s="534"/>
      <c r="I592" s="536"/>
    </row>
    <row r="593" spans="2:9">
      <c r="B593" s="533">
        <v>585</v>
      </c>
      <c r="C593" s="534"/>
      <c r="D593" s="534"/>
      <c r="E593" s="535"/>
      <c r="F593" s="535"/>
      <c r="G593" s="534"/>
      <c r="H593" s="534"/>
      <c r="I593" s="536"/>
    </row>
    <row r="594" spans="2:9">
      <c r="B594" s="533">
        <v>586</v>
      </c>
      <c r="C594" s="534"/>
      <c r="D594" s="534"/>
      <c r="E594" s="535"/>
      <c r="F594" s="535"/>
      <c r="G594" s="534"/>
      <c r="H594" s="534"/>
      <c r="I594" s="536"/>
    </row>
    <row r="595" spans="2:9">
      <c r="B595" s="533">
        <v>587</v>
      </c>
      <c r="C595" s="534"/>
      <c r="D595" s="534"/>
      <c r="E595" s="535"/>
      <c r="F595" s="535"/>
      <c r="G595" s="534"/>
      <c r="H595" s="534"/>
      <c r="I595" s="536"/>
    </row>
    <row r="596" spans="2:9">
      <c r="B596" s="533">
        <v>588</v>
      </c>
      <c r="C596" s="534"/>
      <c r="D596" s="534"/>
      <c r="E596" s="535"/>
      <c r="F596" s="535"/>
      <c r="G596" s="534"/>
      <c r="H596" s="534"/>
      <c r="I596" s="536"/>
    </row>
    <row r="597" spans="2:9">
      <c r="B597" s="533">
        <v>589</v>
      </c>
      <c r="C597" s="534"/>
      <c r="D597" s="534"/>
      <c r="E597" s="535"/>
      <c r="F597" s="535"/>
      <c r="G597" s="534"/>
      <c r="H597" s="534"/>
      <c r="I597" s="536"/>
    </row>
    <row r="598" spans="2:9">
      <c r="B598" s="533">
        <v>590</v>
      </c>
      <c r="C598" s="534"/>
      <c r="D598" s="534"/>
      <c r="E598" s="535"/>
      <c r="F598" s="535"/>
      <c r="G598" s="534"/>
      <c r="H598" s="534"/>
      <c r="I598" s="536"/>
    </row>
    <row r="599" spans="2:9">
      <c r="B599" s="533">
        <v>591</v>
      </c>
      <c r="C599" s="534"/>
      <c r="D599" s="534"/>
      <c r="E599" s="535"/>
      <c r="F599" s="535"/>
      <c r="G599" s="534"/>
      <c r="H599" s="534"/>
      <c r="I599" s="536"/>
    </row>
    <row r="600" spans="2:9">
      <c r="B600" s="533">
        <v>592</v>
      </c>
      <c r="C600" s="534"/>
      <c r="D600" s="534"/>
      <c r="E600" s="535"/>
      <c r="F600" s="535"/>
      <c r="G600" s="534"/>
      <c r="H600" s="534"/>
      <c r="I600" s="536"/>
    </row>
    <row r="601" spans="2:9">
      <c r="B601" s="533">
        <v>593</v>
      </c>
      <c r="C601" s="534"/>
      <c r="D601" s="534"/>
      <c r="E601" s="535"/>
      <c r="F601" s="535"/>
      <c r="G601" s="534"/>
      <c r="H601" s="534"/>
      <c r="I601" s="536"/>
    </row>
    <row r="602" spans="2:9">
      <c r="B602" s="533">
        <v>594</v>
      </c>
      <c r="C602" s="534"/>
      <c r="D602" s="534"/>
      <c r="E602" s="535"/>
      <c r="F602" s="535"/>
      <c r="G602" s="534"/>
      <c r="H602" s="534"/>
      <c r="I602" s="536"/>
    </row>
    <row r="603" spans="2:9">
      <c r="B603" s="533">
        <v>595</v>
      </c>
      <c r="C603" s="534"/>
      <c r="D603" s="534"/>
      <c r="E603" s="535"/>
      <c r="F603" s="535"/>
      <c r="G603" s="534"/>
      <c r="H603" s="534"/>
      <c r="I603" s="536"/>
    </row>
    <row r="604" spans="2:9">
      <c r="B604" s="533">
        <v>596</v>
      </c>
      <c r="C604" s="534"/>
      <c r="D604" s="534"/>
      <c r="E604" s="535"/>
      <c r="F604" s="535"/>
      <c r="G604" s="534"/>
      <c r="H604" s="534"/>
      <c r="I604" s="536"/>
    </row>
    <row r="605" spans="2:9">
      <c r="B605" s="533">
        <v>597</v>
      </c>
      <c r="C605" s="534"/>
      <c r="D605" s="534"/>
      <c r="E605" s="535"/>
      <c r="F605" s="535"/>
      <c r="G605" s="534"/>
      <c r="H605" s="534"/>
      <c r="I605" s="536"/>
    </row>
    <row r="606" spans="2:9">
      <c r="B606" s="533">
        <v>598</v>
      </c>
      <c r="C606" s="534"/>
      <c r="D606" s="534"/>
      <c r="E606" s="535"/>
      <c r="F606" s="535"/>
      <c r="G606" s="534"/>
      <c r="H606" s="534"/>
      <c r="I606" s="536"/>
    </row>
    <row r="607" spans="2:9">
      <c r="B607" s="533">
        <v>599</v>
      </c>
      <c r="C607" s="534"/>
      <c r="D607" s="534"/>
      <c r="E607" s="535"/>
      <c r="F607" s="535"/>
      <c r="G607" s="534"/>
      <c r="H607" s="534"/>
      <c r="I607" s="536"/>
    </row>
    <row r="608" spans="2:9">
      <c r="B608" s="533">
        <v>600</v>
      </c>
      <c r="C608" s="534"/>
      <c r="D608" s="534"/>
      <c r="E608" s="535"/>
      <c r="F608" s="535"/>
      <c r="G608" s="534"/>
      <c r="H608" s="534"/>
      <c r="I608" s="536"/>
    </row>
    <row r="609" spans="2:9">
      <c r="B609" s="533">
        <v>601</v>
      </c>
      <c r="C609" s="534"/>
      <c r="D609" s="534"/>
      <c r="E609" s="535"/>
      <c r="F609" s="535"/>
      <c r="G609" s="534"/>
      <c r="H609" s="534"/>
      <c r="I609" s="536"/>
    </row>
    <row r="610" spans="2:9">
      <c r="B610" s="533">
        <v>602</v>
      </c>
      <c r="C610" s="534"/>
      <c r="D610" s="534"/>
      <c r="E610" s="535"/>
      <c r="F610" s="535"/>
      <c r="G610" s="534"/>
      <c r="H610" s="534"/>
      <c r="I610" s="536"/>
    </row>
    <row r="611" spans="2:9">
      <c r="B611" s="533">
        <v>603</v>
      </c>
      <c r="C611" s="534"/>
      <c r="D611" s="534"/>
      <c r="E611" s="535"/>
      <c r="F611" s="535"/>
      <c r="G611" s="534"/>
      <c r="H611" s="534"/>
      <c r="I611" s="536"/>
    </row>
    <row r="612" spans="2:9">
      <c r="B612" s="533">
        <v>604</v>
      </c>
      <c r="C612" s="534"/>
      <c r="D612" s="534"/>
      <c r="E612" s="535"/>
      <c r="F612" s="535"/>
      <c r="G612" s="534"/>
      <c r="H612" s="534"/>
      <c r="I612" s="536"/>
    </row>
    <row r="613" spans="2:9">
      <c r="B613" s="533">
        <v>605</v>
      </c>
      <c r="C613" s="534"/>
      <c r="D613" s="534"/>
      <c r="E613" s="535"/>
      <c r="F613" s="535"/>
      <c r="G613" s="534"/>
      <c r="H613" s="534"/>
      <c r="I613" s="536"/>
    </row>
    <row r="614" spans="2:9">
      <c r="B614" s="533">
        <v>606</v>
      </c>
      <c r="C614" s="534"/>
      <c r="D614" s="534"/>
      <c r="E614" s="535"/>
      <c r="F614" s="535"/>
      <c r="G614" s="534"/>
      <c r="H614" s="534"/>
      <c r="I614" s="536"/>
    </row>
    <row r="615" spans="2:9">
      <c r="B615" s="533">
        <v>607</v>
      </c>
      <c r="C615" s="534"/>
      <c r="D615" s="534"/>
      <c r="E615" s="535"/>
      <c r="F615" s="535"/>
      <c r="G615" s="534"/>
      <c r="H615" s="534"/>
      <c r="I615" s="536"/>
    </row>
    <row r="616" spans="2:9">
      <c r="B616" s="533">
        <v>608</v>
      </c>
      <c r="C616" s="534"/>
      <c r="D616" s="534"/>
      <c r="E616" s="535"/>
      <c r="F616" s="535"/>
      <c r="G616" s="534"/>
      <c r="H616" s="534"/>
      <c r="I616" s="536"/>
    </row>
    <row r="617" spans="2:9">
      <c r="B617" s="533">
        <v>609</v>
      </c>
      <c r="C617" s="534"/>
      <c r="D617" s="534"/>
      <c r="E617" s="535"/>
      <c r="F617" s="535"/>
      <c r="G617" s="534"/>
      <c r="H617" s="534"/>
      <c r="I617" s="536"/>
    </row>
    <row r="618" spans="2:9">
      <c r="B618" s="533">
        <v>610</v>
      </c>
      <c r="C618" s="534"/>
      <c r="D618" s="534"/>
      <c r="E618" s="535"/>
      <c r="F618" s="535"/>
      <c r="G618" s="534"/>
      <c r="H618" s="534"/>
      <c r="I618" s="536"/>
    </row>
    <row r="619" spans="2:9">
      <c r="B619" s="533">
        <v>611</v>
      </c>
      <c r="C619" s="534"/>
      <c r="D619" s="534"/>
      <c r="E619" s="535"/>
      <c r="F619" s="535"/>
      <c r="G619" s="534"/>
      <c r="H619" s="534"/>
      <c r="I619" s="536"/>
    </row>
    <row r="620" spans="2:9">
      <c r="B620" s="533">
        <v>612</v>
      </c>
      <c r="C620" s="534"/>
      <c r="D620" s="534"/>
      <c r="E620" s="535"/>
      <c r="F620" s="535"/>
      <c r="G620" s="534"/>
      <c r="H620" s="534"/>
      <c r="I620" s="536"/>
    </row>
    <row r="621" spans="2:9">
      <c r="B621" s="533">
        <v>613</v>
      </c>
      <c r="C621" s="534"/>
      <c r="D621" s="534"/>
      <c r="E621" s="535"/>
      <c r="F621" s="535"/>
      <c r="G621" s="534"/>
      <c r="H621" s="534"/>
      <c r="I621" s="536"/>
    </row>
    <row r="622" spans="2:9">
      <c r="B622" s="533">
        <v>614</v>
      </c>
      <c r="C622" s="534"/>
      <c r="D622" s="534"/>
      <c r="E622" s="535"/>
      <c r="F622" s="535"/>
      <c r="G622" s="534"/>
      <c r="H622" s="534"/>
      <c r="I622" s="536"/>
    </row>
    <row r="623" spans="2:9">
      <c r="B623" s="533">
        <v>615</v>
      </c>
      <c r="C623" s="534"/>
      <c r="D623" s="534"/>
      <c r="E623" s="535"/>
      <c r="F623" s="535"/>
      <c r="G623" s="534"/>
      <c r="H623" s="534"/>
      <c r="I623" s="536"/>
    </row>
    <row r="624" spans="2:9">
      <c r="B624" s="533">
        <v>616</v>
      </c>
      <c r="C624" s="534"/>
      <c r="D624" s="534"/>
      <c r="E624" s="535"/>
      <c r="F624" s="535"/>
      <c r="G624" s="534"/>
      <c r="H624" s="534"/>
      <c r="I624" s="536"/>
    </row>
    <row r="625" spans="2:9">
      <c r="B625" s="533">
        <v>617</v>
      </c>
      <c r="C625" s="534"/>
      <c r="D625" s="534"/>
      <c r="E625" s="535"/>
      <c r="F625" s="535"/>
      <c r="G625" s="534"/>
      <c r="H625" s="534"/>
      <c r="I625" s="536"/>
    </row>
    <row r="626" spans="2:9">
      <c r="B626" s="533">
        <v>618</v>
      </c>
      <c r="C626" s="534"/>
      <c r="D626" s="534"/>
      <c r="E626" s="535"/>
      <c r="F626" s="535"/>
      <c r="G626" s="534"/>
      <c r="H626" s="534"/>
      <c r="I626" s="536"/>
    </row>
    <row r="627" spans="2:9">
      <c r="B627" s="533">
        <v>619</v>
      </c>
      <c r="C627" s="534"/>
      <c r="D627" s="534"/>
      <c r="E627" s="535"/>
      <c r="F627" s="535"/>
      <c r="G627" s="534"/>
      <c r="H627" s="534"/>
      <c r="I627" s="536"/>
    </row>
    <row r="628" spans="2:9">
      <c r="B628" s="533">
        <v>620</v>
      </c>
      <c r="C628" s="534"/>
      <c r="D628" s="534"/>
      <c r="E628" s="535"/>
      <c r="F628" s="535"/>
      <c r="G628" s="534"/>
      <c r="H628" s="534"/>
      <c r="I628" s="536"/>
    </row>
    <row r="629" spans="2:9">
      <c r="B629" s="533">
        <v>621</v>
      </c>
      <c r="C629" s="534"/>
      <c r="D629" s="534"/>
      <c r="E629" s="535"/>
      <c r="F629" s="535"/>
      <c r="G629" s="534"/>
      <c r="H629" s="534"/>
      <c r="I629" s="536"/>
    </row>
    <row r="630" spans="2:9">
      <c r="B630" s="533">
        <v>622</v>
      </c>
      <c r="C630" s="534"/>
      <c r="D630" s="534"/>
      <c r="E630" s="535"/>
      <c r="F630" s="535"/>
      <c r="G630" s="534"/>
      <c r="H630" s="534"/>
      <c r="I630" s="536"/>
    </row>
    <row r="631" spans="2:9">
      <c r="B631" s="533">
        <v>623</v>
      </c>
      <c r="C631" s="534"/>
      <c r="D631" s="534"/>
      <c r="E631" s="535"/>
      <c r="F631" s="535"/>
      <c r="G631" s="534"/>
      <c r="H631" s="534"/>
      <c r="I631" s="536"/>
    </row>
    <row r="632" spans="2:9">
      <c r="B632" s="533">
        <v>624</v>
      </c>
      <c r="C632" s="534"/>
      <c r="D632" s="534"/>
      <c r="E632" s="535"/>
      <c r="F632" s="535"/>
      <c r="G632" s="534"/>
      <c r="H632" s="534"/>
      <c r="I632" s="536"/>
    </row>
    <row r="633" spans="2:9">
      <c r="B633" s="533">
        <v>625</v>
      </c>
      <c r="C633" s="534"/>
      <c r="D633" s="534"/>
      <c r="E633" s="535"/>
      <c r="F633" s="535"/>
      <c r="G633" s="534"/>
      <c r="H633" s="534"/>
      <c r="I633" s="536"/>
    </row>
    <row r="634" spans="2:9">
      <c r="B634" s="533">
        <v>626</v>
      </c>
      <c r="C634" s="534"/>
      <c r="D634" s="534"/>
      <c r="E634" s="535"/>
      <c r="F634" s="535"/>
      <c r="G634" s="534"/>
      <c r="H634" s="534"/>
      <c r="I634" s="536"/>
    </row>
    <row r="635" spans="2:9">
      <c r="B635" s="533">
        <v>627</v>
      </c>
      <c r="C635" s="534"/>
      <c r="D635" s="534"/>
      <c r="E635" s="535"/>
      <c r="F635" s="535"/>
      <c r="G635" s="534"/>
      <c r="H635" s="534"/>
      <c r="I635" s="536"/>
    </row>
    <row r="636" spans="2:9">
      <c r="B636" s="533">
        <v>628</v>
      </c>
      <c r="C636" s="534"/>
      <c r="D636" s="534"/>
      <c r="E636" s="535"/>
      <c r="F636" s="535"/>
      <c r="G636" s="534"/>
      <c r="H636" s="534"/>
      <c r="I636" s="536"/>
    </row>
    <row r="637" spans="2:9">
      <c r="B637" s="533">
        <v>629</v>
      </c>
      <c r="C637" s="534"/>
      <c r="D637" s="534"/>
      <c r="E637" s="535"/>
      <c r="F637" s="535"/>
      <c r="G637" s="534"/>
      <c r="H637" s="534"/>
      <c r="I637" s="536"/>
    </row>
    <row r="638" spans="2:9">
      <c r="B638" s="533">
        <v>630</v>
      </c>
      <c r="C638" s="534"/>
      <c r="D638" s="534"/>
      <c r="E638" s="535"/>
      <c r="F638" s="535"/>
      <c r="G638" s="534"/>
      <c r="H638" s="534"/>
      <c r="I638" s="536"/>
    </row>
    <row r="639" spans="2:9">
      <c r="B639" s="533">
        <v>631</v>
      </c>
      <c r="C639" s="534"/>
      <c r="D639" s="534"/>
      <c r="E639" s="535"/>
      <c r="F639" s="535"/>
      <c r="G639" s="534"/>
      <c r="H639" s="534"/>
      <c r="I639" s="536"/>
    </row>
    <row r="640" spans="2:9">
      <c r="B640" s="533">
        <v>632</v>
      </c>
      <c r="C640" s="534"/>
      <c r="D640" s="534"/>
      <c r="E640" s="535"/>
      <c r="F640" s="535"/>
      <c r="G640" s="534"/>
      <c r="H640" s="534"/>
      <c r="I640" s="536"/>
    </row>
    <row r="641" spans="2:9">
      <c r="B641" s="533">
        <v>633</v>
      </c>
      <c r="C641" s="534"/>
      <c r="D641" s="534"/>
      <c r="E641" s="535"/>
      <c r="F641" s="535"/>
      <c r="G641" s="534"/>
      <c r="H641" s="534"/>
      <c r="I641" s="536"/>
    </row>
    <row r="642" spans="2:9">
      <c r="B642" s="533">
        <v>634</v>
      </c>
      <c r="C642" s="534"/>
      <c r="D642" s="534"/>
      <c r="E642" s="535"/>
      <c r="F642" s="535"/>
      <c r="G642" s="534"/>
      <c r="H642" s="534"/>
      <c r="I642" s="536"/>
    </row>
    <row r="643" spans="2:9">
      <c r="B643" s="533">
        <v>635</v>
      </c>
      <c r="C643" s="534"/>
      <c r="D643" s="534"/>
      <c r="E643" s="535"/>
      <c r="F643" s="535"/>
      <c r="G643" s="534"/>
      <c r="H643" s="534"/>
      <c r="I643" s="536"/>
    </row>
    <row r="644" spans="2:9">
      <c r="B644" s="533">
        <v>636</v>
      </c>
      <c r="C644" s="534"/>
      <c r="D644" s="534"/>
      <c r="E644" s="535"/>
      <c r="F644" s="535"/>
      <c r="G644" s="534"/>
      <c r="H644" s="534"/>
      <c r="I644" s="536"/>
    </row>
    <row r="645" spans="2:9">
      <c r="B645" s="533">
        <v>637</v>
      </c>
      <c r="C645" s="534"/>
      <c r="D645" s="534"/>
      <c r="E645" s="535"/>
      <c r="F645" s="535"/>
      <c r="G645" s="534"/>
      <c r="H645" s="534"/>
      <c r="I645" s="536"/>
    </row>
    <row r="646" spans="2:9">
      <c r="B646" s="533">
        <v>638</v>
      </c>
      <c r="C646" s="534"/>
      <c r="D646" s="534"/>
      <c r="E646" s="535"/>
      <c r="F646" s="535"/>
      <c r="G646" s="534"/>
      <c r="H646" s="534"/>
      <c r="I646" s="536"/>
    </row>
    <row r="647" spans="2:9">
      <c r="B647" s="533">
        <v>639</v>
      </c>
      <c r="C647" s="534"/>
      <c r="D647" s="534"/>
      <c r="E647" s="535"/>
      <c r="F647" s="535"/>
      <c r="G647" s="534"/>
      <c r="H647" s="534"/>
      <c r="I647" s="536"/>
    </row>
    <row r="648" spans="2:9">
      <c r="B648" s="533">
        <v>640</v>
      </c>
      <c r="C648" s="534"/>
      <c r="D648" s="534"/>
      <c r="E648" s="535"/>
      <c r="F648" s="535"/>
      <c r="G648" s="534"/>
      <c r="H648" s="534"/>
      <c r="I648" s="536"/>
    </row>
    <row r="649" spans="2:9">
      <c r="B649" s="533">
        <v>641</v>
      </c>
      <c r="C649" s="534"/>
      <c r="D649" s="534"/>
      <c r="E649" s="535"/>
      <c r="F649" s="535"/>
      <c r="G649" s="534"/>
      <c r="H649" s="534"/>
      <c r="I649" s="536"/>
    </row>
    <row r="650" spans="2:9">
      <c r="B650" s="533">
        <v>642</v>
      </c>
      <c r="C650" s="534"/>
      <c r="D650" s="534"/>
      <c r="E650" s="535"/>
      <c r="F650" s="535"/>
      <c r="G650" s="534"/>
      <c r="H650" s="534"/>
      <c r="I650" s="536"/>
    </row>
    <row r="651" spans="2:9">
      <c r="B651" s="533">
        <v>643</v>
      </c>
      <c r="C651" s="534"/>
      <c r="D651" s="534"/>
      <c r="E651" s="535"/>
      <c r="F651" s="535"/>
      <c r="G651" s="534"/>
      <c r="H651" s="534"/>
      <c r="I651" s="536"/>
    </row>
    <row r="652" spans="2:9">
      <c r="B652" s="533">
        <v>644</v>
      </c>
      <c r="C652" s="534"/>
      <c r="D652" s="534"/>
      <c r="E652" s="535"/>
      <c r="F652" s="535"/>
      <c r="G652" s="534"/>
      <c r="H652" s="534"/>
      <c r="I652" s="536"/>
    </row>
    <row r="653" spans="2:9">
      <c r="B653" s="533">
        <v>645</v>
      </c>
      <c r="C653" s="534"/>
      <c r="D653" s="534"/>
      <c r="E653" s="535"/>
      <c r="F653" s="535"/>
      <c r="G653" s="534"/>
      <c r="H653" s="534"/>
      <c r="I653" s="536"/>
    </row>
    <row r="654" spans="2:9">
      <c r="B654" s="533">
        <v>646</v>
      </c>
      <c r="C654" s="534"/>
      <c r="D654" s="534"/>
      <c r="E654" s="535"/>
      <c r="F654" s="535"/>
      <c r="G654" s="534"/>
      <c r="H654" s="534"/>
      <c r="I654" s="536"/>
    </row>
    <row r="655" spans="2:9">
      <c r="B655" s="533">
        <v>647</v>
      </c>
      <c r="C655" s="534"/>
      <c r="D655" s="534"/>
      <c r="E655" s="535"/>
      <c r="F655" s="535"/>
      <c r="G655" s="534"/>
      <c r="H655" s="534"/>
      <c r="I655" s="536"/>
    </row>
    <row r="656" spans="2:9">
      <c r="B656" s="533">
        <v>648</v>
      </c>
      <c r="C656" s="534"/>
      <c r="D656" s="534"/>
      <c r="E656" s="535"/>
      <c r="F656" s="535"/>
      <c r="G656" s="534"/>
      <c r="H656" s="534"/>
      <c r="I656" s="536"/>
    </row>
    <row r="657" spans="2:9">
      <c r="B657" s="533">
        <v>649</v>
      </c>
      <c r="C657" s="534"/>
      <c r="D657" s="534"/>
      <c r="E657" s="535"/>
      <c r="F657" s="535"/>
      <c r="G657" s="534"/>
      <c r="H657" s="534"/>
      <c r="I657" s="536"/>
    </row>
    <row r="658" spans="2:9">
      <c r="B658" s="533">
        <v>650</v>
      </c>
      <c r="C658" s="534"/>
      <c r="D658" s="534"/>
      <c r="E658" s="535"/>
      <c r="F658" s="535"/>
      <c r="G658" s="534"/>
      <c r="H658" s="534"/>
      <c r="I658" s="536"/>
    </row>
    <row r="659" spans="2:9">
      <c r="B659" s="533">
        <v>651</v>
      </c>
      <c r="C659" s="534"/>
      <c r="D659" s="534"/>
      <c r="E659" s="535"/>
      <c r="F659" s="535"/>
      <c r="G659" s="534"/>
      <c r="H659" s="534"/>
      <c r="I659" s="536"/>
    </row>
    <row r="660" spans="2:9">
      <c r="B660" s="533">
        <v>652</v>
      </c>
      <c r="C660" s="534"/>
      <c r="D660" s="534"/>
      <c r="E660" s="535"/>
      <c r="F660" s="535"/>
      <c r="G660" s="534"/>
      <c r="H660" s="534"/>
      <c r="I660" s="536"/>
    </row>
    <row r="661" spans="2:9">
      <c r="B661" s="533">
        <v>653</v>
      </c>
      <c r="C661" s="534"/>
      <c r="D661" s="534"/>
      <c r="E661" s="535"/>
      <c r="F661" s="535"/>
      <c r="G661" s="534"/>
      <c r="H661" s="534"/>
      <c r="I661" s="536"/>
    </row>
    <row r="662" spans="2:9">
      <c r="B662" s="533">
        <v>654</v>
      </c>
      <c r="C662" s="534"/>
      <c r="D662" s="534"/>
      <c r="E662" s="535"/>
      <c r="F662" s="535"/>
      <c r="G662" s="534"/>
      <c r="H662" s="534"/>
      <c r="I662" s="536"/>
    </row>
    <row r="663" spans="2:9">
      <c r="B663" s="533">
        <v>655</v>
      </c>
      <c r="C663" s="534"/>
      <c r="D663" s="534"/>
      <c r="E663" s="535"/>
      <c r="F663" s="535"/>
      <c r="G663" s="534"/>
      <c r="H663" s="534"/>
      <c r="I663" s="536"/>
    </row>
    <row r="664" spans="2:9">
      <c r="B664" s="533">
        <v>656</v>
      </c>
      <c r="C664" s="534"/>
      <c r="D664" s="534"/>
      <c r="E664" s="535"/>
      <c r="F664" s="535"/>
      <c r="G664" s="534"/>
      <c r="H664" s="534"/>
      <c r="I664" s="536"/>
    </row>
    <row r="665" spans="2:9">
      <c r="B665" s="533">
        <v>657</v>
      </c>
      <c r="C665" s="534"/>
      <c r="D665" s="534"/>
      <c r="E665" s="535"/>
      <c r="F665" s="535"/>
      <c r="G665" s="534"/>
      <c r="H665" s="534"/>
      <c r="I665" s="536"/>
    </row>
    <row r="666" spans="2:9">
      <c r="B666" s="533">
        <v>658</v>
      </c>
      <c r="C666" s="534"/>
      <c r="D666" s="534"/>
      <c r="E666" s="535"/>
      <c r="F666" s="535"/>
      <c r="G666" s="534"/>
      <c r="H666" s="534"/>
      <c r="I666" s="536"/>
    </row>
    <row r="667" spans="2:9">
      <c r="B667" s="533">
        <v>659</v>
      </c>
      <c r="C667" s="534"/>
      <c r="D667" s="534"/>
      <c r="E667" s="535"/>
      <c r="F667" s="535"/>
      <c r="G667" s="534"/>
      <c r="H667" s="534"/>
      <c r="I667" s="536"/>
    </row>
    <row r="668" spans="2:9">
      <c r="B668" s="533">
        <v>660</v>
      </c>
      <c r="C668" s="534"/>
      <c r="D668" s="534"/>
      <c r="E668" s="535"/>
      <c r="F668" s="535"/>
      <c r="G668" s="534"/>
      <c r="H668" s="534"/>
      <c r="I668" s="536"/>
    </row>
    <row r="669" spans="2:9">
      <c r="B669" s="533">
        <v>661</v>
      </c>
      <c r="C669" s="534"/>
      <c r="D669" s="534"/>
      <c r="E669" s="535"/>
      <c r="F669" s="535"/>
      <c r="G669" s="534"/>
      <c r="H669" s="534"/>
      <c r="I669" s="536"/>
    </row>
    <row r="670" spans="2:9">
      <c r="B670" s="533">
        <v>662</v>
      </c>
      <c r="C670" s="534"/>
      <c r="D670" s="534"/>
      <c r="E670" s="535"/>
      <c r="F670" s="535"/>
      <c r="G670" s="534"/>
      <c r="H670" s="534"/>
      <c r="I670" s="536"/>
    </row>
    <row r="671" spans="2:9">
      <c r="B671" s="533">
        <v>663</v>
      </c>
      <c r="C671" s="534"/>
      <c r="D671" s="534"/>
      <c r="E671" s="535"/>
      <c r="F671" s="535"/>
      <c r="G671" s="534"/>
      <c r="H671" s="534"/>
      <c r="I671" s="536"/>
    </row>
    <row r="672" spans="2:9">
      <c r="B672" s="533">
        <v>664</v>
      </c>
      <c r="C672" s="534"/>
      <c r="D672" s="534"/>
      <c r="E672" s="535"/>
      <c r="F672" s="535"/>
      <c r="G672" s="534"/>
      <c r="H672" s="534"/>
      <c r="I672" s="536"/>
    </row>
    <row r="673" spans="2:9">
      <c r="B673" s="533">
        <v>665</v>
      </c>
      <c r="C673" s="534"/>
      <c r="D673" s="534"/>
      <c r="E673" s="535"/>
      <c r="F673" s="535"/>
      <c r="G673" s="534"/>
      <c r="H673" s="534"/>
      <c r="I673" s="536"/>
    </row>
    <row r="674" spans="2:9">
      <c r="B674" s="533">
        <v>666</v>
      </c>
      <c r="C674" s="534"/>
      <c r="D674" s="534"/>
      <c r="E674" s="535"/>
      <c r="F674" s="535"/>
      <c r="G674" s="534"/>
      <c r="H674" s="534"/>
      <c r="I674" s="536"/>
    </row>
    <row r="675" spans="2:9">
      <c r="B675" s="533">
        <v>667</v>
      </c>
      <c r="C675" s="534"/>
      <c r="D675" s="534"/>
      <c r="E675" s="535"/>
      <c r="F675" s="535"/>
      <c r="G675" s="534"/>
      <c r="H675" s="534"/>
      <c r="I675" s="536"/>
    </row>
    <row r="676" spans="2:9">
      <c r="B676" s="533">
        <v>668</v>
      </c>
      <c r="C676" s="534"/>
      <c r="D676" s="534"/>
      <c r="E676" s="535"/>
      <c r="F676" s="535"/>
      <c r="G676" s="534"/>
      <c r="H676" s="534"/>
      <c r="I676" s="536"/>
    </row>
    <row r="677" spans="2:9">
      <c r="B677" s="533">
        <v>669</v>
      </c>
      <c r="C677" s="534"/>
      <c r="D677" s="534"/>
      <c r="E677" s="535"/>
      <c r="F677" s="535"/>
      <c r="G677" s="534"/>
      <c r="H677" s="534"/>
      <c r="I677" s="536"/>
    </row>
    <row r="678" spans="2:9">
      <c r="B678" s="533">
        <v>670</v>
      </c>
      <c r="C678" s="534"/>
      <c r="D678" s="534"/>
      <c r="E678" s="535"/>
      <c r="F678" s="535"/>
      <c r="G678" s="534"/>
      <c r="H678" s="534"/>
      <c r="I678" s="536"/>
    </row>
    <row r="679" spans="2:9">
      <c r="B679" s="533">
        <v>671</v>
      </c>
      <c r="C679" s="534"/>
      <c r="D679" s="534"/>
      <c r="E679" s="535"/>
      <c r="F679" s="535"/>
      <c r="G679" s="534"/>
      <c r="H679" s="534"/>
      <c r="I679" s="536"/>
    </row>
    <row r="680" spans="2:9">
      <c r="B680" s="533">
        <v>672</v>
      </c>
      <c r="C680" s="534"/>
      <c r="D680" s="534"/>
      <c r="E680" s="535"/>
      <c r="F680" s="535"/>
      <c r="G680" s="534"/>
      <c r="H680" s="534"/>
      <c r="I680" s="536"/>
    </row>
    <row r="681" spans="2:9">
      <c r="B681" s="533">
        <v>673</v>
      </c>
      <c r="C681" s="534"/>
      <c r="D681" s="534"/>
      <c r="E681" s="535"/>
      <c r="F681" s="535"/>
      <c r="G681" s="534"/>
      <c r="H681" s="534"/>
      <c r="I681" s="536"/>
    </row>
    <row r="682" spans="2:9">
      <c r="B682" s="533">
        <v>674</v>
      </c>
      <c r="C682" s="534"/>
      <c r="D682" s="534"/>
      <c r="E682" s="535"/>
      <c r="F682" s="535"/>
      <c r="G682" s="534"/>
      <c r="H682" s="534"/>
      <c r="I682" s="536"/>
    </row>
    <row r="683" spans="2:9">
      <c r="B683" s="533">
        <v>675</v>
      </c>
      <c r="C683" s="534"/>
      <c r="D683" s="534"/>
      <c r="E683" s="535"/>
      <c r="F683" s="535"/>
      <c r="G683" s="534"/>
      <c r="H683" s="534"/>
      <c r="I683" s="536"/>
    </row>
    <row r="684" spans="2:9">
      <c r="B684" s="533">
        <v>676</v>
      </c>
      <c r="C684" s="534"/>
      <c r="D684" s="534"/>
      <c r="E684" s="535"/>
      <c r="F684" s="535"/>
      <c r="G684" s="534"/>
      <c r="H684" s="534"/>
      <c r="I684" s="536"/>
    </row>
    <row r="685" spans="2:9">
      <c r="B685" s="533">
        <v>677</v>
      </c>
      <c r="C685" s="534"/>
      <c r="D685" s="534"/>
      <c r="E685" s="535"/>
      <c r="F685" s="535"/>
      <c r="G685" s="534"/>
      <c r="H685" s="534"/>
      <c r="I685" s="536"/>
    </row>
    <row r="686" spans="2:9">
      <c r="B686" s="533">
        <v>678</v>
      </c>
      <c r="C686" s="534"/>
      <c r="D686" s="534"/>
      <c r="E686" s="535"/>
      <c r="F686" s="535"/>
      <c r="G686" s="534"/>
      <c r="H686" s="534"/>
      <c r="I686" s="536"/>
    </row>
    <row r="687" spans="2:9">
      <c r="B687" s="533">
        <v>679</v>
      </c>
      <c r="C687" s="534"/>
      <c r="D687" s="534"/>
      <c r="E687" s="535"/>
      <c r="F687" s="535"/>
      <c r="G687" s="534"/>
      <c r="H687" s="534"/>
      <c r="I687" s="536"/>
    </row>
    <row r="688" spans="2:9">
      <c r="B688" s="533">
        <v>680</v>
      </c>
      <c r="C688" s="534"/>
      <c r="D688" s="534"/>
      <c r="E688" s="535"/>
      <c r="F688" s="535"/>
      <c r="G688" s="534"/>
      <c r="H688" s="534"/>
      <c r="I688" s="536"/>
    </row>
    <row r="689" spans="2:9">
      <c r="B689" s="533">
        <v>681</v>
      </c>
      <c r="C689" s="534"/>
      <c r="D689" s="534"/>
      <c r="E689" s="535"/>
      <c r="F689" s="535"/>
      <c r="G689" s="534"/>
      <c r="H689" s="534"/>
      <c r="I689" s="536"/>
    </row>
    <row r="690" spans="2:9">
      <c r="B690" s="533">
        <v>682</v>
      </c>
      <c r="C690" s="534"/>
      <c r="D690" s="534"/>
      <c r="E690" s="535"/>
      <c r="F690" s="535"/>
      <c r="G690" s="534"/>
      <c r="H690" s="534"/>
      <c r="I690" s="536"/>
    </row>
    <row r="691" spans="2:9">
      <c r="B691" s="533">
        <v>683</v>
      </c>
      <c r="C691" s="534"/>
      <c r="D691" s="534"/>
      <c r="E691" s="535"/>
      <c r="F691" s="535"/>
      <c r="G691" s="534"/>
      <c r="H691" s="534"/>
      <c r="I691" s="536"/>
    </row>
    <row r="692" spans="2:9">
      <c r="B692" s="533">
        <v>684</v>
      </c>
      <c r="C692" s="534"/>
      <c r="D692" s="534"/>
      <c r="E692" s="535"/>
      <c r="F692" s="535"/>
      <c r="G692" s="534"/>
      <c r="H692" s="534"/>
      <c r="I692" s="536"/>
    </row>
    <row r="693" spans="2:9">
      <c r="B693" s="533">
        <v>685</v>
      </c>
      <c r="C693" s="534"/>
      <c r="D693" s="534"/>
      <c r="E693" s="535"/>
      <c r="F693" s="535"/>
      <c r="G693" s="534"/>
      <c r="H693" s="534"/>
      <c r="I693" s="536"/>
    </row>
    <row r="694" spans="2:9">
      <c r="B694" s="533">
        <v>686</v>
      </c>
      <c r="C694" s="534"/>
      <c r="D694" s="534"/>
      <c r="E694" s="535"/>
      <c r="F694" s="535"/>
      <c r="G694" s="534"/>
      <c r="H694" s="534"/>
      <c r="I694" s="536"/>
    </row>
    <row r="695" spans="2:9">
      <c r="B695" s="533">
        <v>687</v>
      </c>
      <c r="C695" s="534"/>
      <c r="D695" s="534"/>
      <c r="E695" s="535"/>
      <c r="F695" s="535"/>
      <c r="G695" s="534"/>
      <c r="H695" s="534"/>
      <c r="I695" s="536"/>
    </row>
    <row r="696" spans="2:9">
      <c r="B696" s="533">
        <v>688</v>
      </c>
      <c r="C696" s="534"/>
      <c r="D696" s="534"/>
      <c r="E696" s="535"/>
      <c r="F696" s="535"/>
      <c r="G696" s="534"/>
      <c r="H696" s="534"/>
      <c r="I696" s="536"/>
    </row>
    <row r="697" spans="2:9">
      <c r="B697" s="533">
        <v>689</v>
      </c>
      <c r="C697" s="534"/>
      <c r="D697" s="534"/>
      <c r="E697" s="535"/>
      <c r="F697" s="535"/>
      <c r="G697" s="534"/>
      <c r="H697" s="534"/>
      <c r="I697" s="536"/>
    </row>
    <row r="698" spans="2:9">
      <c r="B698" s="533">
        <v>690</v>
      </c>
      <c r="C698" s="534"/>
      <c r="D698" s="534"/>
      <c r="E698" s="535"/>
      <c r="F698" s="535"/>
      <c r="G698" s="534"/>
      <c r="H698" s="534"/>
      <c r="I698" s="536"/>
    </row>
    <row r="699" spans="2:9">
      <c r="B699" s="533">
        <v>691</v>
      </c>
      <c r="C699" s="534"/>
      <c r="D699" s="534"/>
      <c r="E699" s="535"/>
      <c r="F699" s="535"/>
      <c r="G699" s="534"/>
      <c r="H699" s="534"/>
      <c r="I699" s="536"/>
    </row>
    <row r="700" spans="2:9">
      <c r="B700" s="533">
        <v>692</v>
      </c>
      <c r="C700" s="534"/>
      <c r="D700" s="534"/>
      <c r="E700" s="535"/>
      <c r="F700" s="535"/>
      <c r="G700" s="534"/>
      <c r="H700" s="534"/>
      <c r="I700" s="536"/>
    </row>
    <row r="701" spans="2:9">
      <c r="B701" s="533">
        <v>693</v>
      </c>
      <c r="C701" s="534"/>
      <c r="D701" s="534"/>
      <c r="E701" s="535"/>
      <c r="F701" s="535"/>
      <c r="G701" s="534"/>
      <c r="H701" s="534"/>
      <c r="I701" s="536"/>
    </row>
    <row r="702" spans="2:9">
      <c r="B702" s="533">
        <v>694</v>
      </c>
      <c r="C702" s="534"/>
      <c r="D702" s="534"/>
      <c r="E702" s="535"/>
      <c r="F702" s="535"/>
      <c r="G702" s="534"/>
      <c r="H702" s="534"/>
      <c r="I702" s="536"/>
    </row>
    <row r="703" spans="2:9">
      <c r="B703" s="533">
        <v>695</v>
      </c>
      <c r="C703" s="534"/>
      <c r="D703" s="534"/>
      <c r="E703" s="535"/>
      <c r="F703" s="535"/>
      <c r="G703" s="534"/>
      <c r="H703" s="534"/>
      <c r="I703" s="536"/>
    </row>
    <row r="704" spans="2:9">
      <c r="B704" s="533">
        <v>696</v>
      </c>
      <c r="C704" s="534"/>
      <c r="D704" s="534"/>
      <c r="E704" s="535"/>
      <c r="F704" s="535"/>
      <c r="G704" s="534"/>
      <c r="H704" s="534"/>
      <c r="I704" s="536"/>
    </row>
    <row r="705" spans="2:9">
      <c r="B705" s="533">
        <v>697</v>
      </c>
      <c r="C705" s="534"/>
      <c r="D705" s="534"/>
      <c r="E705" s="535"/>
      <c r="F705" s="535"/>
      <c r="G705" s="534"/>
      <c r="H705" s="534"/>
      <c r="I705" s="536"/>
    </row>
    <row r="706" spans="2:9">
      <c r="B706" s="533">
        <v>698</v>
      </c>
      <c r="C706" s="534"/>
      <c r="D706" s="534"/>
      <c r="E706" s="535"/>
      <c r="F706" s="535"/>
      <c r="G706" s="534"/>
      <c r="H706" s="534"/>
      <c r="I706" s="536"/>
    </row>
    <row r="707" spans="2:9">
      <c r="B707" s="533">
        <v>699</v>
      </c>
      <c r="C707" s="534"/>
      <c r="D707" s="534"/>
      <c r="E707" s="535"/>
      <c r="F707" s="535"/>
      <c r="G707" s="534"/>
      <c r="H707" s="534"/>
      <c r="I707" s="536"/>
    </row>
    <row r="708" spans="2:9">
      <c r="B708" s="533">
        <v>700</v>
      </c>
      <c r="C708" s="534"/>
      <c r="D708" s="534"/>
      <c r="E708" s="535"/>
      <c r="F708" s="535"/>
      <c r="G708" s="534"/>
      <c r="H708" s="534"/>
      <c r="I708" s="536"/>
    </row>
    <row r="709" spans="2:9">
      <c r="B709" s="533">
        <v>701</v>
      </c>
      <c r="C709" s="534"/>
      <c r="D709" s="534"/>
      <c r="E709" s="535"/>
      <c r="F709" s="535"/>
      <c r="G709" s="534"/>
      <c r="H709" s="534"/>
      <c r="I709" s="536"/>
    </row>
    <row r="710" spans="2:9">
      <c r="B710" s="533">
        <v>702</v>
      </c>
      <c r="C710" s="534"/>
      <c r="D710" s="534"/>
      <c r="E710" s="535"/>
      <c r="F710" s="535"/>
      <c r="G710" s="534"/>
      <c r="H710" s="534"/>
      <c r="I710" s="536"/>
    </row>
    <row r="711" spans="2:9">
      <c r="B711" s="533">
        <v>703</v>
      </c>
      <c r="C711" s="534"/>
      <c r="D711" s="534"/>
      <c r="E711" s="535"/>
      <c r="F711" s="535"/>
      <c r="G711" s="534"/>
      <c r="H711" s="534"/>
      <c r="I711" s="536"/>
    </row>
    <row r="712" spans="2:9">
      <c r="B712" s="533">
        <v>704</v>
      </c>
      <c r="C712" s="534"/>
      <c r="D712" s="534"/>
      <c r="E712" s="535"/>
      <c r="F712" s="535"/>
      <c r="G712" s="534"/>
      <c r="H712" s="534"/>
      <c r="I712" s="536"/>
    </row>
    <row r="713" spans="2:9">
      <c r="B713" s="533">
        <v>705</v>
      </c>
      <c r="C713" s="534"/>
      <c r="D713" s="534"/>
      <c r="E713" s="535"/>
      <c r="F713" s="535"/>
      <c r="G713" s="534"/>
      <c r="H713" s="534"/>
      <c r="I713" s="536"/>
    </row>
    <row r="714" spans="2:9">
      <c r="B714" s="533">
        <v>706</v>
      </c>
      <c r="C714" s="534"/>
      <c r="D714" s="534"/>
      <c r="E714" s="535"/>
      <c r="F714" s="535"/>
      <c r="G714" s="534"/>
      <c r="H714" s="534"/>
      <c r="I714" s="536"/>
    </row>
    <row r="715" spans="2:9">
      <c r="B715" s="533">
        <v>707</v>
      </c>
      <c r="C715" s="534"/>
      <c r="D715" s="534"/>
      <c r="E715" s="535"/>
      <c r="F715" s="535"/>
      <c r="G715" s="534"/>
      <c r="H715" s="534"/>
      <c r="I715" s="536"/>
    </row>
    <row r="716" spans="2:9">
      <c r="B716" s="533">
        <v>708</v>
      </c>
      <c r="C716" s="534"/>
      <c r="D716" s="534"/>
      <c r="E716" s="535"/>
      <c r="F716" s="535"/>
      <c r="G716" s="534"/>
      <c r="H716" s="534"/>
      <c r="I716" s="536"/>
    </row>
    <row r="717" spans="2:9">
      <c r="B717" s="533">
        <v>709</v>
      </c>
      <c r="C717" s="534"/>
      <c r="D717" s="534"/>
      <c r="E717" s="535"/>
      <c r="F717" s="535"/>
      <c r="G717" s="534"/>
      <c r="H717" s="534"/>
      <c r="I717" s="536"/>
    </row>
    <row r="718" spans="2:9">
      <c r="B718" s="533">
        <v>710</v>
      </c>
      <c r="C718" s="534"/>
      <c r="D718" s="534"/>
      <c r="E718" s="535"/>
      <c r="F718" s="535"/>
      <c r="G718" s="534"/>
      <c r="H718" s="534"/>
      <c r="I718" s="536"/>
    </row>
    <row r="719" spans="2:9">
      <c r="B719" s="533">
        <v>711</v>
      </c>
      <c r="C719" s="534"/>
      <c r="D719" s="534"/>
      <c r="E719" s="535"/>
      <c r="F719" s="535"/>
      <c r="G719" s="534"/>
      <c r="H719" s="534"/>
      <c r="I719" s="536"/>
    </row>
    <row r="720" spans="2:9">
      <c r="B720" s="533">
        <v>712</v>
      </c>
      <c r="C720" s="534"/>
      <c r="D720" s="534"/>
      <c r="E720" s="535"/>
      <c r="F720" s="535"/>
      <c r="G720" s="534"/>
      <c r="H720" s="534"/>
      <c r="I720" s="536"/>
    </row>
    <row r="721" spans="2:9">
      <c r="B721" s="533">
        <v>713</v>
      </c>
      <c r="C721" s="534"/>
      <c r="D721" s="534"/>
      <c r="E721" s="535"/>
      <c r="F721" s="535"/>
      <c r="G721" s="534"/>
      <c r="H721" s="534"/>
      <c r="I721" s="536"/>
    </row>
    <row r="722" spans="2:9">
      <c r="B722" s="533">
        <v>714</v>
      </c>
      <c r="C722" s="534"/>
      <c r="D722" s="534"/>
      <c r="E722" s="535"/>
      <c r="F722" s="535"/>
      <c r="G722" s="534"/>
      <c r="H722" s="534"/>
      <c r="I722" s="536"/>
    </row>
    <row r="723" spans="2:9">
      <c r="B723" s="533">
        <v>715</v>
      </c>
      <c r="C723" s="534"/>
      <c r="D723" s="534"/>
      <c r="E723" s="535"/>
      <c r="F723" s="535"/>
      <c r="G723" s="534"/>
      <c r="H723" s="534"/>
      <c r="I723" s="536"/>
    </row>
    <row r="724" spans="2:9">
      <c r="B724" s="533">
        <v>716</v>
      </c>
      <c r="C724" s="534"/>
      <c r="D724" s="534"/>
      <c r="E724" s="535"/>
      <c r="F724" s="535"/>
      <c r="G724" s="534"/>
      <c r="H724" s="534"/>
      <c r="I724" s="536"/>
    </row>
    <row r="725" spans="2:9">
      <c r="B725" s="533">
        <v>717</v>
      </c>
      <c r="C725" s="534"/>
      <c r="D725" s="534"/>
      <c r="E725" s="535"/>
      <c r="F725" s="535"/>
      <c r="G725" s="534"/>
      <c r="H725" s="534"/>
      <c r="I725" s="536"/>
    </row>
    <row r="726" spans="2:9">
      <c r="B726" s="533">
        <v>718</v>
      </c>
      <c r="C726" s="534"/>
      <c r="D726" s="534"/>
      <c r="E726" s="535"/>
      <c r="F726" s="535"/>
      <c r="G726" s="534"/>
      <c r="H726" s="534"/>
      <c r="I726" s="536"/>
    </row>
    <row r="727" spans="2:9">
      <c r="B727" s="533">
        <v>719</v>
      </c>
      <c r="C727" s="534"/>
      <c r="D727" s="534"/>
      <c r="E727" s="535"/>
      <c r="F727" s="535"/>
      <c r="G727" s="534"/>
      <c r="H727" s="534"/>
      <c r="I727" s="536"/>
    </row>
    <row r="728" spans="2:9">
      <c r="B728" s="533">
        <v>720</v>
      </c>
      <c r="C728" s="534"/>
      <c r="D728" s="534"/>
      <c r="E728" s="535"/>
      <c r="F728" s="535"/>
      <c r="G728" s="534"/>
      <c r="H728" s="534"/>
      <c r="I728" s="536"/>
    </row>
    <row r="729" spans="2:9">
      <c r="B729" s="533">
        <v>721</v>
      </c>
      <c r="C729" s="534"/>
      <c r="D729" s="534"/>
      <c r="E729" s="535"/>
      <c r="F729" s="535"/>
      <c r="G729" s="534"/>
      <c r="H729" s="534"/>
      <c r="I729" s="536"/>
    </row>
    <row r="730" spans="2:9">
      <c r="B730" s="533">
        <v>722</v>
      </c>
      <c r="C730" s="534"/>
      <c r="D730" s="534"/>
      <c r="E730" s="535"/>
      <c r="F730" s="535"/>
      <c r="G730" s="534"/>
      <c r="H730" s="534"/>
      <c r="I730" s="536"/>
    </row>
    <row r="731" spans="2:9">
      <c r="B731" s="533">
        <v>723</v>
      </c>
      <c r="C731" s="534"/>
      <c r="D731" s="534"/>
      <c r="E731" s="535"/>
      <c r="F731" s="535"/>
      <c r="G731" s="534"/>
      <c r="H731" s="534"/>
      <c r="I731" s="536"/>
    </row>
    <row r="732" spans="2:9">
      <c r="B732" s="533">
        <v>724</v>
      </c>
      <c r="C732" s="534"/>
      <c r="D732" s="534"/>
      <c r="E732" s="535"/>
      <c r="F732" s="535"/>
      <c r="G732" s="534"/>
      <c r="H732" s="534"/>
      <c r="I732" s="536"/>
    </row>
    <row r="733" spans="2:9">
      <c r="B733" s="533">
        <v>725</v>
      </c>
      <c r="C733" s="534"/>
      <c r="D733" s="534"/>
      <c r="E733" s="535"/>
      <c r="F733" s="535"/>
      <c r="G733" s="534"/>
      <c r="H733" s="534"/>
      <c r="I733" s="536"/>
    </row>
    <row r="734" spans="2:9">
      <c r="B734" s="533">
        <v>726</v>
      </c>
      <c r="C734" s="534"/>
      <c r="D734" s="534"/>
      <c r="E734" s="535"/>
      <c r="F734" s="535"/>
      <c r="G734" s="534"/>
      <c r="H734" s="534"/>
      <c r="I734" s="536"/>
    </row>
    <row r="735" spans="2:9">
      <c r="B735" s="533">
        <v>727</v>
      </c>
      <c r="C735" s="534"/>
      <c r="D735" s="534"/>
      <c r="E735" s="535"/>
      <c r="F735" s="535"/>
      <c r="G735" s="534"/>
      <c r="H735" s="534"/>
      <c r="I735" s="536"/>
    </row>
    <row r="736" spans="2:9">
      <c r="B736" s="533">
        <v>728</v>
      </c>
      <c r="C736" s="534"/>
      <c r="D736" s="534"/>
      <c r="E736" s="535"/>
      <c r="F736" s="535"/>
      <c r="G736" s="534"/>
      <c r="H736" s="534"/>
      <c r="I736" s="536"/>
    </row>
    <row r="737" spans="2:9">
      <c r="B737" s="533">
        <v>729</v>
      </c>
      <c r="C737" s="534"/>
      <c r="D737" s="534"/>
      <c r="E737" s="535"/>
      <c r="F737" s="535"/>
      <c r="G737" s="534"/>
      <c r="H737" s="534"/>
      <c r="I737" s="536"/>
    </row>
    <row r="738" spans="2:9">
      <c r="B738" s="533">
        <v>730</v>
      </c>
      <c r="C738" s="534"/>
      <c r="D738" s="534"/>
      <c r="E738" s="535"/>
      <c r="F738" s="535"/>
      <c r="G738" s="534"/>
      <c r="H738" s="534"/>
      <c r="I738" s="536"/>
    </row>
    <row r="739" spans="2:9">
      <c r="B739" s="533">
        <v>731</v>
      </c>
      <c r="C739" s="534"/>
      <c r="D739" s="534"/>
      <c r="E739" s="535"/>
      <c r="F739" s="535"/>
      <c r="G739" s="534"/>
      <c r="H739" s="534"/>
      <c r="I739" s="536"/>
    </row>
    <row r="740" spans="2:9">
      <c r="B740" s="533">
        <v>732</v>
      </c>
      <c r="C740" s="534"/>
      <c r="D740" s="534"/>
      <c r="E740" s="535"/>
      <c r="F740" s="535"/>
      <c r="G740" s="534"/>
      <c r="H740" s="534"/>
      <c r="I740" s="536"/>
    </row>
    <row r="741" spans="2:9">
      <c r="B741" s="533">
        <v>733</v>
      </c>
      <c r="C741" s="534"/>
      <c r="D741" s="534"/>
      <c r="E741" s="535"/>
      <c r="F741" s="535"/>
      <c r="G741" s="534"/>
      <c r="H741" s="534"/>
      <c r="I741" s="536"/>
    </row>
    <row r="742" spans="2:9">
      <c r="B742" s="533">
        <v>734</v>
      </c>
      <c r="C742" s="534"/>
      <c r="D742" s="534"/>
      <c r="E742" s="535"/>
      <c r="F742" s="535"/>
      <c r="G742" s="534"/>
      <c r="H742" s="534"/>
      <c r="I742" s="536"/>
    </row>
    <row r="743" spans="2:9">
      <c r="B743" s="533">
        <v>735</v>
      </c>
      <c r="C743" s="534"/>
      <c r="D743" s="534"/>
      <c r="E743" s="535"/>
      <c r="F743" s="535"/>
      <c r="G743" s="534"/>
      <c r="H743" s="534"/>
      <c r="I743" s="536"/>
    </row>
    <row r="744" spans="2:9">
      <c r="B744" s="533">
        <v>736</v>
      </c>
      <c r="C744" s="534"/>
      <c r="D744" s="534"/>
      <c r="E744" s="535"/>
      <c r="F744" s="535"/>
      <c r="G744" s="534"/>
      <c r="H744" s="534"/>
      <c r="I744" s="536"/>
    </row>
    <row r="745" spans="2:9">
      <c r="B745" s="533">
        <v>737</v>
      </c>
      <c r="C745" s="534"/>
      <c r="D745" s="534"/>
      <c r="E745" s="535"/>
      <c r="F745" s="535"/>
      <c r="G745" s="534"/>
      <c r="H745" s="534"/>
      <c r="I745" s="536"/>
    </row>
    <row r="746" spans="2:9">
      <c r="B746" s="533">
        <v>738</v>
      </c>
      <c r="C746" s="534"/>
      <c r="D746" s="534"/>
      <c r="E746" s="535"/>
      <c r="F746" s="535"/>
      <c r="G746" s="534"/>
      <c r="H746" s="534"/>
      <c r="I746" s="536"/>
    </row>
    <row r="747" spans="2:9">
      <c r="B747" s="533">
        <v>739</v>
      </c>
      <c r="C747" s="534"/>
      <c r="D747" s="534"/>
      <c r="E747" s="535"/>
      <c r="F747" s="535"/>
      <c r="G747" s="534"/>
      <c r="H747" s="534"/>
      <c r="I747" s="536"/>
    </row>
    <row r="748" spans="2:9">
      <c r="B748" s="533">
        <v>740</v>
      </c>
      <c r="C748" s="534"/>
      <c r="D748" s="534"/>
      <c r="E748" s="535"/>
      <c r="F748" s="535"/>
      <c r="G748" s="534"/>
      <c r="H748" s="534"/>
      <c r="I748" s="536"/>
    </row>
    <row r="749" spans="2:9">
      <c r="B749" s="533">
        <v>741</v>
      </c>
      <c r="C749" s="534"/>
      <c r="D749" s="534"/>
      <c r="E749" s="535"/>
      <c r="F749" s="535"/>
      <c r="G749" s="534"/>
      <c r="H749" s="534"/>
      <c r="I749" s="536"/>
    </row>
    <row r="750" spans="2:9">
      <c r="B750" s="533">
        <v>742</v>
      </c>
      <c r="C750" s="534"/>
      <c r="D750" s="534"/>
      <c r="E750" s="535"/>
      <c r="F750" s="535"/>
      <c r="G750" s="534"/>
      <c r="H750" s="534"/>
      <c r="I750" s="536"/>
    </row>
    <row r="751" spans="2:9">
      <c r="B751" s="533">
        <v>743</v>
      </c>
      <c r="C751" s="534"/>
      <c r="D751" s="534"/>
      <c r="E751" s="535"/>
      <c r="F751" s="535"/>
      <c r="G751" s="534"/>
      <c r="H751" s="534"/>
      <c r="I751" s="536"/>
    </row>
    <row r="752" spans="2:9">
      <c r="B752" s="533">
        <v>744</v>
      </c>
      <c r="C752" s="534"/>
      <c r="D752" s="534"/>
      <c r="E752" s="535"/>
      <c r="F752" s="535"/>
      <c r="G752" s="534"/>
      <c r="H752" s="534"/>
      <c r="I752" s="536"/>
    </row>
    <row r="753" spans="2:9">
      <c r="B753" s="533">
        <v>745</v>
      </c>
      <c r="C753" s="534"/>
      <c r="D753" s="534"/>
      <c r="E753" s="535"/>
      <c r="F753" s="535"/>
      <c r="G753" s="534"/>
      <c r="H753" s="534"/>
      <c r="I753" s="536"/>
    </row>
    <row r="754" spans="2:9">
      <c r="B754" s="533">
        <v>746</v>
      </c>
      <c r="C754" s="534"/>
      <c r="D754" s="534"/>
      <c r="E754" s="535"/>
      <c r="F754" s="535"/>
      <c r="G754" s="534"/>
      <c r="H754" s="534"/>
      <c r="I754" s="536"/>
    </row>
    <row r="755" spans="2:9">
      <c r="B755" s="533">
        <v>747</v>
      </c>
      <c r="C755" s="534"/>
      <c r="D755" s="534"/>
      <c r="E755" s="535"/>
      <c r="F755" s="535"/>
      <c r="G755" s="534"/>
      <c r="H755" s="534"/>
      <c r="I755" s="536"/>
    </row>
    <row r="756" spans="2:9">
      <c r="B756" s="533">
        <v>748</v>
      </c>
      <c r="C756" s="534"/>
      <c r="D756" s="534"/>
      <c r="E756" s="535"/>
      <c r="F756" s="535"/>
      <c r="G756" s="534"/>
      <c r="H756" s="534"/>
      <c r="I756" s="536"/>
    </row>
    <row r="757" spans="2:9">
      <c r="B757" s="533">
        <v>749</v>
      </c>
      <c r="C757" s="534"/>
      <c r="D757" s="534"/>
      <c r="E757" s="535"/>
      <c r="F757" s="535"/>
      <c r="G757" s="534"/>
      <c r="H757" s="534"/>
      <c r="I757" s="536"/>
    </row>
    <row r="758" spans="2:9">
      <c r="B758" s="533">
        <v>750</v>
      </c>
      <c r="C758" s="534"/>
      <c r="D758" s="534"/>
      <c r="E758" s="535"/>
      <c r="F758" s="535"/>
      <c r="G758" s="534"/>
      <c r="H758" s="534"/>
      <c r="I758" s="536"/>
    </row>
    <row r="759" spans="2:9">
      <c r="B759" s="533">
        <v>751</v>
      </c>
      <c r="C759" s="534"/>
      <c r="D759" s="534"/>
      <c r="E759" s="535"/>
      <c r="F759" s="535"/>
      <c r="G759" s="534"/>
      <c r="H759" s="534"/>
      <c r="I759" s="536"/>
    </row>
    <row r="760" spans="2:9">
      <c r="B760" s="533">
        <v>752</v>
      </c>
      <c r="C760" s="534"/>
      <c r="D760" s="534"/>
      <c r="E760" s="535"/>
      <c r="F760" s="535"/>
      <c r="G760" s="534"/>
      <c r="H760" s="534"/>
      <c r="I760" s="536"/>
    </row>
    <row r="761" spans="2:9">
      <c r="B761" s="533">
        <v>753</v>
      </c>
      <c r="C761" s="534"/>
      <c r="D761" s="534"/>
      <c r="E761" s="535"/>
      <c r="F761" s="535"/>
      <c r="G761" s="534"/>
      <c r="H761" s="534"/>
      <c r="I761" s="536"/>
    </row>
    <row r="762" spans="2:9">
      <c r="B762" s="533">
        <v>754</v>
      </c>
      <c r="C762" s="534"/>
      <c r="D762" s="534"/>
      <c r="E762" s="535"/>
      <c r="F762" s="535"/>
      <c r="G762" s="534"/>
      <c r="H762" s="534"/>
      <c r="I762" s="536"/>
    </row>
    <row r="763" spans="2:9">
      <c r="B763" s="533">
        <v>755</v>
      </c>
      <c r="C763" s="534"/>
      <c r="D763" s="534"/>
      <c r="E763" s="535"/>
      <c r="F763" s="535"/>
      <c r="G763" s="534"/>
      <c r="H763" s="534"/>
      <c r="I763" s="536"/>
    </row>
    <row r="764" spans="2:9">
      <c r="B764" s="533">
        <v>756</v>
      </c>
      <c r="C764" s="534"/>
      <c r="D764" s="534"/>
      <c r="E764" s="535"/>
      <c r="F764" s="535"/>
      <c r="G764" s="534"/>
      <c r="H764" s="534"/>
      <c r="I764" s="536"/>
    </row>
    <row r="765" spans="2:9">
      <c r="B765" s="533">
        <v>757</v>
      </c>
      <c r="C765" s="534"/>
      <c r="D765" s="534"/>
      <c r="E765" s="535"/>
      <c r="F765" s="535"/>
      <c r="G765" s="534"/>
      <c r="H765" s="534"/>
      <c r="I765" s="536"/>
    </row>
    <row r="766" spans="2:9">
      <c r="B766" s="533">
        <v>758</v>
      </c>
      <c r="C766" s="534"/>
      <c r="D766" s="534"/>
      <c r="E766" s="535"/>
      <c r="F766" s="535"/>
      <c r="G766" s="534"/>
      <c r="H766" s="534"/>
      <c r="I766" s="536"/>
    </row>
    <row r="767" spans="2:9">
      <c r="B767" s="533">
        <v>759</v>
      </c>
      <c r="C767" s="534"/>
      <c r="D767" s="534"/>
      <c r="E767" s="535"/>
      <c r="F767" s="535"/>
      <c r="G767" s="534"/>
      <c r="H767" s="534"/>
      <c r="I767" s="536"/>
    </row>
    <row r="768" spans="2:9">
      <c r="B768" s="533">
        <v>760</v>
      </c>
      <c r="C768" s="534"/>
      <c r="D768" s="534"/>
      <c r="E768" s="535"/>
      <c r="F768" s="535"/>
      <c r="G768" s="534"/>
      <c r="H768" s="534"/>
      <c r="I768" s="536"/>
    </row>
    <row r="769" spans="2:9">
      <c r="B769" s="533">
        <v>761</v>
      </c>
      <c r="C769" s="534"/>
      <c r="D769" s="534"/>
      <c r="E769" s="535"/>
      <c r="F769" s="535"/>
      <c r="G769" s="534"/>
      <c r="H769" s="534"/>
      <c r="I769" s="536"/>
    </row>
    <row r="770" spans="2:9">
      <c r="B770" s="533">
        <v>762</v>
      </c>
      <c r="C770" s="534"/>
      <c r="D770" s="534"/>
      <c r="E770" s="535"/>
      <c r="F770" s="535"/>
      <c r="G770" s="534"/>
      <c r="H770" s="534"/>
      <c r="I770" s="536"/>
    </row>
    <row r="771" spans="2:9">
      <c r="B771" s="533">
        <v>763</v>
      </c>
      <c r="C771" s="534"/>
      <c r="D771" s="534"/>
      <c r="E771" s="535"/>
      <c r="F771" s="535"/>
      <c r="G771" s="534"/>
      <c r="H771" s="534"/>
      <c r="I771" s="536"/>
    </row>
    <row r="772" spans="2:9">
      <c r="B772" s="533">
        <v>764</v>
      </c>
      <c r="C772" s="534"/>
      <c r="D772" s="534"/>
      <c r="E772" s="535"/>
      <c r="F772" s="535"/>
      <c r="G772" s="534"/>
      <c r="H772" s="534"/>
      <c r="I772" s="536"/>
    </row>
    <row r="773" spans="2:9">
      <c r="B773" s="533">
        <v>765</v>
      </c>
      <c r="C773" s="534"/>
      <c r="D773" s="534"/>
      <c r="E773" s="535"/>
      <c r="F773" s="535"/>
      <c r="G773" s="534"/>
      <c r="H773" s="534"/>
      <c r="I773" s="536"/>
    </row>
    <row r="774" spans="2:9">
      <c r="B774" s="533">
        <v>766</v>
      </c>
      <c r="C774" s="534"/>
      <c r="D774" s="534"/>
      <c r="E774" s="535"/>
      <c r="F774" s="535"/>
      <c r="G774" s="534"/>
      <c r="H774" s="534"/>
      <c r="I774" s="536"/>
    </row>
    <row r="775" spans="2:9">
      <c r="B775" s="533">
        <v>767</v>
      </c>
      <c r="C775" s="534"/>
      <c r="D775" s="534"/>
      <c r="E775" s="535"/>
      <c r="F775" s="535"/>
      <c r="G775" s="534"/>
      <c r="H775" s="534"/>
      <c r="I775" s="536"/>
    </row>
    <row r="776" spans="2:9">
      <c r="B776" s="533">
        <v>768</v>
      </c>
      <c r="C776" s="534"/>
      <c r="D776" s="534"/>
      <c r="E776" s="535"/>
      <c r="F776" s="535"/>
      <c r="G776" s="534"/>
      <c r="H776" s="534"/>
      <c r="I776" s="536"/>
    </row>
    <row r="777" spans="2:9">
      <c r="B777" s="533">
        <v>769</v>
      </c>
      <c r="C777" s="534"/>
      <c r="D777" s="534"/>
      <c r="E777" s="535"/>
      <c r="F777" s="535"/>
      <c r="G777" s="534"/>
      <c r="H777" s="534"/>
      <c r="I777" s="536"/>
    </row>
    <row r="778" spans="2:9">
      <c r="B778" s="533">
        <v>770</v>
      </c>
      <c r="C778" s="534"/>
      <c r="D778" s="534"/>
      <c r="E778" s="535"/>
      <c r="F778" s="535"/>
      <c r="G778" s="534"/>
      <c r="H778" s="534"/>
      <c r="I778" s="536"/>
    </row>
    <row r="779" spans="2:9">
      <c r="B779" s="533">
        <v>771</v>
      </c>
      <c r="C779" s="534"/>
      <c r="D779" s="534"/>
      <c r="E779" s="535"/>
      <c r="F779" s="535"/>
      <c r="G779" s="534"/>
      <c r="H779" s="534"/>
      <c r="I779" s="536"/>
    </row>
    <row r="780" spans="2:9">
      <c r="B780" s="533">
        <v>772</v>
      </c>
      <c r="C780" s="534"/>
      <c r="D780" s="534"/>
      <c r="E780" s="535"/>
      <c r="F780" s="535"/>
      <c r="G780" s="534"/>
      <c r="H780" s="534"/>
      <c r="I780" s="536"/>
    </row>
    <row r="781" spans="2:9">
      <c r="B781" s="533">
        <v>773</v>
      </c>
      <c r="C781" s="534"/>
      <c r="D781" s="534"/>
      <c r="E781" s="535"/>
      <c r="F781" s="535"/>
      <c r="G781" s="534"/>
      <c r="H781" s="534"/>
      <c r="I781" s="536"/>
    </row>
    <row r="782" spans="2:9">
      <c r="B782" s="533">
        <v>774</v>
      </c>
      <c r="C782" s="534"/>
      <c r="D782" s="534"/>
      <c r="E782" s="535"/>
      <c r="F782" s="535"/>
      <c r="G782" s="534"/>
      <c r="H782" s="534"/>
      <c r="I782" s="536"/>
    </row>
    <row r="783" spans="2:9">
      <c r="B783" s="533">
        <v>775</v>
      </c>
      <c r="C783" s="534"/>
      <c r="D783" s="534"/>
      <c r="E783" s="535"/>
      <c r="F783" s="535"/>
      <c r="G783" s="534"/>
      <c r="H783" s="534"/>
      <c r="I783" s="536"/>
    </row>
    <row r="784" spans="2:9">
      <c r="B784" s="533">
        <v>776</v>
      </c>
      <c r="C784" s="534"/>
      <c r="D784" s="534"/>
      <c r="E784" s="535"/>
      <c r="F784" s="535"/>
      <c r="G784" s="534"/>
      <c r="H784" s="534"/>
      <c r="I784" s="536"/>
    </row>
    <row r="785" spans="2:9">
      <c r="B785" s="533">
        <v>777</v>
      </c>
      <c r="C785" s="534"/>
      <c r="D785" s="534"/>
      <c r="E785" s="535"/>
      <c r="F785" s="535"/>
      <c r="G785" s="534"/>
      <c r="H785" s="534"/>
      <c r="I785" s="536"/>
    </row>
    <row r="786" spans="2:9">
      <c r="B786" s="533">
        <v>778</v>
      </c>
      <c r="C786" s="534"/>
      <c r="D786" s="534"/>
      <c r="E786" s="535"/>
      <c r="F786" s="535"/>
      <c r="G786" s="534"/>
      <c r="H786" s="534"/>
      <c r="I786" s="536"/>
    </row>
    <row r="787" spans="2:9">
      <c r="B787" s="533">
        <v>779</v>
      </c>
      <c r="C787" s="534"/>
      <c r="D787" s="534"/>
      <c r="E787" s="535"/>
      <c r="F787" s="535"/>
      <c r="G787" s="534"/>
      <c r="H787" s="534"/>
      <c r="I787" s="536"/>
    </row>
    <row r="788" spans="2:9">
      <c r="B788" s="533">
        <v>780</v>
      </c>
      <c r="C788" s="534"/>
      <c r="D788" s="534"/>
      <c r="E788" s="535"/>
      <c r="F788" s="535"/>
      <c r="G788" s="534"/>
      <c r="H788" s="534"/>
      <c r="I788" s="536"/>
    </row>
    <row r="789" spans="2:9">
      <c r="B789" s="533">
        <v>781</v>
      </c>
      <c r="C789" s="534"/>
      <c r="D789" s="534"/>
      <c r="E789" s="535"/>
      <c r="F789" s="535"/>
      <c r="G789" s="534"/>
      <c r="H789" s="534"/>
      <c r="I789" s="536"/>
    </row>
    <row r="790" spans="2:9">
      <c r="B790" s="533">
        <v>782</v>
      </c>
      <c r="C790" s="534"/>
      <c r="D790" s="534"/>
      <c r="E790" s="535"/>
      <c r="F790" s="535"/>
      <c r="G790" s="534"/>
      <c r="H790" s="534"/>
      <c r="I790" s="536"/>
    </row>
    <row r="791" spans="2:9">
      <c r="B791" s="533">
        <v>783</v>
      </c>
      <c r="C791" s="534"/>
      <c r="D791" s="534"/>
      <c r="E791" s="535"/>
      <c r="F791" s="535"/>
      <c r="G791" s="534"/>
      <c r="H791" s="534"/>
      <c r="I791" s="536"/>
    </row>
    <row r="792" spans="2:9">
      <c r="B792" s="533">
        <v>784</v>
      </c>
      <c r="C792" s="534"/>
      <c r="D792" s="534"/>
      <c r="E792" s="535"/>
      <c r="F792" s="535"/>
      <c r="G792" s="534"/>
      <c r="H792" s="534"/>
      <c r="I792" s="536"/>
    </row>
    <row r="793" spans="2:9">
      <c r="B793" s="533">
        <v>785</v>
      </c>
      <c r="C793" s="534"/>
      <c r="D793" s="534"/>
      <c r="E793" s="535"/>
      <c r="F793" s="535"/>
      <c r="G793" s="534"/>
      <c r="H793" s="534"/>
      <c r="I793" s="536"/>
    </row>
    <row r="794" spans="2:9">
      <c r="B794" s="533">
        <v>786</v>
      </c>
      <c r="C794" s="534"/>
      <c r="D794" s="534"/>
      <c r="E794" s="535"/>
      <c r="F794" s="535"/>
      <c r="G794" s="534"/>
      <c r="H794" s="534"/>
      <c r="I794" s="536"/>
    </row>
    <row r="795" spans="2:9">
      <c r="B795" s="533">
        <v>787</v>
      </c>
      <c r="C795" s="534"/>
      <c r="D795" s="534"/>
      <c r="E795" s="535"/>
      <c r="F795" s="535"/>
      <c r="G795" s="534"/>
      <c r="H795" s="534"/>
      <c r="I795" s="536"/>
    </row>
    <row r="796" spans="2:9">
      <c r="B796" s="533">
        <v>788</v>
      </c>
      <c r="C796" s="534"/>
      <c r="D796" s="534"/>
      <c r="E796" s="535"/>
      <c r="F796" s="535"/>
      <c r="G796" s="534"/>
      <c r="H796" s="534"/>
      <c r="I796" s="536"/>
    </row>
    <row r="797" spans="2:9">
      <c r="B797" s="533">
        <v>789</v>
      </c>
      <c r="C797" s="534"/>
      <c r="D797" s="534"/>
      <c r="E797" s="535"/>
      <c r="F797" s="535"/>
      <c r="G797" s="534"/>
      <c r="H797" s="534"/>
      <c r="I797" s="536"/>
    </row>
    <row r="798" spans="2:9">
      <c r="B798" s="533">
        <v>790</v>
      </c>
      <c r="C798" s="534"/>
      <c r="D798" s="534"/>
      <c r="E798" s="535"/>
      <c r="F798" s="535"/>
      <c r="G798" s="534"/>
      <c r="H798" s="534"/>
      <c r="I798" s="536"/>
    </row>
    <row r="799" spans="2:9">
      <c r="B799" s="533">
        <v>791</v>
      </c>
      <c r="C799" s="534"/>
      <c r="D799" s="534"/>
      <c r="E799" s="535"/>
      <c r="F799" s="535"/>
      <c r="G799" s="534"/>
      <c r="H799" s="534"/>
      <c r="I799" s="536"/>
    </row>
    <row r="800" spans="2:9">
      <c r="B800" s="533">
        <v>792</v>
      </c>
      <c r="C800" s="534"/>
      <c r="D800" s="534"/>
      <c r="E800" s="535"/>
      <c r="F800" s="535"/>
      <c r="G800" s="534"/>
      <c r="H800" s="534"/>
      <c r="I800" s="536"/>
    </row>
    <row r="801" spans="2:9">
      <c r="B801" s="533">
        <v>793</v>
      </c>
      <c r="C801" s="534"/>
      <c r="D801" s="534"/>
      <c r="E801" s="535"/>
      <c r="F801" s="535"/>
      <c r="G801" s="534"/>
      <c r="H801" s="534"/>
      <c r="I801" s="536"/>
    </row>
    <row r="802" spans="2:9">
      <c r="B802" s="533">
        <v>794</v>
      </c>
      <c r="C802" s="534"/>
      <c r="D802" s="534"/>
      <c r="E802" s="535"/>
      <c r="F802" s="535"/>
      <c r="G802" s="534"/>
      <c r="H802" s="534"/>
      <c r="I802" s="536"/>
    </row>
    <row r="803" spans="2:9">
      <c r="B803" s="533">
        <v>795</v>
      </c>
      <c r="C803" s="534"/>
      <c r="D803" s="534"/>
      <c r="E803" s="535"/>
      <c r="F803" s="535"/>
      <c r="G803" s="534"/>
      <c r="H803" s="534"/>
      <c r="I803" s="536"/>
    </row>
    <row r="804" spans="2:9">
      <c r="B804" s="533">
        <v>796</v>
      </c>
      <c r="C804" s="534"/>
      <c r="D804" s="534"/>
      <c r="E804" s="535"/>
      <c r="F804" s="535"/>
      <c r="G804" s="534"/>
      <c r="H804" s="534"/>
      <c r="I804" s="536"/>
    </row>
    <row r="805" spans="2:9">
      <c r="B805" s="533">
        <v>797</v>
      </c>
      <c r="C805" s="534"/>
      <c r="D805" s="534"/>
      <c r="E805" s="535"/>
      <c r="F805" s="535"/>
      <c r="G805" s="534"/>
      <c r="H805" s="534"/>
      <c r="I805" s="536"/>
    </row>
    <row r="806" spans="2:9">
      <c r="B806" s="533">
        <v>798</v>
      </c>
      <c r="C806" s="534"/>
      <c r="D806" s="534"/>
      <c r="E806" s="535"/>
      <c r="F806" s="535"/>
      <c r="G806" s="534"/>
      <c r="H806" s="534"/>
      <c r="I806" s="536"/>
    </row>
    <row r="807" spans="2:9">
      <c r="B807" s="533">
        <v>799</v>
      </c>
      <c r="C807" s="534"/>
      <c r="D807" s="534"/>
      <c r="E807" s="535"/>
      <c r="F807" s="535"/>
      <c r="G807" s="534"/>
      <c r="H807" s="534"/>
      <c r="I807" s="536"/>
    </row>
    <row r="808" spans="2:9">
      <c r="B808" s="533">
        <v>800</v>
      </c>
      <c r="C808" s="534"/>
      <c r="D808" s="534"/>
      <c r="E808" s="535"/>
      <c r="F808" s="535"/>
      <c r="G808" s="534"/>
      <c r="H808" s="534"/>
      <c r="I808" s="536"/>
    </row>
    <row r="809" spans="2:9">
      <c r="B809" s="533">
        <v>801</v>
      </c>
      <c r="C809" s="534"/>
      <c r="D809" s="534"/>
      <c r="E809" s="535"/>
      <c r="F809" s="535"/>
      <c r="G809" s="534"/>
      <c r="H809" s="534"/>
      <c r="I809" s="536"/>
    </row>
    <row r="810" spans="2:9">
      <c r="B810" s="533">
        <v>802</v>
      </c>
      <c r="C810" s="534"/>
      <c r="D810" s="534"/>
      <c r="E810" s="535"/>
      <c r="F810" s="535"/>
      <c r="G810" s="534"/>
      <c r="H810" s="534"/>
      <c r="I810" s="536"/>
    </row>
    <row r="811" spans="2:9">
      <c r="B811" s="533">
        <v>803</v>
      </c>
      <c r="C811" s="534"/>
      <c r="D811" s="534"/>
      <c r="E811" s="535"/>
      <c r="F811" s="535"/>
      <c r="G811" s="534"/>
      <c r="H811" s="534"/>
      <c r="I811" s="536"/>
    </row>
    <row r="812" spans="2:9">
      <c r="B812" s="533">
        <v>804</v>
      </c>
      <c r="C812" s="534"/>
      <c r="D812" s="534"/>
      <c r="E812" s="535"/>
      <c r="F812" s="535"/>
      <c r="G812" s="534"/>
      <c r="H812" s="534"/>
      <c r="I812" s="536"/>
    </row>
    <row r="813" spans="2:9">
      <c r="B813" s="533">
        <v>805</v>
      </c>
      <c r="C813" s="534"/>
      <c r="D813" s="534"/>
      <c r="E813" s="535"/>
      <c r="F813" s="535"/>
      <c r="G813" s="534"/>
      <c r="H813" s="534"/>
      <c r="I813" s="536"/>
    </row>
    <row r="814" spans="2:9">
      <c r="B814" s="533">
        <v>806</v>
      </c>
      <c r="C814" s="534"/>
      <c r="D814" s="534"/>
      <c r="E814" s="535"/>
      <c r="F814" s="535"/>
      <c r="G814" s="534"/>
      <c r="H814" s="534"/>
      <c r="I814" s="536"/>
    </row>
    <row r="815" spans="2:9">
      <c r="B815" s="533">
        <v>807</v>
      </c>
      <c r="C815" s="534"/>
      <c r="D815" s="534"/>
      <c r="E815" s="535"/>
      <c r="F815" s="535"/>
      <c r="G815" s="534"/>
      <c r="H815" s="534"/>
      <c r="I815" s="536"/>
    </row>
    <row r="816" spans="2:9">
      <c r="B816" s="533">
        <v>808</v>
      </c>
      <c r="C816" s="534"/>
      <c r="D816" s="534"/>
      <c r="E816" s="535"/>
      <c r="F816" s="535"/>
      <c r="G816" s="534"/>
      <c r="H816" s="534"/>
      <c r="I816" s="536"/>
    </row>
    <row r="817" spans="2:9">
      <c r="B817" s="533">
        <v>809</v>
      </c>
      <c r="C817" s="534"/>
      <c r="D817" s="534"/>
      <c r="E817" s="535"/>
      <c r="F817" s="535"/>
      <c r="G817" s="534"/>
      <c r="H817" s="534"/>
      <c r="I817" s="536"/>
    </row>
    <row r="818" spans="2:9">
      <c r="B818" s="533">
        <v>810</v>
      </c>
      <c r="C818" s="534"/>
      <c r="D818" s="534"/>
      <c r="E818" s="535"/>
      <c r="F818" s="535"/>
      <c r="G818" s="534"/>
      <c r="H818" s="534"/>
      <c r="I818" s="536"/>
    </row>
    <row r="819" spans="2:9">
      <c r="B819" s="533">
        <v>811</v>
      </c>
      <c r="C819" s="534"/>
      <c r="D819" s="534"/>
      <c r="E819" s="535"/>
      <c r="F819" s="535"/>
      <c r="G819" s="534"/>
      <c r="H819" s="534"/>
      <c r="I819" s="536"/>
    </row>
    <row r="820" spans="2:9">
      <c r="B820" s="533">
        <v>812</v>
      </c>
      <c r="C820" s="534"/>
      <c r="D820" s="534"/>
      <c r="E820" s="535"/>
      <c r="F820" s="535"/>
      <c r="G820" s="534"/>
      <c r="H820" s="534"/>
      <c r="I820" s="536"/>
    </row>
    <row r="821" spans="2:9">
      <c r="B821" s="533">
        <v>813</v>
      </c>
      <c r="C821" s="534"/>
      <c r="D821" s="534"/>
      <c r="E821" s="535"/>
      <c r="F821" s="535"/>
      <c r="G821" s="534"/>
      <c r="H821" s="534"/>
      <c r="I821" s="536"/>
    </row>
    <row r="822" spans="2:9">
      <c r="B822" s="533">
        <v>814</v>
      </c>
      <c r="C822" s="534"/>
      <c r="D822" s="534"/>
      <c r="E822" s="535"/>
      <c r="F822" s="535"/>
      <c r="G822" s="534"/>
      <c r="H822" s="534"/>
      <c r="I822" s="536"/>
    </row>
    <row r="823" spans="2:9">
      <c r="B823" s="533">
        <v>815</v>
      </c>
      <c r="C823" s="534"/>
      <c r="D823" s="534"/>
      <c r="E823" s="535"/>
      <c r="F823" s="535"/>
      <c r="G823" s="534"/>
      <c r="H823" s="534"/>
      <c r="I823" s="536"/>
    </row>
    <row r="824" spans="2:9">
      <c r="B824" s="533">
        <v>816</v>
      </c>
      <c r="C824" s="534"/>
      <c r="D824" s="534"/>
      <c r="E824" s="535"/>
      <c r="F824" s="535"/>
      <c r="G824" s="534"/>
      <c r="H824" s="534"/>
      <c r="I824" s="536"/>
    </row>
    <row r="825" spans="2:9">
      <c r="B825" s="533">
        <v>817</v>
      </c>
      <c r="C825" s="534"/>
      <c r="D825" s="534"/>
      <c r="E825" s="535"/>
      <c r="F825" s="535"/>
      <c r="G825" s="534"/>
      <c r="H825" s="534"/>
      <c r="I825" s="536"/>
    </row>
    <row r="826" spans="2:9">
      <c r="B826" s="533">
        <v>818</v>
      </c>
      <c r="C826" s="534"/>
      <c r="D826" s="534"/>
      <c r="E826" s="535"/>
      <c r="F826" s="535"/>
      <c r="G826" s="534"/>
      <c r="H826" s="534"/>
      <c r="I826" s="536"/>
    </row>
    <row r="827" spans="2:9">
      <c r="B827" s="533">
        <v>819</v>
      </c>
      <c r="C827" s="534"/>
      <c r="D827" s="534"/>
      <c r="E827" s="535"/>
      <c r="F827" s="535"/>
      <c r="G827" s="534"/>
      <c r="H827" s="534"/>
      <c r="I827" s="536"/>
    </row>
    <row r="828" spans="2:9">
      <c r="B828" s="533">
        <v>820</v>
      </c>
      <c r="C828" s="534"/>
      <c r="D828" s="534"/>
      <c r="E828" s="535"/>
      <c r="F828" s="535"/>
      <c r="G828" s="534"/>
      <c r="H828" s="534"/>
      <c r="I828" s="536"/>
    </row>
    <row r="829" spans="2:9">
      <c r="B829" s="533">
        <v>821</v>
      </c>
      <c r="C829" s="534"/>
      <c r="D829" s="534"/>
      <c r="E829" s="535"/>
      <c r="F829" s="535"/>
      <c r="G829" s="534"/>
      <c r="H829" s="534"/>
      <c r="I829" s="536"/>
    </row>
    <row r="830" spans="2:9">
      <c r="B830" s="533">
        <v>822</v>
      </c>
      <c r="C830" s="534"/>
      <c r="D830" s="534"/>
      <c r="E830" s="535"/>
      <c r="F830" s="535"/>
      <c r="G830" s="534"/>
      <c r="H830" s="534"/>
      <c r="I830" s="536"/>
    </row>
    <row r="831" spans="2:9">
      <c r="B831" s="533">
        <v>823</v>
      </c>
      <c r="C831" s="534"/>
      <c r="D831" s="534"/>
      <c r="E831" s="535"/>
      <c r="F831" s="535"/>
      <c r="G831" s="534"/>
      <c r="H831" s="534"/>
      <c r="I831" s="536"/>
    </row>
    <row r="832" spans="2:9">
      <c r="B832" s="533">
        <v>824</v>
      </c>
      <c r="C832" s="534"/>
      <c r="D832" s="534"/>
      <c r="E832" s="535"/>
      <c r="F832" s="535"/>
      <c r="G832" s="534"/>
      <c r="H832" s="534"/>
      <c r="I832" s="536"/>
    </row>
    <row r="833" spans="2:9">
      <c r="B833" s="533">
        <v>825</v>
      </c>
      <c r="C833" s="534"/>
      <c r="D833" s="534"/>
      <c r="E833" s="535"/>
      <c r="F833" s="535"/>
      <c r="G833" s="534"/>
      <c r="H833" s="534"/>
      <c r="I833" s="536"/>
    </row>
    <row r="834" spans="2:9">
      <c r="B834" s="533">
        <v>826</v>
      </c>
      <c r="C834" s="534"/>
      <c r="D834" s="534"/>
      <c r="E834" s="535"/>
      <c r="F834" s="535"/>
      <c r="G834" s="534"/>
      <c r="H834" s="534"/>
      <c r="I834" s="536"/>
    </row>
    <row r="835" spans="2:9">
      <c r="B835" s="533">
        <v>827</v>
      </c>
      <c r="C835" s="534"/>
      <c r="D835" s="534"/>
      <c r="E835" s="535"/>
      <c r="F835" s="535"/>
      <c r="G835" s="534"/>
      <c r="H835" s="534"/>
      <c r="I835" s="536"/>
    </row>
    <row r="836" spans="2:9">
      <c r="B836" s="533">
        <v>828</v>
      </c>
      <c r="C836" s="534"/>
      <c r="D836" s="534"/>
      <c r="E836" s="535"/>
      <c r="F836" s="535"/>
      <c r="G836" s="534"/>
      <c r="H836" s="534"/>
      <c r="I836" s="536"/>
    </row>
    <row r="837" spans="2:9">
      <c r="B837" s="533">
        <v>829</v>
      </c>
      <c r="C837" s="534"/>
      <c r="D837" s="534"/>
      <c r="E837" s="535"/>
      <c r="F837" s="535"/>
      <c r="G837" s="534"/>
      <c r="H837" s="534"/>
      <c r="I837" s="536"/>
    </row>
    <row r="838" spans="2:9">
      <c r="B838" s="533">
        <v>830</v>
      </c>
      <c r="C838" s="534"/>
      <c r="D838" s="534"/>
      <c r="E838" s="535"/>
      <c r="F838" s="535"/>
      <c r="G838" s="534"/>
      <c r="H838" s="534"/>
      <c r="I838" s="536"/>
    </row>
    <row r="839" spans="2:9">
      <c r="B839" s="533">
        <v>831</v>
      </c>
      <c r="C839" s="534"/>
      <c r="D839" s="534"/>
      <c r="E839" s="535"/>
      <c r="F839" s="535"/>
      <c r="G839" s="534"/>
      <c r="H839" s="534"/>
      <c r="I839" s="536"/>
    </row>
    <row r="840" spans="2:9">
      <c r="B840" s="533">
        <v>832</v>
      </c>
      <c r="C840" s="534"/>
      <c r="D840" s="534"/>
      <c r="E840" s="535"/>
      <c r="F840" s="535"/>
      <c r="G840" s="534"/>
      <c r="H840" s="534"/>
      <c r="I840" s="536"/>
    </row>
    <row r="841" spans="2:9">
      <c r="B841" s="533">
        <v>833</v>
      </c>
      <c r="C841" s="534"/>
      <c r="D841" s="534"/>
      <c r="E841" s="535"/>
      <c r="F841" s="535"/>
      <c r="G841" s="534"/>
      <c r="H841" s="534"/>
      <c r="I841" s="536"/>
    </row>
    <row r="842" spans="2:9">
      <c r="B842" s="533">
        <v>834</v>
      </c>
      <c r="C842" s="534"/>
      <c r="D842" s="534"/>
      <c r="E842" s="535"/>
      <c r="F842" s="535"/>
      <c r="G842" s="534"/>
      <c r="H842" s="534"/>
      <c r="I842" s="536"/>
    </row>
    <row r="843" spans="2:9">
      <c r="B843" s="533">
        <v>835</v>
      </c>
      <c r="C843" s="534"/>
      <c r="D843" s="534"/>
      <c r="E843" s="535"/>
      <c r="F843" s="535"/>
      <c r="G843" s="534"/>
      <c r="H843" s="534"/>
      <c r="I843" s="536"/>
    </row>
    <row r="844" spans="2:9">
      <c r="B844" s="533">
        <v>836</v>
      </c>
      <c r="C844" s="534"/>
      <c r="D844" s="534"/>
      <c r="E844" s="535"/>
      <c r="F844" s="535"/>
      <c r="G844" s="534"/>
      <c r="H844" s="534"/>
      <c r="I844" s="536"/>
    </row>
    <row r="845" spans="2:9">
      <c r="B845" s="533">
        <v>837</v>
      </c>
      <c r="C845" s="534"/>
      <c r="D845" s="534"/>
      <c r="E845" s="535"/>
      <c r="F845" s="535"/>
      <c r="G845" s="534"/>
      <c r="H845" s="534"/>
      <c r="I845" s="536"/>
    </row>
    <row r="846" spans="2:9">
      <c r="B846" s="533">
        <v>838</v>
      </c>
      <c r="C846" s="534"/>
      <c r="D846" s="534"/>
      <c r="E846" s="535"/>
      <c r="F846" s="535"/>
      <c r="G846" s="534"/>
      <c r="H846" s="534"/>
      <c r="I846" s="536"/>
    </row>
    <row r="847" spans="2:9">
      <c r="B847" s="533">
        <v>839</v>
      </c>
      <c r="C847" s="534"/>
      <c r="D847" s="534"/>
      <c r="E847" s="535"/>
      <c r="F847" s="535"/>
      <c r="G847" s="534"/>
      <c r="H847" s="534"/>
      <c r="I847" s="536"/>
    </row>
    <row r="848" spans="2:9">
      <c r="B848" s="533">
        <v>840</v>
      </c>
      <c r="C848" s="534"/>
      <c r="D848" s="534"/>
      <c r="E848" s="535"/>
      <c r="F848" s="535"/>
      <c r="G848" s="534"/>
      <c r="H848" s="534"/>
      <c r="I848" s="536"/>
    </row>
    <row r="849" spans="2:9">
      <c r="B849" s="533">
        <v>841</v>
      </c>
      <c r="C849" s="534"/>
      <c r="D849" s="534"/>
      <c r="E849" s="535"/>
      <c r="F849" s="535"/>
      <c r="G849" s="534"/>
      <c r="H849" s="534"/>
      <c r="I849" s="536"/>
    </row>
    <row r="850" spans="2:9">
      <c r="B850" s="533">
        <v>842</v>
      </c>
      <c r="C850" s="534"/>
      <c r="D850" s="534"/>
      <c r="E850" s="535"/>
      <c r="F850" s="535"/>
      <c r="G850" s="534"/>
      <c r="H850" s="534"/>
      <c r="I850" s="536"/>
    </row>
    <row r="851" spans="2:9">
      <c r="B851" s="533">
        <v>843</v>
      </c>
      <c r="C851" s="534"/>
      <c r="D851" s="534"/>
      <c r="E851" s="535"/>
      <c r="F851" s="535"/>
      <c r="G851" s="534"/>
      <c r="H851" s="534"/>
      <c r="I851" s="536"/>
    </row>
    <row r="852" spans="2:9">
      <c r="B852" s="533">
        <v>844</v>
      </c>
      <c r="C852" s="534"/>
      <c r="D852" s="534"/>
      <c r="E852" s="535"/>
      <c r="F852" s="535"/>
      <c r="G852" s="534"/>
      <c r="H852" s="534"/>
      <c r="I852" s="536"/>
    </row>
    <row r="853" spans="2:9">
      <c r="B853" s="533">
        <v>845</v>
      </c>
      <c r="C853" s="534"/>
      <c r="D853" s="534"/>
      <c r="E853" s="535"/>
      <c r="F853" s="535"/>
      <c r="G853" s="534"/>
      <c r="H853" s="534"/>
      <c r="I853" s="536"/>
    </row>
    <row r="854" spans="2:9">
      <c r="B854" s="533">
        <v>846</v>
      </c>
      <c r="C854" s="534"/>
      <c r="D854" s="534"/>
      <c r="E854" s="535"/>
      <c r="F854" s="535"/>
      <c r="G854" s="534"/>
      <c r="H854" s="534"/>
      <c r="I854" s="536"/>
    </row>
    <row r="855" spans="2:9">
      <c r="B855" s="533">
        <v>847</v>
      </c>
      <c r="C855" s="534"/>
      <c r="D855" s="534"/>
      <c r="E855" s="535"/>
      <c r="F855" s="535"/>
      <c r="G855" s="534"/>
      <c r="H855" s="534"/>
      <c r="I855" s="536"/>
    </row>
    <row r="856" spans="2:9">
      <c r="B856" s="533">
        <v>848</v>
      </c>
      <c r="C856" s="534"/>
      <c r="D856" s="534"/>
      <c r="E856" s="535"/>
      <c r="F856" s="535"/>
      <c r="G856" s="534"/>
      <c r="H856" s="534"/>
      <c r="I856" s="536"/>
    </row>
    <row r="857" spans="2:9">
      <c r="B857" s="533">
        <v>849</v>
      </c>
      <c r="C857" s="534"/>
      <c r="D857" s="534"/>
      <c r="E857" s="535"/>
      <c r="F857" s="535"/>
      <c r="G857" s="534"/>
      <c r="H857" s="534"/>
      <c r="I857" s="536"/>
    </row>
    <row r="858" spans="2:9">
      <c r="B858" s="533">
        <v>850</v>
      </c>
      <c r="C858" s="534"/>
      <c r="D858" s="534"/>
      <c r="E858" s="535"/>
      <c r="F858" s="535"/>
      <c r="G858" s="534"/>
      <c r="H858" s="534"/>
      <c r="I858" s="536"/>
    </row>
    <row r="859" spans="2:9">
      <c r="B859" s="533">
        <v>851</v>
      </c>
      <c r="C859" s="534"/>
      <c r="D859" s="534"/>
      <c r="E859" s="535"/>
      <c r="F859" s="535"/>
      <c r="G859" s="534"/>
      <c r="H859" s="534"/>
      <c r="I859" s="536"/>
    </row>
    <row r="860" spans="2:9">
      <c r="B860" s="533">
        <v>852</v>
      </c>
      <c r="C860" s="534"/>
      <c r="D860" s="534"/>
      <c r="E860" s="535"/>
      <c r="F860" s="535"/>
      <c r="G860" s="534"/>
      <c r="H860" s="534"/>
      <c r="I860" s="536"/>
    </row>
    <row r="861" spans="2:9">
      <c r="B861" s="533">
        <v>853</v>
      </c>
      <c r="C861" s="534"/>
      <c r="D861" s="534"/>
      <c r="E861" s="535"/>
      <c r="F861" s="535"/>
      <c r="G861" s="534"/>
      <c r="H861" s="534"/>
      <c r="I861" s="536"/>
    </row>
    <row r="862" spans="2:9">
      <c r="B862" s="533">
        <v>854</v>
      </c>
      <c r="C862" s="534"/>
      <c r="D862" s="534"/>
      <c r="E862" s="535"/>
      <c r="F862" s="535"/>
      <c r="G862" s="534"/>
      <c r="H862" s="534"/>
      <c r="I862" s="536"/>
    </row>
    <row r="863" spans="2:9">
      <c r="B863" s="533">
        <v>855</v>
      </c>
      <c r="C863" s="534"/>
      <c r="D863" s="534"/>
      <c r="E863" s="535"/>
      <c r="F863" s="535"/>
      <c r="G863" s="534"/>
      <c r="H863" s="534"/>
      <c r="I863" s="536"/>
    </row>
    <row r="864" spans="2:9">
      <c r="B864" s="533">
        <v>856</v>
      </c>
      <c r="C864" s="534"/>
      <c r="D864" s="534"/>
      <c r="E864" s="535"/>
      <c r="F864" s="535"/>
      <c r="G864" s="534"/>
      <c r="H864" s="534"/>
      <c r="I864" s="536"/>
    </row>
    <row r="865" spans="2:9">
      <c r="B865" s="533">
        <v>857</v>
      </c>
      <c r="C865" s="534"/>
      <c r="D865" s="534"/>
      <c r="E865" s="535"/>
      <c r="F865" s="535"/>
      <c r="G865" s="534"/>
      <c r="H865" s="534"/>
      <c r="I865" s="536"/>
    </row>
    <row r="866" spans="2:9">
      <c r="B866" s="533">
        <v>858</v>
      </c>
      <c r="C866" s="534"/>
      <c r="D866" s="534"/>
      <c r="E866" s="535"/>
      <c r="F866" s="535"/>
      <c r="G866" s="534"/>
      <c r="H866" s="534"/>
      <c r="I866" s="536"/>
    </row>
    <row r="867" spans="2:9">
      <c r="B867" s="533">
        <v>859</v>
      </c>
      <c r="C867" s="534"/>
      <c r="D867" s="534"/>
      <c r="E867" s="535"/>
      <c r="F867" s="535"/>
      <c r="G867" s="534"/>
      <c r="H867" s="534"/>
      <c r="I867" s="536"/>
    </row>
    <row r="868" spans="2:9">
      <c r="B868" s="533">
        <v>860</v>
      </c>
      <c r="C868" s="534"/>
      <c r="D868" s="534"/>
      <c r="E868" s="535"/>
      <c r="F868" s="535"/>
      <c r="G868" s="534"/>
      <c r="H868" s="534"/>
      <c r="I868" s="536"/>
    </row>
    <row r="869" spans="2:9">
      <c r="B869" s="533">
        <v>861</v>
      </c>
      <c r="C869" s="534"/>
      <c r="D869" s="534"/>
      <c r="E869" s="535"/>
      <c r="F869" s="535"/>
      <c r="G869" s="534"/>
      <c r="H869" s="534"/>
      <c r="I869" s="536"/>
    </row>
    <row r="870" spans="2:9">
      <c r="B870" s="533">
        <v>862</v>
      </c>
      <c r="C870" s="534"/>
      <c r="D870" s="534"/>
      <c r="E870" s="535"/>
      <c r="F870" s="535"/>
      <c r="G870" s="534"/>
      <c r="H870" s="534"/>
      <c r="I870" s="536"/>
    </row>
    <row r="871" spans="2:9">
      <c r="B871" s="533">
        <v>863</v>
      </c>
      <c r="C871" s="534"/>
      <c r="D871" s="534"/>
      <c r="E871" s="535"/>
      <c r="F871" s="535"/>
      <c r="G871" s="534"/>
      <c r="H871" s="534"/>
      <c r="I871" s="536"/>
    </row>
    <row r="872" spans="2:9">
      <c r="B872" s="533">
        <v>864</v>
      </c>
      <c r="C872" s="534"/>
      <c r="D872" s="534"/>
      <c r="E872" s="535"/>
      <c r="F872" s="535"/>
      <c r="G872" s="534"/>
      <c r="H872" s="534"/>
      <c r="I872" s="536"/>
    </row>
    <row r="873" spans="2:9">
      <c r="B873" s="533">
        <v>865</v>
      </c>
      <c r="C873" s="534"/>
      <c r="D873" s="534"/>
      <c r="E873" s="535"/>
      <c r="F873" s="535"/>
      <c r="G873" s="534"/>
      <c r="H873" s="534"/>
      <c r="I873" s="536"/>
    </row>
    <row r="874" spans="2:9">
      <c r="B874" s="533">
        <v>866</v>
      </c>
      <c r="C874" s="534"/>
      <c r="D874" s="534"/>
      <c r="E874" s="535"/>
      <c r="F874" s="535"/>
      <c r="G874" s="534"/>
      <c r="H874" s="534"/>
      <c r="I874" s="536"/>
    </row>
    <row r="875" spans="2:9">
      <c r="B875" s="533">
        <v>867</v>
      </c>
      <c r="C875" s="534"/>
      <c r="D875" s="534"/>
      <c r="E875" s="535"/>
      <c r="F875" s="535"/>
      <c r="G875" s="534"/>
      <c r="H875" s="534"/>
      <c r="I875" s="536"/>
    </row>
    <row r="876" spans="2:9">
      <c r="B876" s="533">
        <v>868</v>
      </c>
      <c r="C876" s="534"/>
      <c r="D876" s="534"/>
      <c r="E876" s="535"/>
      <c r="F876" s="535"/>
      <c r="G876" s="534"/>
      <c r="H876" s="534"/>
      <c r="I876" s="536"/>
    </row>
    <row r="877" spans="2:9">
      <c r="B877" s="533">
        <v>869</v>
      </c>
      <c r="C877" s="534"/>
      <c r="D877" s="534"/>
      <c r="E877" s="535"/>
      <c r="F877" s="535"/>
      <c r="G877" s="534"/>
      <c r="H877" s="534"/>
      <c r="I877" s="536"/>
    </row>
    <row r="878" spans="2:9">
      <c r="B878" s="533">
        <v>870</v>
      </c>
      <c r="C878" s="534"/>
      <c r="D878" s="534"/>
      <c r="E878" s="535"/>
      <c r="F878" s="535"/>
      <c r="G878" s="534"/>
      <c r="H878" s="534"/>
      <c r="I878" s="536"/>
    </row>
    <row r="879" spans="2:9">
      <c r="B879" s="533">
        <v>871</v>
      </c>
      <c r="C879" s="534"/>
      <c r="D879" s="534"/>
      <c r="E879" s="535"/>
      <c r="F879" s="535"/>
      <c r="G879" s="534"/>
      <c r="H879" s="534"/>
      <c r="I879" s="536"/>
    </row>
    <row r="880" spans="2:9">
      <c r="B880" s="533">
        <v>872</v>
      </c>
      <c r="C880" s="534"/>
      <c r="D880" s="534"/>
      <c r="E880" s="535"/>
      <c r="F880" s="535"/>
      <c r="G880" s="534"/>
      <c r="H880" s="534"/>
      <c r="I880" s="536"/>
    </row>
    <row r="881" spans="2:9">
      <c r="B881" s="533">
        <v>873</v>
      </c>
      <c r="C881" s="534"/>
      <c r="D881" s="534"/>
      <c r="E881" s="535"/>
      <c r="F881" s="535"/>
      <c r="G881" s="534"/>
      <c r="H881" s="534"/>
      <c r="I881" s="536"/>
    </row>
    <row r="882" spans="2:9">
      <c r="B882" s="533">
        <v>874</v>
      </c>
      <c r="C882" s="534"/>
      <c r="D882" s="534"/>
      <c r="E882" s="535"/>
      <c r="F882" s="535"/>
      <c r="G882" s="534"/>
      <c r="H882" s="534"/>
      <c r="I882" s="536"/>
    </row>
    <row r="883" spans="2:9">
      <c r="B883" s="533">
        <v>875</v>
      </c>
      <c r="C883" s="534"/>
      <c r="D883" s="534"/>
      <c r="E883" s="535"/>
      <c r="F883" s="535"/>
      <c r="G883" s="534"/>
      <c r="H883" s="534"/>
      <c r="I883" s="536"/>
    </row>
    <row r="884" spans="2:9">
      <c r="B884" s="533">
        <v>876</v>
      </c>
      <c r="C884" s="534"/>
      <c r="D884" s="534"/>
      <c r="E884" s="535"/>
      <c r="F884" s="535"/>
      <c r="G884" s="534"/>
      <c r="H884" s="534"/>
      <c r="I884" s="536"/>
    </row>
    <row r="885" spans="2:9">
      <c r="B885" s="533">
        <v>877</v>
      </c>
      <c r="C885" s="534"/>
      <c r="D885" s="534"/>
      <c r="E885" s="535"/>
      <c r="F885" s="535"/>
      <c r="G885" s="534"/>
      <c r="H885" s="534"/>
      <c r="I885" s="536"/>
    </row>
    <row r="886" spans="2:9">
      <c r="B886" s="533">
        <v>878</v>
      </c>
      <c r="C886" s="534"/>
      <c r="D886" s="534"/>
      <c r="E886" s="535"/>
      <c r="F886" s="535"/>
      <c r="G886" s="534"/>
      <c r="H886" s="534"/>
      <c r="I886" s="536"/>
    </row>
    <row r="887" spans="2:9">
      <c r="B887" s="533">
        <v>879</v>
      </c>
      <c r="C887" s="534"/>
      <c r="D887" s="534"/>
      <c r="E887" s="535"/>
      <c r="F887" s="535"/>
      <c r="G887" s="534"/>
      <c r="H887" s="534"/>
      <c r="I887" s="536"/>
    </row>
    <row r="888" spans="2:9">
      <c r="B888" s="533">
        <v>880</v>
      </c>
      <c r="C888" s="534"/>
      <c r="D888" s="534"/>
      <c r="E888" s="535"/>
      <c r="F888" s="535"/>
      <c r="G888" s="534"/>
      <c r="H888" s="534"/>
      <c r="I888" s="536"/>
    </row>
    <row r="889" spans="2:9">
      <c r="B889" s="533">
        <v>881</v>
      </c>
      <c r="C889" s="534"/>
      <c r="D889" s="534"/>
      <c r="E889" s="535"/>
      <c r="F889" s="535"/>
      <c r="G889" s="534"/>
      <c r="H889" s="534"/>
      <c r="I889" s="536"/>
    </row>
    <row r="890" spans="2:9">
      <c r="B890" s="533">
        <v>882</v>
      </c>
      <c r="C890" s="534"/>
      <c r="D890" s="534"/>
      <c r="E890" s="535"/>
      <c r="F890" s="535"/>
      <c r="G890" s="534"/>
      <c r="H890" s="534"/>
      <c r="I890" s="536"/>
    </row>
    <row r="891" spans="2:9">
      <c r="B891" s="533">
        <v>883</v>
      </c>
      <c r="C891" s="534"/>
      <c r="D891" s="534"/>
      <c r="E891" s="535"/>
      <c r="F891" s="535"/>
      <c r="G891" s="534"/>
      <c r="H891" s="534"/>
      <c r="I891" s="536"/>
    </row>
    <row r="892" spans="2:9">
      <c r="B892" s="533">
        <v>884</v>
      </c>
      <c r="C892" s="534"/>
      <c r="D892" s="534"/>
      <c r="E892" s="535"/>
      <c r="F892" s="535"/>
      <c r="G892" s="534"/>
      <c r="H892" s="534"/>
      <c r="I892" s="536"/>
    </row>
    <row r="893" spans="2:9">
      <c r="B893" s="533">
        <v>885</v>
      </c>
      <c r="C893" s="534"/>
      <c r="D893" s="534"/>
      <c r="E893" s="535"/>
      <c r="F893" s="535"/>
      <c r="G893" s="534"/>
      <c r="H893" s="534"/>
      <c r="I893" s="536"/>
    </row>
    <row r="894" spans="2:9">
      <c r="B894" s="533">
        <v>886</v>
      </c>
      <c r="C894" s="534"/>
      <c r="D894" s="534"/>
      <c r="E894" s="535"/>
      <c r="F894" s="535"/>
      <c r="G894" s="534"/>
      <c r="H894" s="534"/>
      <c r="I894" s="536"/>
    </row>
    <row r="895" spans="2:9">
      <c r="B895" s="533">
        <v>887</v>
      </c>
      <c r="C895" s="534"/>
      <c r="D895" s="534"/>
      <c r="E895" s="535"/>
      <c r="F895" s="535"/>
      <c r="G895" s="534"/>
      <c r="H895" s="534"/>
      <c r="I895" s="536"/>
    </row>
    <row r="896" spans="2:9">
      <c r="B896" s="533">
        <v>888</v>
      </c>
      <c r="C896" s="534"/>
      <c r="D896" s="534"/>
      <c r="E896" s="535"/>
      <c r="F896" s="535"/>
      <c r="G896" s="534"/>
      <c r="H896" s="534"/>
      <c r="I896" s="536"/>
    </row>
    <row r="897" spans="2:9">
      <c r="B897" s="533">
        <v>889</v>
      </c>
      <c r="C897" s="534"/>
      <c r="D897" s="534"/>
      <c r="E897" s="535"/>
      <c r="F897" s="535"/>
      <c r="G897" s="534"/>
      <c r="H897" s="534"/>
      <c r="I897" s="536"/>
    </row>
    <row r="898" spans="2:9">
      <c r="B898" s="533">
        <v>890</v>
      </c>
      <c r="C898" s="534"/>
      <c r="D898" s="534"/>
      <c r="E898" s="535"/>
      <c r="F898" s="535"/>
      <c r="G898" s="534"/>
      <c r="H898" s="534"/>
      <c r="I898" s="536"/>
    </row>
    <row r="899" spans="2:9">
      <c r="B899" s="533">
        <v>891</v>
      </c>
      <c r="C899" s="534"/>
      <c r="D899" s="534"/>
      <c r="E899" s="535"/>
      <c r="F899" s="535"/>
      <c r="G899" s="534"/>
      <c r="H899" s="534"/>
      <c r="I899" s="536"/>
    </row>
    <row r="900" spans="2:9">
      <c r="B900" s="533">
        <v>892</v>
      </c>
      <c r="C900" s="534"/>
      <c r="D900" s="534"/>
      <c r="E900" s="535"/>
      <c r="F900" s="535"/>
      <c r="G900" s="534"/>
      <c r="H900" s="534"/>
      <c r="I900" s="536"/>
    </row>
    <row r="901" spans="2:9">
      <c r="B901" s="533">
        <v>893</v>
      </c>
      <c r="C901" s="534"/>
      <c r="D901" s="534"/>
      <c r="E901" s="535"/>
      <c r="F901" s="535"/>
      <c r="G901" s="534"/>
      <c r="H901" s="534"/>
      <c r="I901" s="536"/>
    </row>
    <row r="902" spans="2:9">
      <c r="B902" s="533">
        <v>894</v>
      </c>
      <c r="C902" s="534"/>
      <c r="D902" s="534"/>
      <c r="E902" s="535"/>
      <c r="F902" s="535"/>
      <c r="G902" s="534"/>
      <c r="H902" s="534"/>
      <c r="I902" s="536"/>
    </row>
    <row r="903" spans="2:9">
      <c r="B903" s="533">
        <v>895</v>
      </c>
      <c r="C903" s="534"/>
      <c r="D903" s="534"/>
      <c r="E903" s="535"/>
      <c r="F903" s="535"/>
      <c r="G903" s="534"/>
      <c r="H903" s="534"/>
      <c r="I903" s="536"/>
    </row>
    <row r="904" spans="2:9">
      <c r="B904" s="533">
        <v>896</v>
      </c>
      <c r="C904" s="534"/>
      <c r="D904" s="534"/>
      <c r="E904" s="535"/>
      <c r="F904" s="535"/>
      <c r="G904" s="534"/>
      <c r="H904" s="534"/>
      <c r="I904" s="536"/>
    </row>
    <row r="905" spans="2:9">
      <c r="B905" s="533">
        <v>897</v>
      </c>
      <c r="C905" s="534"/>
      <c r="D905" s="534"/>
      <c r="E905" s="535"/>
      <c r="F905" s="535"/>
      <c r="G905" s="534"/>
      <c r="H905" s="534"/>
      <c r="I905" s="536"/>
    </row>
    <row r="906" spans="2:9">
      <c r="B906" s="533">
        <v>898</v>
      </c>
      <c r="C906" s="534"/>
      <c r="D906" s="534"/>
      <c r="E906" s="535"/>
      <c r="F906" s="535"/>
      <c r="G906" s="534"/>
      <c r="H906" s="534"/>
      <c r="I906" s="536"/>
    </row>
    <row r="907" spans="2:9">
      <c r="B907" s="533">
        <v>899</v>
      </c>
      <c r="C907" s="534"/>
      <c r="D907" s="534"/>
      <c r="E907" s="535"/>
      <c r="F907" s="535"/>
      <c r="G907" s="534"/>
      <c r="H907" s="534"/>
      <c r="I907" s="536"/>
    </row>
    <row r="908" spans="2:9">
      <c r="B908" s="533">
        <v>900</v>
      </c>
      <c r="C908" s="534"/>
      <c r="D908" s="534"/>
      <c r="E908" s="535"/>
      <c r="F908" s="535"/>
      <c r="G908" s="534"/>
      <c r="H908" s="534"/>
      <c r="I908" s="536"/>
    </row>
    <row r="909" spans="2:9">
      <c r="B909" s="533">
        <v>901</v>
      </c>
      <c r="C909" s="534"/>
      <c r="D909" s="534"/>
      <c r="E909" s="535"/>
      <c r="F909" s="535"/>
      <c r="G909" s="534"/>
      <c r="H909" s="534"/>
      <c r="I909" s="536"/>
    </row>
    <row r="910" spans="2:9">
      <c r="B910" s="533">
        <v>902</v>
      </c>
      <c r="C910" s="534"/>
      <c r="D910" s="534"/>
      <c r="E910" s="535"/>
      <c r="F910" s="535"/>
      <c r="G910" s="534"/>
      <c r="H910" s="534"/>
      <c r="I910" s="536"/>
    </row>
    <row r="911" spans="2:9">
      <c r="B911" s="533">
        <v>903</v>
      </c>
      <c r="C911" s="534"/>
      <c r="D911" s="534"/>
      <c r="E911" s="535"/>
      <c r="F911" s="535"/>
      <c r="G911" s="534"/>
      <c r="H911" s="534"/>
      <c r="I911" s="536"/>
    </row>
    <row r="912" spans="2:9">
      <c r="B912" s="533">
        <v>904</v>
      </c>
      <c r="C912" s="534"/>
      <c r="D912" s="534"/>
      <c r="E912" s="535"/>
      <c r="F912" s="535"/>
      <c r="G912" s="534"/>
      <c r="H912" s="534"/>
      <c r="I912" s="536"/>
    </row>
    <row r="913" spans="2:9">
      <c r="B913" s="533">
        <v>905</v>
      </c>
      <c r="C913" s="534"/>
      <c r="D913" s="534"/>
      <c r="E913" s="535"/>
      <c r="F913" s="535"/>
      <c r="G913" s="534"/>
      <c r="H913" s="534"/>
      <c r="I913" s="536"/>
    </row>
    <row r="914" spans="2:9">
      <c r="B914" s="533">
        <v>906</v>
      </c>
      <c r="C914" s="534"/>
      <c r="D914" s="534"/>
      <c r="E914" s="535"/>
      <c r="F914" s="535"/>
      <c r="G914" s="534"/>
      <c r="H914" s="534"/>
      <c r="I914" s="536"/>
    </row>
    <row r="915" spans="2:9">
      <c r="B915" s="533">
        <v>907</v>
      </c>
      <c r="C915" s="534"/>
      <c r="D915" s="534"/>
      <c r="E915" s="535"/>
      <c r="F915" s="535"/>
      <c r="G915" s="534"/>
      <c r="H915" s="534"/>
      <c r="I915" s="536"/>
    </row>
    <row r="916" spans="2:9">
      <c r="B916" s="533">
        <v>908</v>
      </c>
      <c r="C916" s="534"/>
      <c r="D916" s="534"/>
      <c r="E916" s="535"/>
      <c r="F916" s="535"/>
      <c r="G916" s="534"/>
      <c r="H916" s="534"/>
      <c r="I916" s="536"/>
    </row>
    <row r="917" spans="2:9">
      <c r="B917" s="533">
        <v>909</v>
      </c>
      <c r="C917" s="534"/>
      <c r="D917" s="534"/>
      <c r="E917" s="535"/>
      <c r="F917" s="535"/>
      <c r="G917" s="534"/>
      <c r="H917" s="534"/>
      <c r="I917" s="536"/>
    </row>
    <row r="918" spans="2:9">
      <c r="B918" s="533">
        <v>910</v>
      </c>
      <c r="C918" s="534"/>
      <c r="D918" s="534"/>
      <c r="E918" s="535"/>
      <c r="F918" s="535"/>
      <c r="G918" s="534"/>
      <c r="H918" s="534"/>
      <c r="I918" s="536"/>
    </row>
    <row r="919" spans="2:9">
      <c r="B919" s="533">
        <v>911</v>
      </c>
      <c r="C919" s="534"/>
      <c r="D919" s="534"/>
      <c r="E919" s="535"/>
      <c r="F919" s="535"/>
      <c r="G919" s="534"/>
      <c r="H919" s="534"/>
      <c r="I919" s="536"/>
    </row>
    <row r="920" spans="2:9">
      <c r="B920" s="533">
        <v>912</v>
      </c>
      <c r="C920" s="534"/>
      <c r="D920" s="534"/>
      <c r="E920" s="535"/>
      <c r="F920" s="535"/>
      <c r="G920" s="534"/>
      <c r="H920" s="534"/>
      <c r="I920" s="536"/>
    </row>
    <row r="921" spans="2:9">
      <c r="B921" s="533">
        <v>913</v>
      </c>
      <c r="C921" s="534"/>
      <c r="D921" s="534"/>
      <c r="E921" s="535"/>
      <c r="F921" s="535"/>
      <c r="G921" s="534"/>
      <c r="H921" s="534"/>
      <c r="I921" s="536"/>
    </row>
    <row r="922" spans="2:9">
      <c r="B922" s="533">
        <v>914</v>
      </c>
      <c r="C922" s="534"/>
      <c r="D922" s="534"/>
      <c r="E922" s="535"/>
      <c r="F922" s="535"/>
      <c r="G922" s="534"/>
      <c r="H922" s="534"/>
      <c r="I922" s="536"/>
    </row>
    <row r="923" spans="2:9">
      <c r="B923" s="533">
        <v>915</v>
      </c>
      <c r="C923" s="534"/>
      <c r="D923" s="534"/>
      <c r="E923" s="535"/>
      <c r="F923" s="535"/>
      <c r="G923" s="534"/>
      <c r="H923" s="534"/>
      <c r="I923" s="536"/>
    </row>
    <row r="924" spans="2:9">
      <c r="B924" s="533">
        <v>916</v>
      </c>
      <c r="C924" s="534"/>
      <c r="D924" s="534"/>
      <c r="E924" s="535"/>
      <c r="F924" s="535"/>
      <c r="G924" s="534"/>
      <c r="H924" s="534"/>
      <c r="I924" s="536"/>
    </row>
    <row r="925" spans="2:9">
      <c r="B925" s="533">
        <v>917</v>
      </c>
      <c r="C925" s="534"/>
      <c r="D925" s="534"/>
      <c r="E925" s="535"/>
      <c r="F925" s="535"/>
      <c r="G925" s="534"/>
      <c r="H925" s="534"/>
      <c r="I925" s="536"/>
    </row>
    <row r="926" spans="2:9">
      <c r="B926" s="533">
        <v>918</v>
      </c>
      <c r="C926" s="534"/>
      <c r="D926" s="534"/>
      <c r="E926" s="535"/>
      <c r="F926" s="535"/>
      <c r="G926" s="534"/>
      <c r="H926" s="534"/>
      <c r="I926" s="536"/>
    </row>
    <row r="927" spans="2:9">
      <c r="B927" s="533">
        <v>919</v>
      </c>
      <c r="C927" s="534"/>
      <c r="D927" s="534"/>
      <c r="E927" s="535"/>
      <c r="F927" s="535"/>
      <c r="G927" s="534"/>
      <c r="H927" s="534"/>
      <c r="I927" s="536"/>
    </row>
    <row r="928" spans="2:9">
      <c r="B928" s="533">
        <v>920</v>
      </c>
      <c r="C928" s="534"/>
      <c r="D928" s="534"/>
      <c r="E928" s="535"/>
      <c r="F928" s="535"/>
      <c r="G928" s="534"/>
      <c r="H928" s="534"/>
      <c r="I928" s="536"/>
    </row>
    <row r="929" spans="2:9">
      <c r="B929" s="533">
        <v>921</v>
      </c>
      <c r="C929" s="534"/>
      <c r="D929" s="534"/>
      <c r="E929" s="535"/>
      <c r="F929" s="535"/>
      <c r="G929" s="534"/>
      <c r="H929" s="534"/>
      <c r="I929" s="536"/>
    </row>
    <row r="930" spans="2:9">
      <c r="B930" s="533">
        <v>922</v>
      </c>
      <c r="C930" s="534"/>
      <c r="D930" s="534"/>
      <c r="E930" s="535"/>
      <c r="F930" s="535"/>
      <c r="G930" s="534"/>
      <c r="H930" s="534"/>
      <c r="I930" s="536"/>
    </row>
    <row r="931" spans="2:9">
      <c r="B931" s="533">
        <v>923</v>
      </c>
      <c r="C931" s="534"/>
      <c r="D931" s="534"/>
      <c r="E931" s="535"/>
      <c r="F931" s="535"/>
      <c r="G931" s="534"/>
      <c r="H931" s="534"/>
      <c r="I931" s="536"/>
    </row>
    <row r="932" spans="2:9">
      <c r="B932" s="533">
        <v>924</v>
      </c>
      <c r="C932" s="534"/>
      <c r="D932" s="534"/>
      <c r="E932" s="535"/>
      <c r="F932" s="535"/>
      <c r="G932" s="534"/>
      <c r="H932" s="534"/>
      <c r="I932" s="536"/>
    </row>
    <row r="933" spans="2:9">
      <c r="B933" s="533">
        <v>925</v>
      </c>
      <c r="C933" s="534"/>
      <c r="D933" s="534"/>
      <c r="E933" s="535"/>
      <c r="F933" s="535"/>
      <c r="G933" s="534"/>
      <c r="H933" s="534"/>
      <c r="I933" s="536"/>
    </row>
    <row r="934" spans="2:9">
      <c r="B934" s="533">
        <v>926</v>
      </c>
      <c r="C934" s="534"/>
      <c r="D934" s="534"/>
      <c r="E934" s="535"/>
      <c r="F934" s="535"/>
      <c r="G934" s="534"/>
      <c r="H934" s="534"/>
      <c r="I934" s="536"/>
    </row>
    <row r="935" spans="2:9">
      <c r="B935" s="533">
        <v>927</v>
      </c>
      <c r="C935" s="534"/>
      <c r="D935" s="534"/>
      <c r="E935" s="535"/>
      <c r="F935" s="535"/>
      <c r="G935" s="534"/>
      <c r="H935" s="534"/>
      <c r="I935" s="536"/>
    </row>
    <row r="936" spans="2:9">
      <c r="B936" s="533">
        <v>928</v>
      </c>
      <c r="C936" s="534"/>
      <c r="D936" s="534"/>
      <c r="E936" s="535"/>
      <c r="F936" s="535"/>
      <c r="G936" s="534"/>
      <c r="H936" s="534"/>
      <c r="I936" s="536"/>
    </row>
    <row r="937" spans="2:9">
      <c r="B937" s="533">
        <v>929</v>
      </c>
      <c r="C937" s="534"/>
      <c r="D937" s="534"/>
      <c r="E937" s="535"/>
      <c r="F937" s="535"/>
      <c r="G937" s="534"/>
      <c r="H937" s="534"/>
      <c r="I937" s="536"/>
    </row>
    <row r="938" spans="2:9">
      <c r="B938" s="533">
        <v>930</v>
      </c>
      <c r="C938" s="534"/>
      <c r="D938" s="534"/>
      <c r="E938" s="535"/>
      <c r="F938" s="535"/>
      <c r="G938" s="534"/>
      <c r="H938" s="534"/>
      <c r="I938" s="536"/>
    </row>
    <row r="939" spans="2:9">
      <c r="B939" s="533">
        <v>931</v>
      </c>
      <c r="C939" s="534"/>
      <c r="D939" s="534"/>
      <c r="E939" s="535"/>
      <c r="F939" s="535"/>
      <c r="G939" s="534"/>
      <c r="H939" s="534"/>
      <c r="I939" s="536"/>
    </row>
    <row r="940" spans="2:9">
      <c r="B940" s="533">
        <v>932</v>
      </c>
      <c r="C940" s="534"/>
      <c r="D940" s="534"/>
      <c r="E940" s="535"/>
      <c r="F940" s="535"/>
      <c r="G940" s="534"/>
      <c r="H940" s="534"/>
      <c r="I940" s="536"/>
    </row>
    <row r="941" spans="2:9">
      <c r="B941" s="533">
        <v>933</v>
      </c>
      <c r="C941" s="534"/>
      <c r="D941" s="534"/>
      <c r="E941" s="535"/>
      <c r="F941" s="535"/>
      <c r="G941" s="534"/>
      <c r="H941" s="534"/>
      <c r="I941" s="536"/>
    </row>
    <row r="942" spans="2:9">
      <c r="B942" s="533">
        <v>934</v>
      </c>
      <c r="C942" s="534"/>
      <c r="D942" s="534"/>
      <c r="E942" s="535"/>
      <c r="F942" s="535"/>
      <c r="G942" s="534"/>
      <c r="H942" s="534"/>
      <c r="I942" s="536"/>
    </row>
    <row r="943" spans="2:9">
      <c r="B943" s="533">
        <v>935</v>
      </c>
      <c r="C943" s="534"/>
      <c r="D943" s="534"/>
      <c r="E943" s="535"/>
      <c r="F943" s="535"/>
      <c r="G943" s="534"/>
      <c r="H943" s="534"/>
      <c r="I943" s="536"/>
    </row>
    <row r="944" spans="2:9">
      <c r="B944" s="533">
        <v>936</v>
      </c>
      <c r="C944" s="534"/>
      <c r="D944" s="534"/>
      <c r="E944" s="535"/>
      <c r="F944" s="535"/>
      <c r="G944" s="534"/>
      <c r="H944" s="534"/>
      <c r="I944" s="536"/>
    </row>
    <row r="945" spans="2:9">
      <c r="B945" s="533">
        <v>937</v>
      </c>
      <c r="C945" s="534"/>
      <c r="D945" s="534"/>
      <c r="E945" s="535"/>
      <c r="F945" s="535"/>
      <c r="G945" s="534"/>
      <c r="H945" s="534"/>
      <c r="I945" s="536"/>
    </row>
    <row r="946" spans="2:9">
      <c r="B946" s="533">
        <v>938</v>
      </c>
      <c r="C946" s="534"/>
      <c r="D946" s="534"/>
      <c r="E946" s="535"/>
      <c r="F946" s="535"/>
      <c r="G946" s="534"/>
      <c r="H946" s="534"/>
      <c r="I946" s="536"/>
    </row>
    <row r="947" spans="2:9">
      <c r="B947" s="533">
        <v>939</v>
      </c>
      <c r="C947" s="534"/>
      <c r="D947" s="534"/>
      <c r="E947" s="535"/>
      <c r="F947" s="535"/>
      <c r="G947" s="534"/>
      <c r="H947" s="534"/>
      <c r="I947" s="536"/>
    </row>
    <row r="948" spans="2:9">
      <c r="B948" s="533">
        <v>940</v>
      </c>
      <c r="C948" s="534"/>
      <c r="D948" s="534"/>
      <c r="E948" s="535"/>
      <c r="F948" s="535"/>
      <c r="G948" s="534"/>
      <c r="H948" s="534"/>
      <c r="I948" s="536"/>
    </row>
    <row r="949" spans="2:9">
      <c r="B949" s="533">
        <v>941</v>
      </c>
      <c r="C949" s="534"/>
      <c r="D949" s="534"/>
      <c r="E949" s="535"/>
      <c r="F949" s="535"/>
      <c r="G949" s="534"/>
      <c r="H949" s="534"/>
      <c r="I949" s="536"/>
    </row>
    <row r="950" spans="2:9">
      <c r="B950" s="533">
        <v>942</v>
      </c>
      <c r="C950" s="534"/>
      <c r="D950" s="534"/>
      <c r="E950" s="535"/>
      <c r="F950" s="535"/>
      <c r="G950" s="534"/>
      <c r="H950" s="534"/>
      <c r="I950" s="536"/>
    </row>
    <row r="951" spans="2:9">
      <c r="B951" s="533">
        <v>943</v>
      </c>
      <c r="C951" s="534"/>
      <c r="D951" s="534"/>
      <c r="E951" s="535"/>
      <c r="F951" s="535"/>
      <c r="G951" s="534"/>
      <c r="H951" s="534"/>
      <c r="I951" s="536"/>
    </row>
    <row r="952" spans="2:9">
      <c r="B952" s="533">
        <v>944</v>
      </c>
      <c r="C952" s="534"/>
      <c r="D952" s="534"/>
      <c r="E952" s="535"/>
      <c r="F952" s="535"/>
      <c r="G952" s="534"/>
      <c r="H952" s="534"/>
      <c r="I952" s="536"/>
    </row>
    <row r="953" spans="2:9">
      <c r="B953" s="533">
        <v>945</v>
      </c>
      <c r="C953" s="534"/>
      <c r="D953" s="534"/>
      <c r="E953" s="535"/>
      <c r="F953" s="535"/>
      <c r="G953" s="534"/>
      <c r="H953" s="534"/>
      <c r="I953" s="536"/>
    </row>
    <row r="954" spans="2:9">
      <c r="B954" s="533">
        <v>946</v>
      </c>
      <c r="C954" s="534"/>
      <c r="D954" s="534"/>
      <c r="E954" s="535"/>
      <c r="F954" s="535"/>
      <c r="G954" s="534"/>
      <c r="H954" s="534"/>
      <c r="I954" s="536"/>
    </row>
    <row r="955" spans="2:9">
      <c r="B955" s="533">
        <v>947</v>
      </c>
      <c r="C955" s="534"/>
      <c r="D955" s="534"/>
      <c r="E955" s="535"/>
      <c r="F955" s="535"/>
      <c r="G955" s="534"/>
      <c r="H955" s="534"/>
      <c r="I955" s="536"/>
    </row>
    <row r="956" spans="2:9">
      <c r="B956" s="533">
        <v>948</v>
      </c>
      <c r="C956" s="534"/>
      <c r="D956" s="534"/>
      <c r="E956" s="535"/>
      <c r="F956" s="535"/>
      <c r="G956" s="534"/>
      <c r="H956" s="534"/>
      <c r="I956" s="536"/>
    </row>
    <row r="957" spans="2:9">
      <c r="B957" s="533">
        <v>949</v>
      </c>
      <c r="C957" s="534"/>
      <c r="D957" s="534"/>
      <c r="E957" s="535"/>
      <c r="F957" s="535"/>
      <c r="G957" s="534"/>
      <c r="H957" s="534"/>
      <c r="I957" s="536"/>
    </row>
    <row r="958" spans="2:9">
      <c r="B958" s="533">
        <v>950</v>
      </c>
      <c r="C958" s="534"/>
      <c r="D958" s="534"/>
      <c r="E958" s="535"/>
      <c r="F958" s="535"/>
      <c r="G958" s="534"/>
      <c r="H958" s="534"/>
      <c r="I958" s="536"/>
    </row>
    <row r="959" spans="2:9">
      <c r="B959" s="533">
        <v>951</v>
      </c>
      <c r="C959" s="534"/>
      <c r="D959" s="534"/>
      <c r="E959" s="535"/>
      <c r="F959" s="535"/>
      <c r="G959" s="534"/>
      <c r="H959" s="534"/>
      <c r="I959" s="536"/>
    </row>
    <row r="960" spans="2:9">
      <c r="B960" s="533">
        <v>952</v>
      </c>
      <c r="C960" s="534"/>
      <c r="D960" s="534"/>
      <c r="E960" s="535"/>
      <c r="F960" s="535"/>
      <c r="G960" s="534"/>
      <c r="H960" s="534"/>
      <c r="I960" s="536"/>
    </row>
    <row r="961" spans="2:9">
      <c r="B961" s="533">
        <v>953</v>
      </c>
      <c r="C961" s="534"/>
      <c r="D961" s="534"/>
      <c r="E961" s="535"/>
      <c r="F961" s="535"/>
      <c r="G961" s="534"/>
      <c r="H961" s="534"/>
      <c r="I961" s="536"/>
    </row>
    <row r="962" spans="2:9">
      <c r="B962" s="533">
        <v>954</v>
      </c>
      <c r="C962" s="534"/>
      <c r="D962" s="534"/>
      <c r="E962" s="535"/>
      <c r="F962" s="535"/>
      <c r="G962" s="534"/>
      <c r="H962" s="534"/>
      <c r="I962" s="536"/>
    </row>
    <row r="963" spans="2:9">
      <c r="B963" s="533">
        <v>955</v>
      </c>
      <c r="C963" s="534"/>
      <c r="D963" s="534"/>
      <c r="E963" s="535"/>
      <c r="F963" s="535"/>
      <c r="G963" s="534"/>
      <c r="H963" s="534"/>
      <c r="I963" s="536"/>
    </row>
    <row r="964" spans="2:9">
      <c r="B964" s="533">
        <v>956</v>
      </c>
      <c r="C964" s="534"/>
      <c r="D964" s="534"/>
      <c r="E964" s="535"/>
      <c r="F964" s="535"/>
      <c r="G964" s="534"/>
      <c r="H964" s="534"/>
      <c r="I964" s="536"/>
    </row>
    <row r="965" spans="2:9">
      <c r="B965" s="533">
        <v>957</v>
      </c>
      <c r="C965" s="534"/>
      <c r="D965" s="534"/>
      <c r="E965" s="535"/>
      <c r="F965" s="535"/>
      <c r="G965" s="534"/>
      <c r="H965" s="534"/>
      <c r="I965" s="536"/>
    </row>
    <row r="966" spans="2:9">
      <c r="B966" s="533">
        <v>958</v>
      </c>
      <c r="C966" s="534"/>
      <c r="D966" s="534"/>
      <c r="E966" s="535"/>
      <c r="F966" s="535"/>
      <c r="G966" s="534"/>
      <c r="H966" s="534"/>
      <c r="I966" s="536"/>
    </row>
    <row r="967" spans="2:9">
      <c r="B967" s="533">
        <v>959</v>
      </c>
      <c r="C967" s="534"/>
      <c r="D967" s="534"/>
      <c r="E967" s="535"/>
      <c r="F967" s="535"/>
      <c r="G967" s="534"/>
      <c r="H967" s="534"/>
      <c r="I967" s="536"/>
    </row>
    <row r="968" spans="2:9">
      <c r="B968" s="533">
        <v>960</v>
      </c>
      <c r="C968" s="534"/>
      <c r="D968" s="534"/>
      <c r="E968" s="535"/>
      <c r="F968" s="535"/>
      <c r="G968" s="534"/>
      <c r="H968" s="534"/>
      <c r="I968" s="536"/>
    </row>
    <row r="969" spans="2:9">
      <c r="B969" s="533">
        <v>961</v>
      </c>
      <c r="C969" s="534"/>
      <c r="D969" s="534"/>
      <c r="E969" s="535"/>
      <c r="F969" s="535"/>
      <c r="G969" s="534"/>
      <c r="H969" s="534"/>
      <c r="I969" s="536"/>
    </row>
    <row r="970" spans="2:9">
      <c r="B970" s="533">
        <v>962</v>
      </c>
      <c r="C970" s="534"/>
      <c r="D970" s="534"/>
      <c r="E970" s="535"/>
      <c r="F970" s="535"/>
      <c r="G970" s="534"/>
      <c r="H970" s="534"/>
      <c r="I970" s="536"/>
    </row>
    <row r="971" spans="2:9">
      <c r="B971" s="533">
        <v>963</v>
      </c>
      <c r="C971" s="534"/>
      <c r="D971" s="534"/>
      <c r="E971" s="535"/>
      <c r="F971" s="535"/>
      <c r="G971" s="534"/>
      <c r="H971" s="534"/>
      <c r="I971" s="536"/>
    </row>
    <row r="972" spans="2:9">
      <c r="B972" s="533">
        <v>964</v>
      </c>
      <c r="C972" s="534"/>
      <c r="D972" s="534"/>
      <c r="E972" s="535"/>
      <c r="F972" s="535"/>
      <c r="G972" s="534"/>
      <c r="H972" s="534"/>
      <c r="I972" s="536"/>
    </row>
    <row r="973" spans="2:9">
      <c r="B973" s="533">
        <v>965</v>
      </c>
      <c r="C973" s="534"/>
      <c r="D973" s="534"/>
      <c r="E973" s="535"/>
      <c r="F973" s="535"/>
      <c r="G973" s="534"/>
      <c r="H973" s="534"/>
      <c r="I973" s="536"/>
    </row>
    <row r="974" spans="2:9">
      <c r="B974" s="533">
        <v>966</v>
      </c>
      <c r="C974" s="534"/>
      <c r="D974" s="534"/>
      <c r="E974" s="535"/>
      <c r="F974" s="535"/>
      <c r="G974" s="534"/>
      <c r="H974" s="534"/>
      <c r="I974" s="536"/>
    </row>
    <row r="975" spans="2:9">
      <c r="B975" s="533">
        <v>967</v>
      </c>
      <c r="C975" s="534"/>
      <c r="D975" s="534"/>
      <c r="E975" s="535"/>
      <c r="F975" s="535"/>
      <c r="G975" s="534"/>
      <c r="H975" s="534"/>
      <c r="I975" s="536"/>
    </row>
    <row r="976" spans="2:9">
      <c r="B976" s="533">
        <v>968</v>
      </c>
      <c r="C976" s="534"/>
      <c r="D976" s="534"/>
      <c r="E976" s="535"/>
      <c r="F976" s="535"/>
      <c r="G976" s="534"/>
      <c r="H976" s="534"/>
      <c r="I976" s="536"/>
    </row>
    <row r="977" spans="2:9">
      <c r="B977" s="533">
        <v>969</v>
      </c>
      <c r="C977" s="534"/>
      <c r="D977" s="534"/>
      <c r="E977" s="535"/>
      <c r="F977" s="535"/>
      <c r="G977" s="534"/>
      <c r="H977" s="534"/>
      <c r="I977" s="536"/>
    </row>
    <row r="978" spans="2:9">
      <c r="B978" s="533">
        <v>970</v>
      </c>
      <c r="C978" s="534"/>
      <c r="D978" s="534"/>
      <c r="E978" s="535"/>
      <c r="F978" s="535"/>
      <c r="G978" s="534"/>
      <c r="H978" s="534"/>
      <c r="I978" s="536"/>
    </row>
    <row r="979" spans="2:9">
      <c r="B979" s="533">
        <v>971</v>
      </c>
      <c r="C979" s="534"/>
      <c r="D979" s="534"/>
      <c r="E979" s="535"/>
      <c r="F979" s="535"/>
      <c r="G979" s="534"/>
      <c r="H979" s="534"/>
      <c r="I979" s="536"/>
    </row>
    <row r="980" spans="2:9">
      <c r="B980" s="533">
        <v>972</v>
      </c>
      <c r="C980" s="534"/>
      <c r="D980" s="534"/>
      <c r="E980" s="535"/>
      <c r="F980" s="535"/>
      <c r="G980" s="534"/>
      <c r="H980" s="534"/>
      <c r="I980" s="536"/>
    </row>
    <row r="981" spans="2:9">
      <c r="B981" s="533">
        <v>973</v>
      </c>
      <c r="C981" s="534"/>
      <c r="D981" s="534"/>
      <c r="E981" s="535"/>
      <c r="F981" s="535"/>
      <c r="G981" s="534"/>
      <c r="H981" s="534"/>
      <c r="I981" s="536"/>
    </row>
    <row r="982" spans="2:9">
      <c r="B982" s="533">
        <v>974</v>
      </c>
      <c r="C982" s="534"/>
      <c r="D982" s="534"/>
      <c r="E982" s="535"/>
      <c r="F982" s="535"/>
      <c r="G982" s="534"/>
      <c r="H982" s="534"/>
      <c r="I982" s="536"/>
    </row>
    <row r="983" spans="2:9">
      <c r="B983" s="533">
        <v>975</v>
      </c>
      <c r="C983" s="534"/>
      <c r="D983" s="534"/>
      <c r="E983" s="535"/>
      <c r="F983" s="535"/>
      <c r="G983" s="534"/>
      <c r="H983" s="534"/>
      <c r="I983" s="536"/>
    </row>
    <row r="984" spans="2:9">
      <c r="B984" s="533">
        <v>976</v>
      </c>
      <c r="C984" s="534"/>
      <c r="D984" s="534"/>
      <c r="E984" s="535"/>
      <c r="F984" s="535"/>
      <c r="G984" s="534"/>
      <c r="H984" s="534"/>
      <c r="I984" s="536"/>
    </row>
    <row r="985" spans="2:9">
      <c r="B985" s="533">
        <v>977</v>
      </c>
      <c r="C985" s="534"/>
      <c r="D985" s="534"/>
      <c r="E985" s="535"/>
      <c r="F985" s="535"/>
      <c r="G985" s="534"/>
      <c r="H985" s="534"/>
      <c r="I985" s="536"/>
    </row>
    <row r="986" spans="2:9">
      <c r="B986" s="533">
        <v>978</v>
      </c>
      <c r="C986" s="534"/>
      <c r="D986" s="534"/>
      <c r="E986" s="535"/>
      <c r="F986" s="535"/>
      <c r="G986" s="534"/>
      <c r="H986" s="534"/>
      <c r="I986" s="536"/>
    </row>
    <row r="987" spans="2:9">
      <c r="B987" s="533">
        <v>979</v>
      </c>
      <c r="C987" s="534"/>
      <c r="D987" s="534"/>
      <c r="E987" s="535"/>
      <c r="F987" s="535"/>
      <c r="G987" s="534"/>
      <c r="H987" s="534"/>
      <c r="I987" s="536"/>
    </row>
    <row r="988" spans="2:9">
      <c r="B988" s="533">
        <v>980</v>
      </c>
      <c r="C988" s="534"/>
      <c r="D988" s="534"/>
      <c r="E988" s="535"/>
      <c r="F988" s="535"/>
      <c r="G988" s="534"/>
      <c r="H988" s="534"/>
      <c r="I988" s="536"/>
    </row>
    <row r="989" spans="2:9">
      <c r="B989" s="533">
        <v>981</v>
      </c>
      <c r="C989" s="534"/>
      <c r="D989" s="534"/>
      <c r="E989" s="535"/>
      <c r="F989" s="535"/>
      <c r="G989" s="534"/>
      <c r="H989" s="534"/>
      <c r="I989" s="536"/>
    </row>
    <row r="990" spans="2:9">
      <c r="B990" s="533">
        <v>982</v>
      </c>
      <c r="C990" s="534"/>
      <c r="D990" s="534"/>
      <c r="E990" s="535"/>
      <c r="F990" s="535"/>
      <c r="G990" s="534"/>
      <c r="H990" s="534"/>
      <c r="I990" s="536"/>
    </row>
    <row r="991" spans="2:9">
      <c r="B991" s="533">
        <v>983</v>
      </c>
      <c r="C991" s="534"/>
      <c r="D991" s="534"/>
      <c r="E991" s="535"/>
      <c r="F991" s="535"/>
      <c r="G991" s="534"/>
      <c r="H991" s="534"/>
      <c r="I991" s="536"/>
    </row>
    <row r="992" spans="2:9">
      <c r="B992" s="533">
        <v>984</v>
      </c>
      <c r="C992" s="534"/>
      <c r="D992" s="534"/>
      <c r="E992" s="535"/>
      <c r="F992" s="535"/>
      <c r="G992" s="534"/>
      <c r="H992" s="534"/>
      <c r="I992" s="536"/>
    </row>
    <row r="993" spans="2:9">
      <c r="B993" s="533">
        <v>985</v>
      </c>
      <c r="C993" s="534"/>
      <c r="D993" s="534"/>
      <c r="E993" s="535"/>
      <c r="F993" s="535"/>
      <c r="G993" s="534"/>
      <c r="H993" s="534"/>
      <c r="I993" s="536"/>
    </row>
    <row r="994" spans="2:9">
      <c r="B994" s="533">
        <v>986</v>
      </c>
      <c r="C994" s="534"/>
      <c r="D994" s="534"/>
      <c r="E994" s="535"/>
      <c r="F994" s="535"/>
      <c r="G994" s="534"/>
      <c r="H994" s="534"/>
      <c r="I994" s="536"/>
    </row>
    <row r="995" spans="2:9">
      <c r="B995" s="533">
        <v>987</v>
      </c>
      <c r="C995" s="534"/>
      <c r="D995" s="534"/>
      <c r="E995" s="535"/>
      <c r="F995" s="535"/>
      <c r="G995" s="534"/>
      <c r="H995" s="534"/>
      <c r="I995" s="536"/>
    </row>
    <row r="996" spans="2:9">
      <c r="B996" s="533">
        <v>988</v>
      </c>
      <c r="C996" s="534"/>
      <c r="D996" s="534"/>
      <c r="E996" s="535"/>
      <c r="F996" s="535"/>
      <c r="G996" s="534"/>
      <c r="H996" s="534"/>
      <c r="I996" s="536"/>
    </row>
    <row r="997" spans="2:9">
      <c r="B997" s="533">
        <v>989</v>
      </c>
      <c r="C997" s="534"/>
      <c r="D997" s="534"/>
      <c r="E997" s="535"/>
      <c r="F997" s="535"/>
      <c r="G997" s="534"/>
      <c r="H997" s="534"/>
      <c r="I997" s="536"/>
    </row>
    <row r="998" spans="2:9">
      <c r="B998" s="533">
        <v>990</v>
      </c>
      <c r="C998" s="534"/>
      <c r="D998" s="534"/>
      <c r="E998" s="535"/>
      <c r="F998" s="535"/>
      <c r="G998" s="534"/>
      <c r="H998" s="534"/>
      <c r="I998" s="536"/>
    </row>
    <row r="999" spans="2:9">
      <c r="B999" s="533">
        <v>991</v>
      </c>
      <c r="C999" s="534"/>
      <c r="D999" s="534"/>
      <c r="E999" s="535"/>
      <c r="F999" s="535"/>
      <c r="G999" s="534"/>
      <c r="H999" s="534"/>
      <c r="I999" s="536"/>
    </row>
    <row r="1000" spans="2:9">
      <c r="B1000" s="533">
        <v>992</v>
      </c>
      <c r="C1000" s="534"/>
      <c r="D1000" s="534"/>
      <c r="E1000" s="535"/>
      <c r="F1000" s="535"/>
      <c r="G1000" s="534"/>
      <c r="H1000" s="534"/>
      <c r="I1000" s="536"/>
    </row>
    <row r="1001" spans="2:9">
      <c r="B1001" s="533">
        <v>993</v>
      </c>
      <c r="C1001" s="534"/>
      <c r="D1001" s="534"/>
      <c r="E1001" s="535"/>
      <c r="F1001" s="535"/>
      <c r="G1001" s="534"/>
      <c r="H1001" s="534"/>
      <c r="I1001" s="536"/>
    </row>
    <row r="1002" spans="2:9">
      <c r="B1002" s="533">
        <v>994</v>
      </c>
      <c r="C1002" s="534"/>
      <c r="D1002" s="534"/>
      <c r="E1002" s="535"/>
      <c r="F1002" s="535"/>
      <c r="G1002" s="534"/>
      <c r="H1002" s="534"/>
      <c r="I1002" s="536"/>
    </row>
    <row r="1003" spans="2:9">
      <c r="B1003" s="533">
        <v>995</v>
      </c>
      <c r="C1003" s="534"/>
      <c r="D1003" s="534"/>
      <c r="E1003" s="535"/>
      <c r="F1003" s="535"/>
      <c r="G1003" s="534"/>
      <c r="H1003" s="534"/>
      <c r="I1003" s="536"/>
    </row>
    <row r="1004" spans="2:9">
      <c r="B1004" s="533">
        <v>996</v>
      </c>
      <c r="C1004" s="534"/>
      <c r="D1004" s="534"/>
      <c r="E1004" s="535"/>
      <c r="F1004" s="535"/>
      <c r="G1004" s="534"/>
      <c r="H1004" s="534"/>
      <c r="I1004" s="536"/>
    </row>
    <row r="1005" spans="2:9">
      <c r="B1005" s="533">
        <v>997</v>
      </c>
      <c r="C1005" s="534"/>
      <c r="D1005" s="534"/>
      <c r="E1005" s="535"/>
      <c r="F1005" s="535"/>
      <c r="G1005" s="534"/>
      <c r="H1005" s="534"/>
      <c r="I1005" s="536"/>
    </row>
    <row r="1006" spans="2:9">
      <c r="B1006" s="533">
        <v>998</v>
      </c>
      <c r="C1006" s="534"/>
      <c r="D1006" s="534"/>
      <c r="E1006" s="535"/>
      <c r="F1006" s="535"/>
      <c r="G1006" s="534"/>
      <c r="H1006" s="534"/>
      <c r="I1006" s="536"/>
    </row>
    <row r="1007" spans="2:9">
      <c r="B1007" s="533">
        <v>999</v>
      </c>
      <c r="C1007" s="534"/>
      <c r="D1007" s="534"/>
      <c r="E1007" s="535"/>
      <c r="F1007" s="535"/>
      <c r="G1007" s="534"/>
      <c r="H1007" s="534"/>
      <c r="I1007" s="536"/>
    </row>
    <row r="1008" spans="2:9">
      <c r="B1008" s="533">
        <v>1000</v>
      </c>
      <c r="C1008" s="534"/>
      <c r="D1008" s="534"/>
      <c r="E1008" s="535"/>
      <c r="F1008" s="535"/>
      <c r="G1008" s="534"/>
      <c r="H1008" s="534"/>
      <c r="I1008" s="536"/>
    </row>
    <row r="1009" spans="2:9">
      <c r="B1009" s="533">
        <v>1001</v>
      </c>
      <c r="C1009" s="534"/>
      <c r="D1009" s="534"/>
      <c r="E1009" s="535"/>
      <c r="F1009" s="535"/>
      <c r="G1009" s="534"/>
      <c r="H1009" s="534"/>
      <c r="I1009" s="536"/>
    </row>
    <row r="1010" spans="2:9">
      <c r="B1010" s="533">
        <v>1002</v>
      </c>
      <c r="C1010" s="534"/>
      <c r="D1010" s="534"/>
      <c r="E1010" s="535"/>
      <c r="F1010" s="535"/>
      <c r="G1010" s="534"/>
      <c r="H1010" s="534"/>
      <c r="I1010" s="536"/>
    </row>
    <row r="1011" spans="2:9">
      <c r="B1011" s="533">
        <v>1003</v>
      </c>
      <c r="C1011" s="534"/>
      <c r="D1011" s="534"/>
      <c r="E1011" s="535"/>
      <c r="F1011" s="535"/>
      <c r="G1011" s="534"/>
      <c r="H1011" s="534"/>
      <c r="I1011" s="536"/>
    </row>
    <row r="1012" spans="2:9">
      <c r="B1012" s="533">
        <v>1004</v>
      </c>
      <c r="C1012" s="534"/>
      <c r="D1012" s="534"/>
      <c r="E1012" s="535"/>
      <c r="F1012" s="535"/>
      <c r="G1012" s="534"/>
      <c r="H1012" s="534"/>
      <c r="I1012" s="536"/>
    </row>
    <row r="1013" spans="2:9">
      <c r="B1013" s="533">
        <v>1005</v>
      </c>
      <c r="C1013" s="534"/>
      <c r="D1013" s="534"/>
      <c r="E1013" s="535"/>
      <c r="F1013" s="535"/>
      <c r="G1013" s="534"/>
      <c r="H1013" s="534"/>
      <c r="I1013" s="536"/>
    </row>
    <row r="1014" spans="2:9">
      <c r="B1014" s="533">
        <v>1006</v>
      </c>
      <c r="C1014" s="534"/>
      <c r="D1014" s="534"/>
      <c r="E1014" s="535"/>
      <c r="F1014" s="535"/>
      <c r="G1014" s="534"/>
      <c r="H1014" s="534"/>
      <c r="I1014" s="536"/>
    </row>
    <row r="1015" spans="2:9">
      <c r="B1015" s="533">
        <v>1007</v>
      </c>
      <c r="C1015" s="534"/>
      <c r="D1015" s="534"/>
      <c r="E1015" s="535"/>
      <c r="F1015" s="535"/>
      <c r="G1015" s="534"/>
      <c r="H1015" s="534"/>
      <c r="I1015" s="536"/>
    </row>
    <row r="1016" spans="2:9">
      <c r="B1016" s="533">
        <v>1008</v>
      </c>
      <c r="C1016" s="534"/>
      <c r="D1016" s="534"/>
      <c r="E1016" s="535"/>
      <c r="F1016" s="535"/>
      <c r="G1016" s="534"/>
      <c r="H1016" s="534"/>
      <c r="I1016" s="536"/>
    </row>
    <row r="1017" spans="2:9">
      <c r="B1017" s="533">
        <v>1009</v>
      </c>
      <c r="C1017" s="534"/>
      <c r="D1017" s="534"/>
      <c r="E1017" s="535"/>
      <c r="F1017" s="535"/>
      <c r="G1017" s="534"/>
      <c r="H1017" s="534"/>
      <c r="I1017" s="536"/>
    </row>
    <row r="1018" spans="2:9">
      <c r="B1018" s="533">
        <v>1010</v>
      </c>
      <c r="C1018" s="534"/>
      <c r="D1018" s="534"/>
      <c r="E1018" s="535"/>
      <c r="F1018" s="535"/>
      <c r="G1018" s="534"/>
      <c r="H1018" s="534"/>
      <c r="I1018" s="536"/>
    </row>
    <row r="1019" spans="2:9">
      <c r="B1019" s="533">
        <v>1011</v>
      </c>
      <c r="C1019" s="534"/>
      <c r="D1019" s="534"/>
      <c r="E1019" s="535"/>
      <c r="F1019" s="535"/>
      <c r="G1019" s="534"/>
      <c r="H1019" s="534"/>
      <c r="I1019" s="536"/>
    </row>
    <row r="1020" spans="2:9">
      <c r="B1020" s="533">
        <v>1012</v>
      </c>
      <c r="C1020" s="534"/>
      <c r="D1020" s="534"/>
      <c r="E1020" s="535"/>
      <c r="F1020" s="535"/>
      <c r="G1020" s="534"/>
      <c r="H1020" s="534"/>
      <c r="I1020" s="536"/>
    </row>
    <row r="1021" spans="2:9">
      <c r="B1021" s="533">
        <v>1013</v>
      </c>
      <c r="C1021" s="534"/>
      <c r="D1021" s="534"/>
      <c r="E1021" s="535"/>
      <c r="F1021" s="535"/>
      <c r="G1021" s="534"/>
      <c r="H1021" s="534"/>
      <c r="I1021" s="536"/>
    </row>
    <row r="1022" spans="2:9">
      <c r="B1022" s="533">
        <v>1014</v>
      </c>
      <c r="C1022" s="534"/>
      <c r="D1022" s="534"/>
      <c r="E1022" s="535"/>
      <c r="F1022" s="535"/>
      <c r="G1022" s="534"/>
      <c r="H1022" s="534"/>
      <c r="I1022" s="536"/>
    </row>
    <row r="1023" spans="2:9">
      <c r="B1023" s="533">
        <v>1015</v>
      </c>
      <c r="C1023" s="534"/>
      <c r="D1023" s="534"/>
      <c r="E1023" s="535"/>
      <c r="F1023" s="535"/>
      <c r="G1023" s="534"/>
      <c r="H1023" s="534"/>
      <c r="I1023" s="536"/>
    </row>
    <row r="1024" spans="2:9">
      <c r="B1024" s="533">
        <v>1016</v>
      </c>
      <c r="C1024" s="534"/>
      <c r="D1024" s="534"/>
      <c r="E1024" s="535"/>
      <c r="F1024" s="535"/>
      <c r="G1024" s="534"/>
      <c r="H1024" s="534"/>
      <c r="I1024" s="536"/>
    </row>
    <row r="1025" spans="2:9">
      <c r="B1025" s="533">
        <v>1017</v>
      </c>
      <c r="C1025" s="534"/>
      <c r="D1025" s="534"/>
      <c r="E1025" s="535"/>
      <c r="F1025" s="535"/>
      <c r="G1025" s="534"/>
      <c r="H1025" s="534"/>
      <c r="I1025" s="536"/>
    </row>
    <row r="1026" spans="2:9">
      <c r="B1026" s="533">
        <v>1018</v>
      </c>
      <c r="C1026" s="534"/>
      <c r="D1026" s="534"/>
      <c r="E1026" s="535"/>
      <c r="F1026" s="535"/>
      <c r="G1026" s="534"/>
      <c r="H1026" s="534"/>
      <c r="I1026" s="536"/>
    </row>
    <row r="1027" spans="2:9">
      <c r="B1027" s="533">
        <v>1019</v>
      </c>
      <c r="C1027" s="534"/>
      <c r="D1027" s="534"/>
      <c r="E1027" s="535"/>
      <c r="F1027" s="535"/>
      <c r="G1027" s="534"/>
      <c r="H1027" s="534"/>
      <c r="I1027" s="536"/>
    </row>
    <row r="1028" spans="2:9">
      <c r="B1028" s="533">
        <v>1020</v>
      </c>
      <c r="C1028" s="534"/>
      <c r="D1028" s="534"/>
      <c r="E1028" s="535"/>
      <c r="F1028" s="535"/>
      <c r="G1028" s="534"/>
      <c r="H1028" s="534"/>
      <c r="I1028" s="536"/>
    </row>
    <row r="1029" spans="2:9">
      <c r="B1029" s="533">
        <v>1021</v>
      </c>
      <c r="C1029" s="534"/>
      <c r="D1029" s="534"/>
      <c r="E1029" s="535"/>
      <c r="F1029" s="535"/>
      <c r="G1029" s="534"/>
      <c r="H1029" s="534"/>
      <c r="I1029" s="536"/>
    </row>
    <row r="1030" spans="2:9">
      <c r="B1030" s="533">
        <v>1022</v>
      </c>
      <c r="C1030" s="534"/>
      <c r="D1030" s="534"/>
      <c r="E1030" s="535"/>
      <c r="F1030" s="535"/>
      <c r="G1030" s="534"/>
      <c r="H1030" s="534"/>
      <c r="I1030" s="536"/>
    </row>
    <row r="1031" spans="2:9">
      <c r="B1031" s="533">
        <v>1023</v>
      </c>
      <c r="C1031" s="534"/>
      <c r="D1031" s="534"/>
      <c r="E1031" s="535"/>
      <c r="F1031" s="535"/>
      <c r="G1031" s="534"/>
      <c r="H1031" s="534"/>
      <c r="I1031" s="536"/>
    </row>
    <row r="1032" spans="2:9">
      <c r="B1032" s="533">
        <v>1024</v>
      </c>
      <c r="C1032" s="534"/>
      <c r="D1032" s="534"/>
      <c r="E1032" s="535"/>
      <c r="F1032" s="535"/>
      <c r="G1032" s="534"/>
      <c r="H1032" s="534"/>
      <c r="I1032" s="536"/>
    </row>
    <row r="1033" spans="2:9">
      <c r="B1033" s="533">
        <v>1025</v>
      </c>
      <c r="C1033" s="534"/>
      <c r="D1033" s="534"/>
      <c r="E1033" s="535"/>
      <c r="F1033" s="535"/>
      <c r="G1033" s="534"/>
      <c r="H1033" s="534"/>
      <c r="I1033" s="536"/>
    </row>
    <row r="1034" spans="2:9">
      <c r="B1034" s="533">
        <v>1026</v>
      </c>
      <c r="C1034" s="534"/>
      <c r="D1034" s="534"/>
      <c r="E1034" s="535"/>
      <c r="F1034" s="535"/>
      <c r="G1034" s="534"/>
      <c r="H1034" s="534"/>
      <c r="I1034" s="536"/>
    </row>
    <row r="1035" spans="2:9">
      <c r="B1035" s="533">
        <v>1027</v>
      </c>
      <c r="C1035" s="534"/>
      <c r="D1035" s="534"/>
      <c r="E1035" s="535"/>
      <c r="F1035" s="535"/>
      <c r="G1035" s="534"/>
      <c r="H1035" s="534"/>
      <c r="I1035" s="536"/>
    </row>
    <row r="1036" spans="2:9">
      <c r="B1036" s="533">
        <v>1028</v>
      </c>
      <c r="C1036" s="534"/>
      <c r="D1036" s="534"/>
      <c r="E1036" s="535"/>
      <c r="F1036" s="535"/>
      <c r="G1036" s="534"/>
      <c r="H1036" s="534"/>
      <c r="I1036" s="536"/>
    </row>
    <row r="1037" spans="2:9">
      <c r="B1037" s="533">
        <v>1029</v>
      </c>
      <c r="C1037" s="534"/>
      <c r="D1037" s="534"/>
      <c r="E1037" s="535"/>
      <c r="F1037" s="535"/>
      <c r="G1037" s="534"/>
      <c r="H1037" s="534"/>
      <c r="I1037" s="536"/>
    </row>
    <row r="1038" spans="2:9">
      <c r="B1038" s="533">
        <v>1030</v>
      </c>
      <c r="C1038" s="534"/>
      <c r="D1038" s="534"/>
      <c r="E1038" s="535"/>
      <c r="F1038" s="535"/>
      <c r="G1038" s="534"/>
      <c r="H1038" s="534"/>
      <c r="I1038" s="536"/>
    </row>
    <row r="1039" spans="2:9">
      <c r="B1039" s="533">
        <v>1031</v>
      </c>
      <c r="C1039" s="534"/>
      <c r="D1039" s="534"/>
      <c r="E1039" s="535"/>
      <c r="F1039" s="535"/>
      <c r="G1039" s="534"/>
      <c r="H1039" s="534"/>
      <c r="I1039" s="536"/>
    </row>
    <row r="1040" spans="2:9">
      <c r="B1040" s="533">
        <v>1032</v>
      </c>
      <c r="C1040" s="534"/>
      <c r="D1040" s="534"/>
      <c r="E1040" s="535"/>
      <c r="F1040" s="535"/>
      <c r="G1040" s="534"/>
      <c r="H1040" s="534"/>
      <c r="I1040" s="536"/>
    </row>
    <row r="1041" spans="2:9">
      <c r="B1041" s="533">
        <v>1033</v>
      </c>
      <c r="C1041" s="534"/>
      <c r="D1041" s="534"/>
      <c r="E1041" s="535"/>
      <c r="F1041" s="535"/>
      <c r="G1041" s="534"/>
      <c r="H1041" s="534"/>
      <c r="I1041" s="536"/>
    </row>
    <row r="1042" spans="2:9">
      <c r="B1042" s="533">
        <v>1034</v>
      </c>
      <c r="C1042" s="534"/>
      <c r="D1042" s="534"/>
      <c r="E1042" s="535"/>
      <c r="F1042" s="535"/>
      <c r="G1042" s="534"/>
      <c r="H1042" s="534"/>
      <c r="I1042" s="536"/>
    </row>
    <row r="1043" spans="2:9">
      <c r="B1043" s="533">
        <v>1035</v>
      </c>
      <c r="C1043" s="534"/>
      <c r="D1043" s="534"/>
      <c r="E1043" s="535"/>
      <c r="F1043" s="535"/>
      <c r="G1043" s="534"/>
      <c r="H1043" s="534"/>
      <c r="I1043" s="536"/>
    </row>
    <row r="1044" spans="2:9">
      <c r="B1044" s="533">
        <v>1036</v>
      </c>
      <c r="C1044" s="534"/>
      <c r="D1044" s="534"/>
      <c r="E1044" s="535"/>
      <c r="F1044" s="535"/>
      <c r="G1044" s="534"/>
      <c r="H1044" s="534"/>
      <c r="I1044" s="536"/>
    </row>
    <row r="1045" spans="2:9">
      <c r="B1045" s="533">
        <v>1037</v>
      </c>
      <c r="C1045" s="534"/>
      <c r="D1045" s="534"/>
      <c r="E1045" s="535"/>
      <c r="F1045" s="535"/>
      <c r="G1045" s="534"/>
      <c r="H1045" s="534"/>
      <c r="I1045" s="536"/>
    </row>
    <row r="1046" spans="2:9">
      <c r="B1046" s="533">
        <v>1038</v>
      </c>
      <c r="C1046" s="534"/>
      <c r="D1046" s="534"/>
      <c r="E1046" s="535"/>
      <c r="F1046" s="535"/>
      <c r="G1046" s="534"/>
      <c r="H1046" s="534"/>
      <c r="I1046" s="536"/>
    </row>
    <row r="1047" spans="2:9">
      <c r="B1047" s="533">
        <v>1039</v>
      </c>
      <c r="C1047" s="534"/>
      <c r="D1047" s="534"/>
      <c r="E1047" s="535"/>
      <c r="F1047" s="535"/>
      <c r="G1047" s="534"/>
      <c r="H1047" s="534"/>
      <c r="I1047" s="536"/>
    </row>
    <row r="1048" spans="2:9">
      <c r="B1048" s="533">
        <v>1040</v>
      </c>
      <c r="C1048" s="534"/>
      <c r="D1048" s="534"/>
      <c r="E1048" s="535"/>
      <c r="F1048" s="535"/>
      <c r="G1048" s="534"/>
      <c r="H1048" s="534"/>
      <c r="I1048" s="536"/>
    </row>
    <row r="1049" spans="2:9">
      <c r="B1049" s="533">
        <v>1041</v>
      </c>
      <c r="C1049" s="534"/>
      <c r="D1049" s="534"/>
      <c r="E1049" s="535"/>
      <c r="F1049" s="535"/>
      <c r="G1049" s="534"/>
      <c r="H1049" s="534"/>
      <c r="I1049" s="536"/>
    </row>
    <row r="1050" spans="2:9">
      <c r="B1050" s="533">
        <v>1042</v>
      </c>
      <c r="C1050" s="534"/>
      <c r="D1050" s="534"/>
      <c r="E1050" s="535"/>
      <c r="F1050" s="535"/>
      <c r="G1050" s="534"/>
      <c r="H1050" s="534"/>
      <c r="I1050" s="536"/>
    </row>
    <row r="1051" spans="2:9">
      <c r="B1051" s="533">
        <v>1043</v>
      </c>
      <c r="C1051" s="534"/>
      <c r="D1051" s="534"/>
      <c r="E1051" s="535"/>
      <c r="F1051" s="535"/>
      <c r="G1051" s="534"/>
      <c r="H1051" s="534"/>
      <c r="I1051" s="536"/>
    </row>
    <row r="1052" spans="2:9">
      <c r="B1052" s="533">
        <v>1044</v>
      </c>
      <c r="C1052" s="534"/>
      <c r="D1052" s="534"/>
      <c r="E1052" s="535"/>
      <c r="F1052" s="535"/>
      <c r="G1052" s="534"/>
      <c r="H1052" s="534"/>
      <c r="I1052" s="536"/>
    </row>
    <row r="1053" spans="2:9">
      <c r="B1053" s="533">
        <v>1045</v>
      </c>
      <c r="C1053" s="534"/>
      <c r="D1053" s="534"/>
      <c r="E1053" s="535"/>
      <c r="F1053" s="535"/>
      <c r="G1053" s="534"/>
      <c r="H1053" s="534"/>
      <c r="I1053" s="536"/>
    </row>
    <row r="1054" spans="2:9">
      <c r="B1054" s="533">
        <v>1046</v>
      </c>
      <c r="C1054" s="534"/>
      <c r="D1054" s="534"/>
      <c r="E1054" s="535"/>
      <c r="F1054" s="535"/>
      <c r="G1054" s="534"/>
      <c r="H1054" s="534"/>
      <c r="I1054" s="536"/>
    </row>
    <row r="1055" spans="2:9">
      <c r="B1055" s="533">
        <v>1047</v>
      </c>
      <c r="C1055" s="534"/>
      <c r="D1055" s="534"/>
      <c r="E1055" s="535"/>
      <c r="F1055" s="535"/>
      <c r="G1055" s="534"/>
      <c r="H1055" s="534"/>
      <c r="I1055" s="536"/>
    </row>
    <row r="1056" spans="2:9">
      <c r="B1056" s="533">
        <v>1048</v>
      </c>
      <c r="C1056" s="534"/>
      <c r="D1056" s="534"/>
      <c r="E1056" s="535"/>
      <c r="F1056" s="535"/>
      <c r="G1056" s="534"/>
      <c r="H1056" s="534"/>
      <c r="I1056" s="536"/>
    </row>
    <row r="1057" spans="2:9">
      <c r="B1057" s="533">
        <v>1049</v>
      </c>
      <c r="C1057" s="534"/>
      <c r="D1057" s="534"/>
      <c r="E1057" s="535"/>
      <c r="F1057" s="535"/>
      <c r="G1057" s="534"/>
      <c r="H1057" s="534"/>
      <c r="I1057" s="536"/>
    </row>
    <row r="1058" spans="2:9">
      <c r="B1058" s="533">
        <v>1050</v>
      </c>
      <c r="C1058" s="534"/>
      <c r="D1058" s="534"/>
      <c r="E1058" s="535"/>
      <c r="F1058" s="535"/>
      <c r="G1058" s="534"/>
      <c r="H1058" s="534"/>
      <c r="I1058" s="536"/>
    </row>
    <row r="1059" spans="2:9">
      <c r="B1059" s="533">
        <v>1051</v>
      </c>
      <c r="C1059" s="534"/>
      <c r="D1059" s="534"/>
      <c r="E1059" s="535"/>
      <c r="F1059" s="535"/>
      <c r="G1059" s="534"/>
      <c r="H1059" s="534"/>
      <c r="I1059" s="536"/>
    </row>
    <row r="1060" spans="2:9">
      <c r="B1060" s="533">
        <v>1052</v>
      </c>
      <c r="C1060" s="534"/>
      <c r="D1060" s="534"/>
      <c r="E1060" s="535"/>
      <c r="F1060" s="535"/>
      <c r="G1060" s="534"/>
      <c r="H1060" s="534"/>
      <c r="I1060" s="536"/>
    </row>
    <row r="1061" spans="2:9">
      <c r="B1061" s="533">
        <v>1053</v>
      </c>
      <c r="C1061" s="534"/>
      <c r="D1061" s="534"/>
      <c r="E1061" s="535"/>
      <c r="F1061" s="535"/>
      <c r="G1061" s="534"/>
      <c r="H1061" s="534"/>
      <c r="I1061" s="536"/>
    </row>
    <row r="1062" spans="2:9">
      <c r="B1062" s="533">
        <v>1054</v>
      </c>
      <c r="C1062" s="534"/>
      <c r="D1062" s="534"/>
      <c r="E1062" s="535"/>
      <c r="F1062" s="535"/>
      <c r="G1062" s="534"/>
      <c r="H1062" s="534"/>
      <c r="I1062" s="536"/>
    </row>
    <row r="1063" spans="2:9">
      <c r="B1063" s="533">
        <v>1055</v>
      </c>
      <c r="C1063" s="534"/>
      <c r="D1063" s="534"/>
      <c r="E1063" s="535"/>
      <c r="F1063" s="535"/>
      <c r="G1063" s="534"/>
      <c r="H1063" s="534"/>
      <c r="I1063" s="536"/>
    </row>
    <row r="1064" spans="2:9">
      <c r="B1064" s="533">
        <v>1056</v>
      </c>
      <c r="C1064" s="534"/>
      <c r="D1064" s="534"/>
      <c r="E1064" s="535"/>
      <c r="F1064" s="535"/>
      <c r="G1064" s="534"/>
      <c r="H1064" s="534"/>
      <c r="I1064" s="536"/>
    </row>
    <row r="1065" spans="2:9">
      <c r="B1065" s="533">
        <v>1057</v>
      </c>
      <c r="C1065" s="534"/>
      <c r="D1065" s="534"/>
      <c r="E1065" s="535"/>
      <c r="F1065" s="535"/>
      <c r="G1065" s="534"/>
      <c r="H1065" s="534"/>
      <c r="I1065" s="536"/>
    </row>
    <row r="1066" spans="2:9">
      <c r="B1066" s="533">
        <v>1058</v>
      </c>
      <c r="C1066" s="534"/>
      <c r="D1066" s="534"/>
      <c r="E1066" s="535"/>
      <c r="F1066" s="535"/>
      <c r="G1066" s="534"/>
      <c r="H1066" s="534"/>
      <c r="I1066" s="536"/>
    </row>
    <row r="1067" spans="2:9">
      <c r="B1067" s="533">
        <v>1059</v>
      </c>
      <c r="C1067" s="534"/>
      <c r="D1067" s="534"/>
      <c r="E1067" s="535"/>
      <c r="F1067" s="535"/>
      <c r="G1067" s="534"/>
      <c r="H1067" s="534"/>
      <c r="I1067" s="536"/>
    </row>
    <row r="1068" spans="2:9">
      <c r="B1068" s="533">
        <v>1060</v>
      </c>
      <c r="C1068" s="534"/>
      <c r="D1068" s="534"/>
      <c r="E1068" s="535"/>
      <c r="F1068" s="535"/>
      <c r="G1068" s="534"/>
      <c r="H1068" s="534"/>
      <c r="I1068" s="536"/>
    </row>
    <row r="1069" spans="2:9">
      <c r="B1069" s="533">
        <v>1061</v>
      </c>
      <c r="C1069" s="534"/>
      <c r="D1069" s="534"/>
      <c r="E1069" s="535"/>
      <c r="F1069" s="535"/>
      <c r="G1069" s="534"/>
      <c r="H1069" s="534"/>
      <c r="I1069" s="536"/>
    </row>
    <row r="1070" spans="2:9">
      <c r="B1070" s="533">
        <v>1062</v>
      </c>
      <c r="C1070" s="534"/>
      <c r="D1070" s="534"/>
      <c r="E1070" s="535"/>
      <c r="F1070" s="535"/>
      <c r="G1070" s="534"/>
      <c r="H1070" s="534"/>
      <c r="I1070" s="536"/>
    </row>
    <row r="1071" spans="2:9">
      <c r="B1071" s="533">
        <v>1063</v>
      </c>
      <c r="C1071" s="534"/>
      <c r="D1071" s="534"/>
      <c r="E1071" s="535"/>
      <c r="F1071" s="535"/>
      <c r="G1071" s="534"/>
      <c r="H1071" s="534"/>
      <c r="I1071" s="536"/>
    </row>
    <row r="1072" spans="2:9">
      <c r="B1072" s="533">
        <v>1064</v>
      </c>
      <c r="C1072" s="534"/>
      <c r="D1072" s="534"/>
      <c r="E1072" s="535"/>
      <c r="F1072" s="535"/>
      <c r="G1072" s="534"/>
      <c r="H1072" s="534"/>
      <c r="I1072" s="536"/>
    </row>
    <row r="1073" spans="2:9">
      <c r="B1073" s="533">
        <v>1065</v>
      </c>
      <c r="C1073" s="534"/>
      <c r="D1073" s="534"/>
      <c r="E1073" s="535"/>
      <c r="F1073" s="535"/>
      <c r="G1073" s="534"/>
      <c r="H1073" s="534"/>
      <c r="I1073" s="536"/>
    </row>
    <row r="1074" spans="2:9">
      <c r="B1074" s="533">
        <v>1066</v>
      </c>
      <c r="C1074" s="534"/>
      <c r="D1074" s="534"/>
      <c r="E1074" s="535"/>
      <c r="F1074" s="535"/>
      <c r="G1074" s="534"/>
      <c r="H1074" s="534"/>
      <c r="I1074" s="536"/>
    </row>
    <row r="1075" spans="2:9">
      <c r="B1075" s="533">
        <v>1067</v>
      </c>
      <c r="C1075" s="534"/>
      <c r="D1075" s="534"/>
      <c r="E1075" s="535"/>
      <c r="F1075" s="535"/>
      <c r="G1075" s="534"/>
      <c r="H1075" s="534"/>
      <c r="I1075" s="536"/>
    </row>
    <row r="1076" spans="2:9">
      <c r="B1076" s="533">
        <v>1068</v>
      </c>
      <c r="C1076" s="534"/>
      <c r="D1076" s="534"/>
      <c r="E1076" s="535"/>
      <c r="F1076" s="535"/>
      <c r="G1076" s="534"/>
      <c r="H1076" s="534"/>
      <c r="I1076" s="536"/>
    </row>
    <row r="1077" spans="2:9">
      <c r="B1077" s="533">
        <v>1069</v>
      </c>
      <c r="C1077" s="534"/>
      <c r="D1077" s="534"/>
      <c r="E1077" s="535"/>
      <c r="F1077" s="535"/>
      <c r="G1077" s="534"/>
      <c r="H1077" s="534"/>
      <c r="I1077" s="536"/>
    </row>
    <row r="1078" spans="2:9">
      <c r="B1078" s="533">
        <v>1070</v>
      </c>
      <c r="C1078" s="534"/>
      <c r="D1078" s="534"/>
      <c r="E1078" s="535"/>
      <c r="F1078" s="535"/>
      <c r="G1078" s="534"/>
      <c r="H1078" s="534"/>
      <c r="I1078" s="536"/>
    </row>
    <row r="1079" spans="2:9">
      <c r="B1079" s="533">
        <v>1071</v>
      </c>
      <c r="C1079" s="534"/>
      <c r="D1079" s="534"/>
      <c r="E1079" s="535"/>
      <c r="F1079" s="535"/>
      <c r="G1079" s="534"/>
      <c r="H1079" s="534"/>
      <c r="I1079" s="536"/>
    </row>
    <row r="1080" spans="2:9">
      <c r="B1080" s="533">
        <v>1072</v>
      </c>
      <c r="C1080" s="534"/>
      <c r="D1080" s="534"/>
      <c r="E1080" s="535"/>
      <c r="F1080" s="535"/>
      <c r="G1080" s="534"/>
      <c r="H1080" s="534"/>
      <c r="I1080" s="536"/>
    </row>
    <row r="1081" spans="2:9">
      <c r="B1081" s="533">
        <v>1073</v>
      </c>
      <c r="C1081" s="534"/>
      <c r="D1081" s="534"/>
      <c r="E1081" s="535"/>
      <c r="F1081" s="535"/>
      <c r="G1081" s="534"/>
      <c r="H1081" s="534"/>
      <c r="I1081" s="536"/>
    </row>
    <row r="1082" spans="2:9">
      <c r="B1082" s="533">
        <v>1074</v>
      </c>
      <c r="C1082" s="534"/>
      <c r="D1082" s="534"/>
      <c r="E1082" s="535"/>
      <c r="F1082" s="535"/>
      <c r="G1082" s="534"/>
      <c r="H1082" s="534"/>
      <c r="I1082" s="536"/>
    </row>
    <row r="1083" spans="2:9">
      <c r="B1083" s="533">
        <v>1075</v>
      </c>
      <c r="C1083" s="534"/>
      <c r="D1083" s="534"/>
      <c r="E1083" s="535"/>
      <c r="F1083" s="535"/>
      <c r="G1083" s="534"/>
      <c r="H1083" s="534"/>
      <c r="I1083" s="536"/>
    </row>
    <row r="1084" spans="2:9">
      <c r="B1084" s="533">
        <v>1076</v>
      </c>
      <c r="C1084" s="534"/>
      <c r="D1084" s="534"/>
      <c r="E1084" s="535"/>
      <c r="F1084" s="535"/>
      <c r="G1084" s="534"/>
      <c r="H1084" s="534"/>
      <c r="I1084" s="536"/>
    </row>
    <row r="1085" spans="2:9">
      <c r="B1085" s="533">
        <v>1077</v>
      </c>
      <c r="C1085" s="534"/>
      <c r="D1085" s="534"/>
      <c r="E1085" s="535"/>
      <c r="F1085" s="535"/>
      <c r="G1085" s="534"/>
      <c r="H1085" s="534"/>
      <c r="I1085" s="536"/>
    </row>
    <row r="1086" spans="2:9">
      <c r="B1086" s="533">
        <v>1078</v>
      </c>
      <c r="C1086" s="534"/>
      <c r="D1086" s="534"/>
      <c r="E1086" s="535"/>
      <c r="F1086" s="535"/>
      <c r="G1086" s="534"/>
      <c r="H1086" s="534"/>
      <c r="I1086" s="536"/>
    </row>
    <row r="1087" spans="2:9">
      <c r="B1087" s="533">
        <v>1079</v>
      </c>
      <c r="C1087" s="534"/>
      <c r="D1087" s="534"/>
      <c r="E1087" s="535"/>
      <c r="F1087" s="535"/>
      <c r="G1087" s="534"/>
      <c r="H1087" s="534"/>
      <c r="I1087" s="536"/>
    </row>
    <row r="1088" spans="2:9">
      <c r="B1088" s="533">
        <v>1080</v>
      </c>
      <c r="C1088" s="534"/>
      <c r="D1088" s="534"/>
      <c r="E1088" s="535"/>
      <c r="F1088" s="535"/>
      <c r="G1088" s="534"/>
      <c r="H1088" s="534"/>
      <c r="I1088" s="536"/>
    </row>
    <row r="1089" spans="2:9">
      <c r="B1089" s="533">
        <v>1081</v>
      </c>
      <c r="C1089" s="534"/>
      <c r="D1089" s="534"/>
      <c r="E1089" s="535"/>
      <c r="F1089" s="535"/>
      <c r="G1089" s="534"/>
      <c r="H1089" s="534"/>
      <c r="I1089" s="536"/>
    </row>
    <row r="1090" spans="2:9">
      <c r="B1090" s="533">
        <v>1082</v>
      </c>
      <c r="C1090" s="534"/>
      <c r="D1090" s="534"/>
      <c r="E1090" s="535"/>
      <c r="F1090" s="535"/>
      <c r="G1090" s="534"/>
      <c r="H1090" s="534"/>
      <c r="I1090" s="536"/>
    </row>
    <row r="1091" spans="2:9">
      <c r="B1091" s="533">
        <v>1083</v>
      </c>
      <c r="C1091" s="534"/>
      <c r="D1091" s="534"/>
      <c r="E1091" s="535"/>
      <c r="F1091" s="535"/>
      <c r="G1091" s="534"/>
      <c r="H1091" s="534"/>
      <c r="I1091" s="536"/>
    </row>
    <row r="1092" spans="2:9">
      <c r="B1092" s="533">
        <v>1084</v>
      </c>
      <c r="C1092" s="534"/>
      <c r="D1092" s="534"/>
      <c r="E1092" s="535"/>
      <c r="F1092" s="535"/>
      <c r="G1092" s="534"/>
      <c r="H1092" s="534"/>
      <c r="I1092" s="536"/>
    </row>
    <row r="1093" spans="2:9">
      <c r="B1093" s="533">
        <v>1085</v>
      </c>
      <c r="C1093" s="534"/>
      <c r="D1093" s="534"/>
      <c r="E1093" s="535"/>
      <c r="F1093" s="535"/>
      <c r="G1093" s="534"/>
      <c r="H1093" s="534"/>
      <c r="I1093" s="536"/>
    </row>
    <row r="1094" spans="2:9">
      <c r="B1094" s="533">
        <v>1086</v>
      </c>
      <c r="C1094" s="534"/>
      <c r="D1094" s="534"/>
      <c r="E1094" s="535"/>
      <c r="F1094" s="535"/>
      <c r="G1094" s="534"/>
      <c r="H1094" s="534"/>
      <c r="I1094" s="536"/>
    </row>
    <row r="1095" spans="2:9">
      <c r="B1095" s="533">
        <v>1087</v>
      </c>
      <c r="C1095" s="534"/>
      <c r="D1095" s="534"/>
      <c r="E1095" s="535"/>
      <c r="F1095" s="535"/>
      <c r="G1095" s="534"/>
      <c r="H1095" s="534"/>
      <c r="I1095" s="536"/>
    </row>
    <row r="1096" spans="2:9">
      <c r="B1096" s="533">
        <v>1088</v>
      </c>
      <c r="C1096" s="534"/>
      <c r="D1096" s="534"/>
      <c r="E1096" s="535"/>
      <c r="F1096" s="535"/>
      <c r="G1096" s="534"/>
      <c r="H1096" s="534"/>
      <c r="I1096" s="536"/>
    </row>
    <row r="1097" spans="2:9">
      <c r="B1097" s="533">
        <v>1089</v>
      </c>
      <c r="C1097" s="534"/>
      <c r="D1097" s="534"/>
      <c r="E1097" s="535"/>
      <c r="F1097" s="535"/>
      <c r="G1097" s="534"/>
      <c r="H1097" s="534"/>
      <c r="I1097" s="536"/>
    </row>
    <row r="1098" spans="2:9">
      <c r="B1098" s="533">
        <v>1090</v>
      </c>
      <c r="C1098" s="534"/>
      <c r="D1098" s="534"/>
      <c r="E1098" s="535"/>
      <c r="F1098" s="535"/>
      <c r="G1098" s="534"/>
      <c r="H1098" s="534"/>
      <c r="I1098" s="536"/>
    </row>
    <row r="1099" spans="2:9">
      <c r="B1099" s="533">
        <v>1091</v>
      </c>
      <c r="C1099" s="534"/>
      <c r="D1099" s="534"/>
      <c r="E1099" s="535"/>
      <c r="F1099" s="535"/>
      <c r="G1099" s="534"/>
      <c r="H1099" s="534"/>
      <c r="I1099" s="536"/>
    </row>
    <row r="1100" spans="2:9">
      <c r="B1100" s="533">
        <v>1092</v>
      </c>
      <c r="C1100" s="534"/>
      <c r="D1100" s="534"/>
      <c r="E1100" s="535"/>
      <c r="F1100" s="535"/>
      <c r="G1100" s="534"/>
      <c r="H1100" s="534"/>
      <c r="I1100" s="536"/>
    </row>
    <row r="1101" spans="2:9">
      <c r="B1101" s="533">
        <v>1093</v>
      </c>
      <c r="C1101" s="534"/>
      <c r="D1101" s="534"/>
      <c r="E1101" s="535"/>
      <c r="F1101" s="535"/>
      <c r="G1101" s="534"/>
      <c r="H1101" s="534"/>
      <c r="I1101" s="536"/>
    </row>
    <row r="1102" spans="2:9">
      <c r="B1102" s="533">
        <v>1094</v>
      </c>
      <c r="C1102" s="534"/>
      <c r="D1102" s="534"/>
      <c r="E1102" s="535"/>
      <c r="F1102" s="535"/>
      <c r="G1102" s="534"/>
      <c r="H1102" s="534"/>
      <c r="I1102" s="536"/>
    </row>
    <row r="1103" spans="2:9">
      <c r="B1103" s="533">
        <v>1095</v>
      </c>
      <c r="C1103" s="534"/>
      <c r="D1103" s="534"/>
      <c r="E1103" s="535"/>
      <c r="F1103" s="535"/>
      <c r="G1103" s="534"/>
      <c r="H1103" s="534"/>
      <c r="I1103" s="536"/>
    </row>
    <row r="1104" spans="2:9">
      <c r="B1104" s="533">
        <v>1096</v>
      </c>
      <c r="C1104" s="534"/>
      <c r="D1104" s="534"/>
      <c r="E1104" s="535"/>
      <c r="F1104" s="535"/>
      <c r="G1104" s="534"/>
      <c r="H1104" s="534"/>
      <c r="I1104" s="536"/>
    </row>
    <row r="1105" spans="2:9">
      <c r="B1105" s="533">
        <v>1097</v>
      </c>
      <c r="C1105" s="534"/>
      <c r="D1105" s="534"/>
      <c r="E1105" s="535"/>
      <c r="F1105" s="535"/>
      <c r="G1105" s="534"/>
      <c r="H1105" s="534"/>
      <c r="I1105" s="536"/>
    </row>
    <row r="1106" spans="2:9">
      <c r="B1106" s="533">
        <v>1098</v>
      </c>
      <c r="C1106" s="534"/>
      <c r="D1106" s="534"/>
      <c r="E1106" s="535"/>
      <c r="F1106" s="535"/>
      <c r="G1106" s="534"/>
      <c r="H1106" s="534"/>
      <c r="I1106" s="536"/>
    </row>
    <row r="1107" spans="2:9">
      <c r="B1107" s="533">
        <v>1099</v>
      </c>
      <c r="C1107" s="534"/>
      <c r="D1107" s="534"/>
      <c r="E1107" s="535"/>
      <c r="F1107" s="535"/>
      <c r="G1107" s="534"/>
      <c r="H1107" s="534"/>
      <c r="I1107" s="536"/>
    </row>
    <row r="1108" spans="2:9">
      <c r="B1108" s="533">
        <v>1100</v>
      </c>
      <c r="C1108" s="534"/>
      <c r="D1108" s="534"/>
      <c r="E1108" s="535"/>
      <c r="F1108" s="535"/>
      <c r="G1108" s="534"/>
      <c r="H1108" s="534"/>
      <c r="I1108" s="536"/>
    </row>
    <row r="1109" spans="2:9">
      <c r="B1109" s="533">
        <v>1101</v>
      </c>
      <c r="C1109" s="534"/>
      <c r="D1109" s="534"/>
      <c r="E1109" s="535"/>
      <c r="F1109" s="535"/>
      <c r="G1109" s="534"/>
      <c r="H1109" s="534"/>
      <c r="I1109" s="536"/>
    </row>
    <row r="1110" spans="2:9">
      <c r="B1110" s="533">
        <v>1102</v>
      </c>
      <c r="C1110" s="534"/>
      <c r="D1110" s="534"/>
      <c r="E1110" s="535"/>
      <c r="F1110" s="535"/>
      <c r="G1110" s="534"/>
      <c r="H1110" s="534"/>
      <c r="I1110" s="536"/>
    </row>
    <row r="1111" spans="2:9">
      <c r="B1111" s="533">
        <v>1103</v>
      </c>
      <c r="C1111" s="534"/>
      <c r="D1111" s="534"/>
      <c r="E1111" s="535"/>
      <c r="F1111" s="535"/>
      <c r="G1111" s="534"/>
      <c r="H1111" s="534"/>
      <c r="I1111" s="536"/>
    </row>
    <row r="1112" spans="2:9">
      <c r="B1112" s="533">
        <v>1104</v>
      </c>
      <c r="C1112" s="534"/>
      <c r="D1112" s="534"/>
      <c r="E1112" s="535"/>
      <c r="F1112" s="535"/>
      <c r="G1112" s="534"/>
      <c r="H1112" s="534"/>
      <c r="I1112" s="536"/>
    </row>
    <row r="1113" spans="2:9">
      <c r="B1113" s="533">
        <v>1105</v>
      </c>
      <c r="C1113" s="534"/>
      <c r="D1113" s="534"/>
      <c r="E1113" s="535"/>
      <c r="F1113" s="535"/>
      <c r="G1113" s="534"/>
      <c r="H1113" s="534"/>
      <c r="I1113" s="536"/>
    </row>
    <row r="1114" spans="2:9">
      <c r="B1114" s="533">
        <v>1106</v>
      </c>
      <c r="C1114" s="534"/>
      <c r="D1114" s="534"/>
      <c r="E1114" s="535"/>
      <c r="F1114" s="535"/>
      <c r="G1114" s="534"/>
      <c r="H1114" s="534"/>
      <c r="I1114" s="536"/>
    </row>
    <row r="1115" spans="2:9">
      <c r="B1115" s="533">
        <v>1107</v>
      </c>
      <c r="C1115" s="534"/>
      <c r="D1115" s="534"/>
      <c r="E1115" s="535"/>
      <c r="F1115" s="535"/>
      <c r="G1115" s="534"/>
      <c r="H1115" s="534"/>
      <c r="I1115" s="536"/>
    </row>
    <row r="1116" spans="2:9">
      <c r="B1116" s="533">
        <v>1108</v>
      </c>
      <c r="C1116" s="534"/>
      <c r="D1116" s="534"/>
      <c r="E1116" s="535"/>
      <c r="F1116" s="535"/>
      <c r="G1116" s="534"/>
      <c r="H1116" s="534"/>
      <c r="I1116" s="536"/>
    </row>
    <row r="1117" spans="2:9">
      <c r="B1117" s="533">
        <v>1109</v>
      </c>
      <c r="C1117" s="534"/>
      <c r="D1117" s="534"/>
      <c r="E1117" s="535"/>
      <c r="F1117" s="535"/>
      <c r="G1117" s="534"/>
      <c r="H1117" s="534"/>
      <c r="I1117" s="536"/>
    </row>
    <row r="1118" spans="2:9">
      <c r="B1118" s="533">
        <v>1110</v>
      </c>
      <c r="C1118" s="534"/>
      <c r="D1118" s="534"/>
      <c r="E1118" s="535"/>
      <c r="F1118" s="535"/>
      <c r="G1118" s="534"/>
      <c r="H1118" s="534"/>
      <c r="I1118" s="536"/>
    </row>
    <row r="1119" spans="2:9">
      <c r="B1119" s="533">
        <v>1111</v>
      </c>
      <c r="C1119" s="534"/>
      <c r="D1119" s="534"/>
      <c r="E1119" s="535"/>
      <c r="F1119" s="535"/>
      <c r="G1119" s="534"/>
      <c r="H1119" s="534"/>
      <c r="I1119" s="536"/>
    </row>
    <row r="1120" spans="2:9">
      <c r="B1120" s="533">
        <v>1112</v>
      </c>
      <c r="C1120" s="534"/>
      <c r="D1120" s="534"/>
      <c r="E1120" s="535"/>
      <c r="F1120" s="535"/>
      <c r="G1120" s="534"/>
      <c r="H1120" s="534"/>
      <c r="I1120" s="536"/>
    </row>
    <row r="1121" spans="2:9">
      <c r="B1121" s="533">
        <v>1113</v>
      </c>
      <c r="C1121" s="534"/>
      <c r="D1121" s="534"/>
      <c r="E1121" s="535"/>
      <c r="F1121" s="535"/>
      <c r="G1121" s="534"/>
      <c r="H1121" s="534"/>
      <c r="I1121" s="536"/>
    </row>
    <row r="1122" spans="2:9">
      <c r="B1122" s="533">
        <v>1114</v>
      </c>
      <c r="C1122" s="534"/>
      <c r="D1122" s="534"/>
      <c r="E1122" s="535"/>
      <c r="F1122" s="535"/>
      <c r="G1122" s="534"/>
      <c r="H1122" s="534"/>
      <c r="I1122" s="536"/>
    </row>
    <row r="1123" spans="2:9">
      <c r="B1123" s="533">
        <v>1115</v>
      </c>
      <c r="C1123" s="534"/>
      <c r="D1123" s="534"/>
      <c r="E1123" s="535"/>
      <c r="F1123" s="535"/>
      <c r="G1123" s="534"/>
      <c r="H1123" s="534"/>
      <c r="I1123" s="536"/>
    </row>
    <row r="1124" spans="2:9">
      <c r="B1124" s="533">
        <v>1116</v>
      </c>
      <c r="C1124" s="534"/>
      <c r="D1124" s="534"/>
      <c r="E1124" s="535"/>
      <c r="F1124" s="535"/>
      <c r="G1124" s="534"/>
      <c r="H1124" s="534"/>
      <c r="I1124" s="536"/>
    </row>
    <row r="1125" spans="2:9">
      <c r="B1125" s="533">
        <v>1117</v>
      </c>
      <c r="C1125" s="534"/>
      <c r="D1125" s="534"/>
      <c r="E1125" s="535"/>
      <c r="F1125" s="535"/>
      <c r="G1125" s="534"/>
      <c r="H1125" s="534"/>
      <c r="I1125" s="536"/>
    </row>
    <row r="1126" spans="2:9">
      <c r="B1126" s="533">
        <v>1118</v>
      </c>
      <c r="C1126" s="534"/>
      <c r="D1126" s="534"/>
      <c r="E1126" s="535"/>
      <c r="F1126" s="535"/>
      <c r="G1126" s="534"/>
      <c r="H1126" s="534"/>
      <c r="I1126" s="536"/>
    </row>
    <row r="1127" spans="2:9">
      <c r="B1127" s="533">
        <v>1119</v>
      </c>
      <c r="C1127" s="534"/>
      <c r="D1127" s="534"/>
      <c r="E1127" s="535"/>
      <c r="F1127" s="535"/>
      <c r="G1127" s="534"/>
      <c r="H1127" s="534"/>
      <c r="I1127" s="536"/>
    </row>
    <row r="1128" spans="2:9">
      <c r="B1128" s="533">
        <v>1120</v>
      </c>
      <c r="C1128" s="534"/>
      <c r="D1128" s="534"/>
      <c r="E1128" s="535"/>
      <c r="F1128" s="535"/>
      <c r="G1128" s="534"/>
      <c r="H1128" s="534"/>
      <c r="I1128" s="536"/>
    </row>
    <row r="1129" spans="2:9">
      <c r="B1129" s="533">
        <v>1121</v>
      </c>
      <c r="C1129" s="534"/>
      <c r="D1129" s="534"/>
      <c r="E1129" s="535"/>
      <c r="F1129" s="535"/>
      <c r="G1129" s="534"/>
      <c r="H1129" s="534"/>
      <c r="I1129" s="536"/>
    </row>
    <row r="1130" spans="2:9">
      <c r="B1130" s="533">
        <v>1122</v>
      </c>
      <c r="C1130" s="534"/>
      <c r="D1130" s="534"/>
      <c r="E1130" s="535"/>
      <c r="F1130" s="535"/>
      <c r="G1130" s="534"/>
      <c r="H1130" s="534"/>
      <c r="I1130" s="536"/>
    </row>
    <row r="1131" spans="2:9">
      <c r="B1131" s="533">
        <v>1123</v>
      </c>
      <c r="C1131" s="534"/>
      <c r="D1131" s="534"/>
      <c r="E1131" s="535"/>
      <c r="F1131" s="535"/>
      <c r="G1131" s="534"/>
      <c r="H1131" s="534"/>
      <c r="I1131" s="536"/>
    </row>
    <row r="1132" spans="2:9">
      <c r="B1132" s="533">
        <v>1124</v>
      </c>
      <c r="C1132" s="534"/>
      <c r="D1132" s="534"/>
      <c r="E1132" s="535"/>
      <c r="F1132" s="535"/>
      <c r="G1132" s="534"/>
      <c r="H1132" s="534"/>
      <c r="I1132" s="536"/>
    </row>
    <row r="1133" spans="2:9">
      <c r="B1133" s="533">
        <v>1125</v>
      </c>
      <c r="C1133" s="534"/>
      <c r="D1133" s="534"/>
      <c r="E1133" s="535"/>
      <c r="F1133" s="535"/>
      <c r="G1133" s="534"/>
      <c r="H1133" s="534"/>
      <c r="I1133" s="536"/>
    </row>
    <row r="1134" spans="2:9">
      <c r="B1134" s="533">
        <v>1126</v>
      </c>
      <c r="C1134" s="534"/>
      <c r="D1134" s="534"/>
      <c r="E1134" s="535"/>
      <c r="F1134" s="535"/>
      <c r="G1134" s="534"/>
      <c r="H1134" s="534"/>
      <c r="I1134" s="536"/>
    </row>
    <row r="1135" spans="2:9">
      <c r="B1135" s="533">
        <v>1127</v>
      </c>
      <c r="C1135" s="534"/>
      <c r="D1135" s="534"/>
      <c r="E1135" s="535"/>
      <c r="F1135" s="535"/>
      <c r="G1135" s="534"/>
      <c r="H1135" s="534"/>
      <c r="I1135" s="536"/>
    </row>
    <row r="1136" spans="2:9">
      <c r="B1136" s="533">
        <v>1128</v>
      </c>
      <c r="C1136" s="534"/>
      <c r="D1136" s="534"/>
      <c r="E1136" s="535"/>
      <c r="F1136" s="535"/>
      <c r="G1136" s="534"/>
      <c r="H1136" s="534"/>
      <c r="I1136" s="536"/>
    </row>
    <row r="1137" spans="2:9">
      <c r="B1137" s="533">
        <v>1129</v>
      </c>
      <c r="C1137" s="534"/>
      <c r="D1137" s="534"/>
      <c r="E1137" s="535"/>
      <c r="F1137" s="535"/>
      <c r="G1137" s="534"/>
      <c r="H1137" s="534"/>
      <c r="I1137" s="536"/>
    </row>
    <row r="1138" spans="2:9">
      <c r="B1138" s="533">
        <v>1130</v>
      </c>
      <c r="C1138" s="534"/>
      <c r="D1138" s="534"/>
      <c r="E1138" s="535"/>
      <c r="F1138" s="535"/>
      <c r="G1138" s="534"/>
      <c r="H1138" s="534"/>
      <c r="I1138" s="536"/>
    </row>
    <row r="1139" spans="2:9">
      <c r="B1139" s="533">
        <v>1131</v>
      </c>
      <c r="C1139" s="534"/>
      <c r="D1139" s="534"/>
      <c r="E1139" s="535"/>
      <c r="F1139" s="535"/>
      <c r="G1139" s="534"/>
      <c r="H1139" s="534"/>
      <c r="I1139" s="536"/>
    </row>
    <row r="1140" spans="2:9">
      <c r="B1140" s="533">
        <v>1132</v>
      </c>
      <c r="C1140" s="534"/>
      <c r="D1140" s="534"/>
      <c r="E1140" s="535"/>
      <c r="F1140" s="535"/>
      <c r="G1140" s="534"/>
      <c r="H1140" s="534"/>
      <c r="I1140" s="536"/>
    </row>
    <row r="1141" spans="2:9">
      <c r="B1141" s="533">
        <v>1133</v>
      </c>
      <c r="C1141" s="534"/>
      <c r="D1141" s="534"/>
      <c r="E1141" s="535"/>
      <c r="F1141" s="535"/>
      <c r="G1141" s="534"/>
      <c r="H1141" s="534"/>
      <c r="I1141" s="536"/>
    </row>
    <row r="1142" spans="2:9">
      <c r="B1142" s="533">
        <v>1134</v>
      </c>
      <c r="C1142" s="534"/>
      <c r="D1142" s="534"/>
      <c r="E1142" s="535"/>
      <c r="F1142" s="535"/>
      <c r="G1142" s="534"/>
      <c r="H1142" s="534"/>
      <c r="I1142" s="536"/>
    </row>
    <row r="1143" spans="2:9">
      <c r="B1143" s="533">
        <v>1135</v>
      </c>
      <c r="C1143" s="534"/>
      <c r="D1143" s="534"/>
      <c r="E1143" s="535"/>
      <c r="F1143" s="535"/>
      <c r="G1143" s="534"/>
      <c r="H1143" s="534"/>
      <c r="I1143" s="536"/>
    </row>
    <row r="1144" spans="2:9">
      <c r="B1144" s="533">
        <v>1136</v>
      </c>
      <c r="C1144" s="534"/>
      <c r="D1144" s="534"/>
      <c r="E1144" s="535"/>
      <c r="F1144" s="535"/>
      <c r="G1144" s="534"/>
      <c r="H1144" s="534"/>
      <c r="I1144" s="536"/>
    </row>
    <row r="1145" spans="2:9">
      <c r="B1145" s="533">
        <v>1137</v>
      </c>
      <c r="C1145" s="534"/>
      <c r="D1145" s="534"/>
      <c r="E1145" s="535"/>
      <c r="F1145" s="535"/>
      <c r="G1145" s="534"/>
      <c r="H1145" s="534"/>
      <c r="I1145" s="536"/>
    </row>
    <row r="1146" spans="2:9">
      <c r="B1146" s="533">
        <v>1138</v>
      </c>
      <c r="C1146" s="534"/>
      <c r="D1146" s="534"/>
      <c r="E1146" s="535"/>
      <c r="F1146" s="535"/>
      <c r="G1146" s="534"/>
      <c r="H1146" s="534"/>
      <c r="I1146" s="536"/>
    </row>
    <row r="1147" spans="2:9">
      <c r="B1147" s="533">
        <v>1139</v>
      </c>
      <c r="C1147" s="534"/>
      <c r="D1147" s="534"/>
      <c r="E1147" s="535"/>
      <c r="F1147" s="535"/>
      <c r="G1147" s="534"/>
      <c r="H1147" s="534"/>
      <c r="I1147" s="536"/>
    </row>
    <row r="1148" spans="2:9">
      <c r="B1148" s="533">
        <v>1140</v>
      </c>
      <c r="C1148" s="534"/>
      <c r="D1148" s="534"/>
      <c r="E1148" s="535"/>
      <c r="F1148" s="535"/>
      <c r="G1148" s="534"/>
      <c r="H1148" s="534"/>
      <c r="I1148" s="536"/>
    </row>
    <row r="1149" spans="2:9">
      <c r="B1149" s="533">
        <v>1141</v>
      </c>
      <c r="C1149" s="534"/>
      <c r="D1149" s="534"/>
      <c r="E1149" s="535"/>
      <c r="F1149" s="535"/>
      <c r="G1149" s="534"/>
      <c r="H1149" s="534"/>
      <c r="I1149" s="536"/>
    </row>
    <row r="1150" spans="2:9">
      <c r="B1150" s="533">
        <v>1142</v>
      </c>
      <c r="C1150" s="534"/>
      <c r="D1150" s="534"/>
      <c r="E1150" s="535"/>
      <c r="F1150" s="535"/>
      <c r="G1150" s="534"/>
      <c r="H1150" s="534"/>
      <c r="I1150" s="536"/>
    </row>
    <row r="1151" spans="2:9">
      <c r="B1151" s="533">
        <v>1143</v>
      </c>
      <c r="C1151" s="534"/>
      <c r="D1151" s="534"/>
      <c r="E1151" s="535"/>
      <c r="F1151" s="535"/>
      <c r="G1151" s="534"/>
      <c r="H1151" s="534"/>
      <c r="I1151" s="536"/>
    </row>
    <row r="1152" spans="2:9">
      <c r="B1152" s="533">
        <v>1144</v>
      </c>
      <c r="C1152" s="534"/>
      <c r="D1152" s="534"/>
      <c r="E1152" s="535"/>
      <c r="F1152" s="535"/>
      <c r="G1152" s="534"/>
      <c r="H1152" s="534"/>
      <c r="I1152" s="536"/>
    </row>
    <row r="1153" spans="2:9">
      <c r="B1153" s="533">
        <v>1145</v>
      </c>
      <c r="C1153" s="534"/>
      <c r="D1153" s="534"/>
      <c r="E1153" s="535"/>
      <c r="F1153" s="535"/>
      <c r="G1153" s="534"/>
      <c r="H1153" s="534"/>
      <c r="I1153" s="536"/>
    </row>
    <row r="1154" spans="2:9">
      <c r="B1154" s="533">
        <v>1146</v>
      </c>
      <c r="C1154" s="534"/>
      <c r="D1154" s="534"/>
      <c r="E1154" s="535"/>
      <c r="F1154" s="535"/>
      <c r="G1154" s="534"/>
      <c r="H1154" s="534"/>
      <c r="I1154" s="536"/>
    </row>
    <row r="1155" spans="2:9">
      <c r="B1155" s="533">
        <v>1147</v>
      </c>
      <c r="C1155" s="534"/>
      <c r="D1155" s="534"/>
      <c r="E1155" s="535"/>
      <c r="F1155" s="535"/>
      <c r="G1155" s="534"/>
      <c r="H1155" s="534"/>
      <c r="I1155" s="536"/>
    </row>
    <row r="1156" spans="2:9">
      <c r="B1156" s="533">
        <v>1148</v>
      </c>
      <c r="C1156" s="534"/>
      <c r="D1156" s="534"/>
      <c r="E1156" s="535"/>
      <c r="F1156" s="535"/>
      <c r="G1156" s="534"/>
      <c r="H1156" s="534"/>
      <c r="I1156" s="536"/>
    </row>
    <row r="1157" spans="2:9">
      <c r="B1157" s="533">
        <v>1149</v>
      </c>
      <c r="C1157" s="534"/>
      <c r="D1157" s="534"/>
      <c r="E1157" s="535"/>
      <c r="F1157" s="535"/>
      <c r="G1157" s="534"/>
      <c r="H1157" s="534"/>
      <c r="I1157" s="536"/>
    </row>
    <row r="1158" spans="2:9">
      <c r="B1158" s="533">
        <v>1150</v>
      </c>
      <c r="C1158" s="534"/>
      <c r="D1158" s="534"/>
      <c r="E1158" s="535"/>
      <c r="F1158" s="535"/>
      <c r="G1158" s="534"/>
      <c r="H1158" s="534"/>
      <c r="I1158" s="536"/>
    </row>
    <row r="1159" spans="2:9">
      <c r="B1159" s="533">
        <v>1151</v>
      </c>
      <c r="C1159" s="534"/>
      <c r="D1159" s="534"/>
      <c r="E1159" s="535"/>
      <c r="F1159" s="535"/>
      <c r="G1159" s="534"/>
      <c r="H1159" s="534"/>
      <c r="I1159" s="536"/>
    </row>
    <row r="1160" spans="2:9">
      <c r="B1160" s="533">
        <v>1152</v>
      </c>
      <c r="C1160" s="534"/>
      <c r="D1160" s="534"/>
      <c r="E1160" s="535"/>
      <c r="F1160" s="535"/>
      <c r="G1160" s="534"/>
      <c r="H1160" s="534"/>
      <c r="I1160" s="536"/>
    </row>
    <row r="1161" spans="2:9">
      <c r="B1161" s="533">
        <v>1153</v>
      </c>
      <c r="C1161" s="534"/>
      <c r="D1161" s="534"/>
      <c r="E1161" s="535"/>
      <c r="F1161" s="535"/>
      <c r="G1161" s="534"/>
      <c r="H1161" s="534"/>
      <c r="I1161" s="536"/>
    </row>
    <row r="1162" spans="2:9">
      <c r="B1162" s="533">
        <v>1154</v>
      </c>
      <c r="C1162" s="534"/>
      <c r="D1162" s="534"/>
      <c r="E1162" s="535"/>
      <c r="F1162" s="535"/>
      <c r="G1162" s="534"/>
      <c r="H1162" s="534"/>
      <c r="I1162" s="536"/>
    </row>
    <row r="1163" spans="2:9">
      <c r="B1163" s="533">
        <v>1155</v>
      </c>
      <c r="C1163" s="534"/>
      <c r="D1163" s="534"/>
      <c r="E1163" s="535"/>
      <c r="F1163" s="535"/>
      <c r="G1163" s="534"/>
      <c r="H1163" s="534"/>
      <c r="I1163" s="536"/>
    </row>
    <row r="1164" spans="2:9">
      <c r="B1164" s="533">
        <v>1156</v>
      </c>
      <c r="C1164" s="534"/>
      <c r="D1164" s="534"/>
      <c r="E1164" s="535"/>
      <c r="F1164" s="535"/>
      <c r="G1164" s="534"/>
      <c r="H1164" s="534"/>
      <c r="I1164" s="536"/>
    </row>
    <row r="1165" spans="2:9">
      <c r="B1165" s="533">
        <v>1157</v>
      </c>
      <c r="C1165" s="534"/>
      <c r="D1165" s="534"/>
      <c r="E1165" s="535"/>
      <c r="F1165" s="535"/>
      <c r="G1165" s="534"/>
      <c r="H1165" s="534"/>
      <c r="I1165" s="536"/>
    </row>
    <row r="1166" spans="2:9">
      <c r="B1166" s="533">
        <v>1158</v>
      </c>
      <c r="C1166" s="534"/>
      <c r="D1166" s="534"/>
      <c r="E1166" s="535"/>
      <c r="F1166" s="535"/>
      <c r="G1166" s="534"/>
      <c r="H1166" s="534"/>
      <c r="I1166" s="536"/>
    </row>
    <row r="1167" spans="2:9">
      <c r="B1167" s="533">
        <v>1159</v>
      </c>
      <c r="C1167" s="534"/>
      <c r="D1167" s="534"/>
      <c r="E1167" s="535"/>
      <c r="F1167" s="535"/>
      <c r="G1167" s="534"/>
      <c r="H1167" s="534"/>
      <c r="I1167" s="536"/>
    </row>
    <row r="1168" spans="2:9">
      <c r="B1168" s="533">
        <v>1160</v>
      </c>
      <c r="C1168" s="534"/>
      <c r="D1168" s="534"/>
      <c r="E1168" s="535"/>
      <c r="F1168" s="535"/>
      <c r="G1168" s="534"/>
      <c r="H1168" s="534"/>
      <c r="I1168" s="536"/>
    </row>
    <row r="1169" spans="2:9">
      <c r="B1169" s="533">
        <v>1161</v>
      </c>
      <c r="C1169" s="534"/>
      <c r="D1169" s="534"/>
      <c r="E1169" s="535"/>
      <c r="F1169" s="535"/>
      <c r="G1169" s="534"/>
      <c r="H1169" s="534"/>
      <c r="I1169" s="536"/>
    </row>
    <row r="1170" spans="2:9">
      <c r="B1170" s="533">
        <v>1162</v>
      </c>
      <c r="C1170" s="534"/>
      <c r="D1170" s="534"/>
      <c r="E1170" s="535"/>
      <c r="F1170" s="535"/>
      <c r="G1170" s="534"/>
      <c r="H1170" s="534"/>
      <c r="I1170" s="536"/>
    </row>
    <row r="1171" spans="2:9">
      <c r="B1171" s="533">
        <v>1163</v>
      </c>
      <c r="C1171" s="534"/>
      <c r="D1171" s="534"/>
      <c r="E1171" s="535"/>
      <c r="F1171" s="535"/>
      <c r="G1171" s="534"/>
      <c r="H1171" s="534"/>
      <c r="I1171" s="536"/>
    </row>
    <row r="1172" spans="2:9">
      <c r="B1172" s="533">
        <v>1164</v>
      </c>
      <c r="C1172" s="534"/>
      <c r="D1172" s="534"/>
      <c r="E1172" s="535"/>
      <c r="F1172" s="535"/>
      <c r="G1172" s="534"/>
      <c r="H1172" s="534"/>
      <c r="I1172" s="536"/>
    </row>
    <row r="1173" spans="2:9">
      <c r="B1173" s="533">
        <v>1165</v>
      </c>
      <c r="C1173" s="534"/>
      <c r="D1173" s="534"/>
      <c r="E1173" s="535"/>
      <c r="F1173" s="535"/>
      <c r="G1173" s="534"/>
      <c r="H1173" s="534"/>
      <c r="I1173" s="536"/>
    </row>
    <row r="1174" spans="2:9">
      <c r="B1174" s="533">
        <v>1166</v>
      </c>
      <c r="C1174" s="534"/>
      <c r="D1174" s="534"/>
      <c r="E1174" s="535"/>
      <c r="F1174" s="535"/>
      <c r="G1174" s="534"/>
      <c r="H1174" s="534"/>
      <c r="I1174" s="536"/>
    </row>
    <row r="1175" spans="2:9">
      <c r="B1175" s="533">
        <v>1167</v>
      </c>
      <c r="C1175" s="534"/>
      <c r="D1175" s="534"/>
      <c r="E1175" s="535"/>
      <c r="F1175" s="535"/>
      <c r="G1175" s="534"/>
      <c r="H1175" s="534"/>
      <c r="I1175" s="536"/>
    </row>
    <row r="1176" spans="2:9">
      <c r="B1176" s="533">
        <v>1168</v>
      </c>
      <c r="C1176" s="534"/>
      <c r="D1176" s="534"/>
      <c r="E1176" s="535"/>
      <c r="F1176" s="535"/>
      <c r="G1176" s="534"/>
      <c r="H1176" s="534"/>
      <c r="I1176" s="536"/>
    </row>
    <row r="1177" spans="2:9">
      <c r="B1177" s="533">
        <v>1169</v>
      </c>
      <c r="C1177" s="534"/>
      <c r="D1177" s="534"/>
      <c r="E1177" s="535"/>
      <c r="F1177" s="535"/>
      <c r="G1177" s="534"/>
      <c r="H1177" s="534"/>
      <c r="I1177" s="536"/>
    </row>
    <row r="1178" spans="2:9">
      <c r="B1178" s="533">
        <v>1170</v>
      </c>
      <c r="C1178" s="534"/>
      <c r="D1178" s="534"/>
      <c r="E1178" s="535"/>
      <c r="F1178" s="535"/>
      <c r="G1178" s="534"/>
      <c r="H1178" s="534"/>
      <c r="I1178" s="536"/>
    </row>
    <row r="1179" spans="2:9">
      <c r="B1179" s="533">
        <v>1171</v>
      </c>
      <c r="C1179" s="534"/>
      <c r="D1179" s="534"/>
      <c r="E1179" s="535"/>
      <c r="F1179" s="535"/>
      <c r="G1179" s="534"/>
      <c r="H1179" s="534"/>
      <c r="I1179" s="536"/>
    </row>
    <row r="1180" spans="2:9">
      <c r="B1180" s="533">
        <v>1172</v>
      </c>
      <c r="C1180" s="534"/>
      <c r="D1180" s="534"/>
      <c r="E1180" s="535"/>
      <c r="F1180" s="535"/>
      <c r="G1180" s="534"/>
      <c r="H1180" s="534"/>
      <c r="I1180" s="536"/>
    </row>
    <row r="1181" spans="2:9">
      <c r="B1181" s="533">
        <v>1173</v>
      </c>
      <c r="C1181" s="534"/>
      <c r="D1181" s="534"/>
      <c r="E1181" s="535"/>
      <c r="F1181" s="535"/>
      <c r="G1181" s="534"/>
      <c r="H1181" s="534"/>
      <c r="I1181" s="536"/>
    </row>
    <row r="1182" spans="2:9">
      <c r="B1182" s="533">
        <v>1174</v>
      </c>
      <c r="C1182" s="534"/>
      <c r="D1182" s="534"/>
      <c r="E1182" s="535"/>
      <c r="F1182" s="535"/>
      <c r="G1182" s="534"/>
      <c r="H1182" s="534"/>
      <c r="I1182" s="536"/>
    </row>
    <row r="1183" spans="2:9">
      <c r="B1183" s="533">
        <v>1175</v>
      </c>
      <c r="C1183" s="534"/>
      <c r="D1183" s="534"/>
      <c r="E1183" s="535"/>
      <c r="F1183" s="535"/>
      <c r="G1183" s="534"/>
      <c r="H1183" s="534"/>
      <c r="I1183" s="536"/>
    </row>
    <row r="1184" spans="2:9">
      <c r="B1184" s="533">
        <v>1176</v>
      </c>
      <c r="C1184" s="534"/>
      <c r="D1184" s="534"/>
      <c r="E1184" s="535"/>
      <c r="F1184" s="535"/>
      <c r="G1184" s="534"/>
      <c r="H1184" s="534"/>
      <c r="I1184" s="536"/>
    </row>
    <row r="1185" spans="2:9">
      <c r="B1185" s="533">
        <v>1177</v>
      </c>
      <c r="C1185" s="534"/>
      <c r="D1185" s="534"/>
      <c r="E1185" s="535"/>
      <c r="F1185" s="535"/>
      <c r="G1185" s="534"/>
      <c r="H1185" s="534"/>
      <c r="I1185" s="536"/>
    </row>
    <row r="1186" spans="2:9">
      <c r="B1186" s="533">
        <v>1178</v>
      </c>
      <c r="C1186" s="534"/>
      <c r="D1186" s="534"/>
      <c r="E1186" s="535"/>
      <c r="F1186" s="535"/>
      <c r="G1186" s="534"/>
      <c r="H1186" s="534"/>
      <c r="I1186" s="536"/>
    </row>
    <row r="1187" spans="2:9">
      <c r="B1187" s="533">
        <v>1179</v>
      </c>
      <c r="C1187" s="534"/>
      <c r="D1187" s="534"/>
      <c r="E1187" s="535"/>
      <c r="F1187" s="535"/>
      <c r="G1187" s="534"/>
      <c r="H1187" s="534"/>
      <c r="I1187" s="536"/>
    </row>
    <row r="1188" spans="2:9">
      <c r="B1188" s="533">
        <v>1180</v>
      </c>
      <c r="C1188" s="534"/>
      <c r="D1188" s="534"/>
      <c r="E1188" s="535"/>
      <c r="F1188" s="535"/>
      <c r="G1188" s="534"/>
      <c r="H1188" s="534"/>
      <c r="I1188" s="536"/>
    </row>
    <row r="1189" spans="2:9">
      <c r="B1189" s="533">
        <v>1181</v>
      </c>
      <c r="C1189" s="534"/>
      <c r="D1189" s="534"/>
      <c r="E1189" s="535"/>
      <c r="F1189" s="535"/>
      <c r="G1189" s="534"/>
      <c r="H1189" s="534"/>
      <c r="I1189" s="536"/>
    </row>
    <row r="1190" spans="2:9">
      <c r="B1190" s="533">
        <v>1182</v>
      </c>
      <c r="C1190" s="534"/>
      <c r="D1190" s="534"/>
      <c r="E1190" s="535"/>
      <c r="F1190" s="535"/>
      <c r="G1190" s="534"/>
      <c r="H1190" s="534"/>
      <c r="I1190" s="536"/>
    </row>
    <row r="1191" spans="2:9">
      <c r="B1191" s="533">
        <v>1183</v>
      </c>
      <c r="C1191" s="534"/>
      <c r="D1191" s="534"/>
      <c r="E1191" s="535"/>
      <c r="F1191" s="535"/>
      <c r="G1191" s="534"/>
      <c r="H1191" s="534"/>
      <c r="I1191" s="536"/>
    </row>
    <row r="1192" spans="2:9">
      <c r="B1192" s="533">
        <v>1184</v>
      </c>
      <c r="C1192" s="534"/>
      <c r="D1192" s="534"/>
      <c r="E1192" s="535"/>
      <c r="F1192" s="535"/>
      <c r="G1192" s="534"/>
      <c r="H1192" s="534"/>
      <c r="I1192" s="536"/>
    </row>
    <row r="1193" spans="2:9">
      <c r="B1193" s="533">
        <v>1185</v>
      </c>
      <c r="C1193" s="534"/>
      <c r="D1193" s="534"/>
      <c r="E1193" s="535"/>
      <c r="F1193" s="535"/>
      <c r="G1193" s="534"/>
      <c r="H1193" s="534"/>
      <c r="I1193" s="536"/>
    </row>
    <row r="1194" spans="2:9">
      <c r="B1194" s="533">
        <v>1186</v>
      </c>
      <c r="C1194" s="534"/>
      <c r="D1194" s="534"/>
      <c r="E1194" s="535"/>
      <c r="F1194" s="535"/>
      <c r="G1194" s="534"/>
      <c r="H1194" s="534"/>
      <c r="I1194" s="536"/>
    </row>
    <row r="1195" spans="2:9">
      <c r="B1195" s="533">
        <v>1187</v>
      </c>
      <c r="C1195" s="534"/>
      <c r="D1195" s="534"/>
      <c r="E1195" s="535"/>
      <c r="F1195" s="535"/>
      <c r="G1195" s="534"/>
      <c r="H1195" s="534"/>
      <c r="I1195" s="536"/>
    </row>
    <row r="1196" spans="2:9">
      <c r="B1196" s="533">
        <v>1188</v>
      </c>
      <c r="C1196" s="534"/>
      <c r="D1196" s="534"/>
      <c r="E1196" s="535"/>
      <c r="F1196" s="535"/>
      <c r="G1196" s="534"/>
      <c r="H1196" s="534"/>
      <c r="I1196" s="536"/>
    </row>
    <row r="1197" spans="2:9">
      <c r="B1197" s="533">
        <v>1189</v>
      </c>
      <c r="C1197" s="534"/>
      <c r="D1197" s="534"/>
      <c r="E1197" s="535"/>
      <c r="F1197" s="535"/>
      <c r="G1197" s="534"/>
      <c r="H1197" s="534"/>
      <c r="I1197" s="536"/>
    </row>
    <row r="1198" spans="2:9">
      <c r="B1198" s="533">
        <v>1190</v>
      </c>
      <c r="C1198" s="534"/>
      <c r="D1198" s="534"/>
      <c r="E1198" s="535"/>
      <c r="F1198" s="535"/>
      <c r="G1198" s="534"/>
      <c r="H1198" s="534"/>
      <c r="I1198" s="536"/>
    </row>
    <row r="1199" spans="2:9">
      <c r="B1199" s="533">
        <v>1191</v>
      </c>
      <c r="C1199" s="534"/>
      <c r="D1199" s="534"/>
      <c r="E1199" s="535"/>
      <c r="F1199" s="535"/>
      <c r="G1199" s="534"/>
      <c r="H1199" s="534"/>
      <c r="I1199" s="536"/>
    </row>
    <row r="1200" spans="2:9">
      <c r="B1200" s="533">
        <v>1192</v>
      </c>
      <c r="C1200" s="534"/>
      <c r="D1200" s="534"/>
      <c r="E1200" s="535"/>
      <c r="F1200" s="535"/>
      <c r="G1200" s="534"/>
      <c r="H1200" s="534"/>
      <c r="I1200" s="536"/>
    </row>
    <row r="1201" spans="2:9">
      <c r="B1201" s="533">
        <v>1193</v>
      </c>
      <c r="C1201" s="534"/>
      <c r="D1201" s="534"/>
      <c r="E1201" s="535"/>
      <c r="F1201" s="535"/>
      <c r="G1201" s="534"/>
      <c r="H1201" s="534"/>
      <c r="I1201" s="536"/>
    </row>
    <row r="1202" spans="2:9">
      <c r="B1202" s="533">
        <v>1194</v>
      </c>
      <c r="C1202" s="534"/>
      <c r="D1202" s="534"/>
      <c r="E1202" s="535"/>
      <c r="F1202" s="535"/>
      <c r="G1202" s="534"/>
      <c r="H1202" s="534"/>
      <c r="I1202" s="536"/>
    </row>
    <row r="1203" spans="2:9">
      <c r="B1203" s="533">
        <v>1195</v>
      </c>
      <c r="C1203" s="534"/>
      <c r="D1203" s="534"/>
      <c r="E1203" s="535"/>
      <c r="F1203" s="535"/>
      <c r="G1203" s="534"/>
      <c r="H1203" s="534"/>
      <c r="I1203" s="536"/>
    </row>
    <row r="1204" spans="2:9">
      <c r="B1204" s="533">
        <v>1196</v>
      </c>
      <c r="C1204" s="534"/>
      <c r="D1204" s="534"/>
      <c r="E1204" s="535"/>
      <c r="F1204" s="535"/>
      <c r="G1204" s="534"/>
      <c r="H1204" s="534"/>
      <c r="I1204" s="536"/>
    </row>
    <row r="1205" spans="2:9">
      <c r="B1205" s="533">
        <v>1197</v>
      </c>
      <c r="C1205" s="534"/>
      <c r="D1205" s="534"/>
      <c r="E1205" s="535"/>
      <c r="F1205" s="535"/>
      <c r="G1205" s="534"/>
      <c r="H1205" s="534"/>
      <c r="I1205" s="536"/>
    </row>
    <row r="1206" spans="2:9">
      <c r="B1206" s="533">
        <v>1198</v>
      </c>
      <c r="C1206" s="534"/>
      <c r="D1206" s="534"/>
      <c r="E1206" s="535"/>
      <c r="F1206" s="535"/>
      <c r="G1206" s="534"/>
      <c r="H1206" s="534"/>
      <c r="I1206" s="536"/>
    </row>
    <row r="1207" spans="2:9">
      <c r="B1207" s="533">
        <v>1199</v>
      </c>
      <c r="C1207" s="534"/>
      <c r="D1207" s="534"/>
      <c r="E1207" s="535"/>
      <c r="F1207" s="535"/>
      <c r="G1207" s="534"/>
      <c r="H1207" s="534"/>
      <c r="I1207" s="536"/>
    </row>
    <row r="1208" spans="2:9">
      <c r="B1208" s="533">
        <v>1200</v>
      </c>
      <c r="C1208" s="534"/>
      <c r="D1208" s="534"/>
      <c r="E1208" s="535"/>
      <c r="F1208" s="535"/>
      <c r="G1208" s="534"/>
      <c r="H1208" s="534"/>
      <c r="I1208" s="536"/>
    </row>
    <row r="1209" spans="2:9">
      <c r="B1209" s="533">
        <v>1201</v>
      </c>
      <c r="C1209" s="534"/>
      <c r="D1209" s="534"/>
      <c r="E1209" s="535"/>
      <c r="F1209" s="535"/>
      <c r="G1209" s="534"/>
      <c r="H1209" s="534"/>
      <c r="I1209" s="536"/>
    </row>
    <row r="1210" spans="2:9">
      <c r="B1210" s="533">
        <v>1202</v>
      </c>
      <c r="C1210" s="534"/>
      <c r="D1210" s="534"/>
      <c r="E1210" s="535"/>
      <c r="F1210" s="535"/>
      <c r="G1210" s="534"/>
      <c r="H1210" s="534"/>
      <c r="I1210" s="536"/>
    </row>
    <row r="1211" spans="2:9">
      <c r="B1211" s="533">
        <v>1203</v>
      </c>
      <c r="C1211" s="534"/>
      <c r="D1211" s="534"/>
      <c r="E1211" s="535"/>
      <c r="F1211" s="535"/>
      <c r="G1211" s="534"/>
      <c r="H1211" s="534"/>
      <c r="I1211" s="536"/>
    </row>
    <row r="1212" spans="2:9">
      <c r="B1212" s="533">
        <v>1204</v>
      </c>
      <c r="C1212" s="534"/>
      <c r="D1212" s="534"/>
      <c r="E1212" s="535"/>
      <c r="F1212" s="535"/>
      <c r="G1212" s="534"/>
      <c r="H1212" s="534"/>
      <c r="I1212" s="536"/>
    </row>
    <row r="1213" spans="2:9">
      <c r="B1213" s="533">
        <v>1205</v>
      </c>
      <c r="C1213" s="534"/>
      <c r="D1213" s="534"/>
      <c r="E1213" s="535"/>
      <c r="F1213" s="535"/>
      <c r="G1213" s="534"/>
      <c r="H1213" s="534"/>
      <c r="I1213" s="536"/>
    </row>
    <row r="1214" spans="2:9">
      <c r="B1214" s="533">
        <v>1206</v>
      </c>
      <c r="C1214" s="534"/>
      <c r="D1214" s="534"/>
      <c r="E1214" s="535"/>
      <c r="F1214" s="535"/>
      <c r="G1214" s="534"/>
      <c r="H1214" s="534"/>
      <c r="I1214" s="536"/>
    </row>
    <row r="1215" spans="2:9">
      <c r="B1215" s="533">
        <v>1207</v>
      </c>
      <c r="C1215" s="534"/>
      <c r="D1215" s="534"/>
      <c r="E1215" s="535"/>
      <c r="F1215" s="535"/>
      <c r="G1215" s="534"/>
      <c r="H1215" s="534"/>
      <c r="I1215" s="536"/>
    </row>
    <row r="1216" spans="2:9">
      <c r="B1216" s="533">
        <v>1208</v>
      </c>
      <c r="C1216" s="534"/>
      <c r="D1216" s="534"/>
      <c r="E1216" s="535"/>
      <c r="F1216" s="535"/>
      <c r="G1216" s="534"/>
      <c r="H1216" s="534"/>
      <c r="I1216" s="536"/>
    </row>
    <row r="1217" spans="2:9">
      <c r="B1217" s="533">
        <v>1209</v>
      </c>
      <c r="C1217" s="534"/>
      <c r="D1217" s="534"/>
      <c r="E1217" s="535"/>
      <c r="F1217" s="535"/>
      <c r="G1217" s="534"/>
      <c r="H1217" s="534"/>
      <c r="I1217" s="536"/>
    </row>
    <row r="1218" spans="2:9">
      <c r="B1218" s="533">
        <v>1210</v>
      </c>
      <c r="C1218" s="534"/>
      <c r="D1218" s="534"/>
      <c r="E1218" s="535"/>
      <c r="F1218" s="535"/>
      <c r="G1218" s="534"/>
      <c r="H1218" s="534"/>
      <c r="I1218" s="536"/>
    </row>
    <row r="1219" spans="2:9">
      <c r="B1219" s="533">
        <v>1211</v>
      </c>
      <c r="C1219" s="534"/>
      <c r="D1219" s="534"/>
      <c r="E1219" s="535"/>
      <c r="F1219" s="535"/>
      <c r="G1219" s="534"/>
      <c r="H1219" s="534"/>
      <c r="I1219" s="536"/>
    </row>
    <row r="1220" spans="2:9">
      <c r="B1220" s="533">
        <v>1212</v>
      </c>
      <c r="C1220" s="534"/>
      <c r="D1220" s="534"/>
      <c r="E1220" s="535"/>
      <c r="F1220" s="535"/>
      <c r="G1220" s="534"/>
      <c r="H1220" s="534"/>
      <c r="I1220" s="536"/>
    </row>
    <row r="1221" spans="2:9">
      <c r="B1221" s="533">
        <v>1213</v>
      </c>
      <c r="C1221" s="534"/>
      <c r="D1221" s="534"/>
      <c r="E1221" s="535"/>
      <c r="F1221" s="535"/>
      <c r="G1221" s="534"/>
      <c r="H1221" s="534"/>
      <c r="I1221" s="536"/>
    </row>
    <row r="1222" spans="2:9">
      <c r="B1222" s="533">
        <v>1214</v>
      </c>
      <c r="C1222" s="534"/>
      <c r="D1222" s="534"/>
      <c r="E1222" s="535"/>
      <c r="F1222" s="535"/>
      <c r="G1222" s="534"/>
      <c r="H1222" s="534"/>
      <c r="I1222" s="536"/>
    </row>
    <row r="1223" spans="2:9">
      <c r="B1223" s="533">
        <v>1215</v>
      </c>
      <c r="C1223" s="534"/>
      <c r="D1223" s="534"/>
      <c r="E1223" s="535"/>
      <c r="F1223" s="535"/>
      <c r="G1223" s="534"/>
      <c r="H1223" s="534"/>
      <c r="I1223" s="536"/>
    </row>
    <row r="1224" spans="2:9">
      <c r="B1224" s="533">
        <v>1216</v>
      </c>
      <c r="C1224" s="534"/>
      <c r="D1224" s="534"/>
      <c r="E1224" s="535"/>
      <c r="F1224" s="535"/>
      <c r="G1224" s="534"/>
      <c r="H1224" s="534"/>
      <c r="I1224" s="536"/>
    </row>
    <row r="1225" spans="2:9">
      <c r="B1225" s="533">
        <v>1217</v>
      </c>
      <c r="C1225" s="534"/>
      <c r="D1225" s="534"/>
      <c r="E1225" s="535"/>
      <c r="F1225" s="535"/>
      <c r="G1225" s="534"/>
      <c r="H1225" s="534"/>
      <c r="I1225" s="536"/>
    </row>
    <row r="1226" spans="2:9">
      <c r="B1226" s="533">
        <v>1218</v>
      </c>
      <c r="C1226" s="534"/>
      <c r="D1226" s="534"/>
      <c r="E1226" s="535"/>
      <c r="F1226" s="535"/>
      <c r="G1226" s="534"/>
      <c r="H1226" s="534"/>
      <c r="I1226" s="536"/>
    </row>
    <row r="1227" spans="2:9">
      <c r="B1227" s="533">
        <v>1219</v>
      </c>
      <c r="C1227" s="534"/>
      <c r="D1227" s="534"/>
      <c r="E1227" s="535"/>
      <c r="F1227" s="535"/>
      <c r="G1227" s="534"/>
      <c r="H1227" s="534"/>
      <c r="I1227" s="536"/>
    </row>
    <row r="1228" spans="2:9">
      <c r="B1228" s="533">
        <v>1220</v>
      </c>
      <c r="C1228" s="534"/>
      <c r="D1228" s="534"/>
      <c r="E1228" s="535"/>
      <c r="F1228" s="535"/>
      <c r="G1228" s="534"/>
      <c r="H1228" s="534"/>
      <c r="I1228" s="536"/>
    </row>
    <row r="1229" spans="2:9">
      <c r="B1229" s="533">
        <v>1221</v>
      </c>
      <c r="C1229" s="534"/>
      <c r="D1229" s="534"/>
      <c r="E1229" s="535"/>
      <c r="F1229" s="535"/>
      <c r="G1229" s="534"/>
      <c r="H1229" s="534"/>
      <c r="I1229" s="536"/>
    </row>
    <row r="1230" spans="2:9">
      <c r="B1230" s="533">
        <v>1222</v>
      </c>
      <c r="C1230" s="534"/>
      <c r="D1230" s="534"/>
      <c r="E1230" s="535"/>
      <c r="F1230" s="535"/>
      <c r="G1230" s="534"/>
      <c r="H1230" s="534"/>
      <c r="I1230" s="536"/>
    </row>
    <row r="1231" spans="2:9">
      <c r="B1231" s="533">
        <v>1223</v>
      </c>
      <c r="C1231" s="534"/>
      <c r="D1231" s="534"/>
      <c r="E1231" s="535"/>
      <c r="F1231" s="535"/>
      <c r="G1231" s="534"/>
      <c r="H1231" s="534"/>
      <c r="I1231" s="536"/>
    </row>
    <row r="1232" spans="2:9">
      <c r="B1232" s="533">
        <v>1224</v>
      </c>
      <c r="C1232" s="534"/>
      <c r="D1232" s="534"/>
      <c r="E1232" s="535"/>
      <c r="F1232" s="535"/>
      <c r="G1232" s="534"/>
      <c r="H1232" s="534"/>
      <c r="I1232" s="536"/>
    </row>
    <row r="1233" spans="2:9">
      <c r="B1233" s="533">
        <v>1225</v>
      </c>
      <c r="C1233" s="534"/>
      <c r="D1233" s="534"/>
      <c r="E1233" s="535"/>
      <c r="F1233" s="535"/>
      <c r="G1233" s="534"/>
      <c r="H1233" s="534"/>
      <c r="I1233" s="536"/>
    </row>
    <row r="1234" spans="2:9">
      <c r="B1234" s="533">
        <v>1226</v>
      </c>
      <c r="C1234" s="534"/>
      <c r="D1234" s="534"/>
      <c r="E1234" s="535"/>
      <c r="F1234" s="535"/>
      <c r="G1234" s="534"/>
      <c r="H1234" s="534"/>
      <c r="I1234" s="536"/>
    </row>
    <row r="1235" spans="2:9">
      <c r="B1235" s="533">
        <v>1227</v>
      </c>
      <c r="C1235" s="534"/>
      <c r="D1235" s="534"/>
      <c r="E1235" s="535"/>
      <c r="F1235" s="535"/>
      <c r="G1235" s="534"/>
      <c r="H1235" s="534"/>
      <c r="I1235" s="536"/>
    </row>
    <row r="1236" spans="2:9">
      <c r="B1236" s="533">
        <v>1228</v>
      </c>
      <c r="C1236" s="534"/>
      <c r="D1236" s="534"/>
      <c r="E1236" s="535"/>
      <c r="F1236" s="535"/>
      <c r="G1236" s="534"/>
      <c r="H1236" s="534"/>
      <c r="I1236" s="536"/>
    </row>
    <row r="1237" spans="2:9">
      <c r="B1237" s="533">
        <v>1229</v>
      </c>
      <c r="C1237" s="534"/>
      <c r="D1237" s="534"/>
      <c r="E1237" s="535"/>
      <c r="F1237" s="535"/>
      <c r="G1237" s="534"/>
      <c r="H1237" s="534"/>
      <c r="I1237" s="536"/>
    </row>
    <row r="1238" spans="2:9">
      <c r="B1238" s="533">
        <v>1230</v>
      </c>
      <c r="C1238" s="534"/>
      <c r="D1238" s="534"/>
      <c r="E1238" s="535"/>
      <c r="F1238" s="535"/>
      <c r="G1238" s="534"/>
      <c r="H1238" s="534"/>
      <c r="I1238" s="536"/>
    </row>
    <row r="1239" spans="2:9">
      <c r="B1239" s="533">
        <v>1231</v>
      </c>
      <c r="C1239" s="534"/>
      <c r="D1239" s="534"/>
      <c r="E1239" s="535"/>
      <c r="F1239" s="535"/>
      <c r="G1239" s="534"/>
      <c r="H1239" s="534"/>
      <c r="I1239" s="536"/>
    </row>
    <row r="1240" spans="2:9">
      <c r="B1240" s="533">
        <v>1232</v>
      </c>
      <c r="C1240" s="534"/>
      <c r="D1240" s="534"/>
      <c r="E1240" s="535"/>
      <c r="F1240" s="535"/>
      <c r="G1240" s="534"/>
      <c r="H1240" s="534"/>
      <c r="I1240" s="536"/>
    </row>
    <row r="1241" spans="2:9">
      <c r="B1241" s="533">
        <v>1233</v>
      </c>
      <c r="C1241" s="534"/>
      <c r="D1241" s="534"/>
      <c r="E1241" s="535"/>
      <c r="F1241" s="535"/>
      <c r="G1241" s="534"/>
      <c r="H1241" s="534"/>
      <c r="I1241" s="536"/>
    </row>
    <row r="1242" spans="2:9">
      <c r="B1242" s="533">
        <v>1234</v>
      </c>
      <c r="C1242" s="534"/>
      <c r="D1242" s="534"/>
      <c r="E1242" s="535"/>
      <c r="F1242" s="535"/>
      <c r="G1242" s="534"/>
      <c r="H1242" s="534"/>
      <c r="I1242" s="536"/>
    </row>
    <row r="1243" spans="2:9">
      <c r="B1243" s="533">
        <v>1235</v>
      </c>
      <c r="C1243" s="534"/>
      <c r="D1243" s="534"/>
      <c r="E1243" s="535"/>
      <c r="F1243" s="535"/>
      <c r="G1243" s="534"/>
      <c r="H1243" s="534"/>
      <c r="I1243" s="536"/>
    </row>
    <row r="1244" spans="2:9">
      <c r="B1244" s="533">
        <v>1236</v>
      </c>
      <c r="C1244" s="534"/>
      <c r="D1244" s="534"/>
      <c r="E1244" s="535"/>
      <c r="F1244" s="535"/>
      <c r="G1244" s="534"/>
      <c r="H1244" s="534"/>
      <c r="I1244" s="536"/>
    </row>
    <row r="1245" spans="2:9">
      <c r="B1245" s="533">
        <v>1237</v>
      </c>
      <c r="C1245" s="534"/>
      <c r="D1245" s="534"/>
      <c r="E1245" s="535"/>
      <c r="F1245" s="535"/>
      <c r="G1245" s="534"/>
      <c r="H1245" s="534"/>
      <c r="I1245" s="536"/>
    </row>
    <row r="1246" spans="2:9">
      <c r="B1246" s="533">
        <v>1238</v>
      </c>
      <c r="C1246" s="534"/>
      <c r="D1246" s="534"/>
      <c r="E1246" s="535"/>
      <c r="F1246" s="535"/>
      <c r="G1246" s="534"/>
      <c r="H1246" s="534"/>
      <c r="I1246" s="536"/>
    </row>
    <row r="1247" spans="2:9">
      <c r="B1247" s="533">
        <v>1239</v>
      </c>
      <c r="C1247" s="534"/>
      <c r="D1247" s="534"/>
      <c r="E1247" s="535"/>
      <c r="F1247" s="535"/>
      <c r="G1247" s="534"/>
      <c r="H1247" s="534"/>
      <c r="I1247" s="536"/>
    </row>
    <row r="1248" spans="2:9">
      <c r="B1248" s="533">
        <v>1240</v>
      </c>
      <c r="C1248" s="534"/>
      <c r="D1248" s="534"/>
      <c r="E1248" s="535"/>
      <c r="F1248" s="535"/>
      <c r="G1248" s="534"/>
      <c r="H1248" s="534"/>
      <c r="I1248" s="536"/>
    </row>
    <row r="1249" spans="2:9">
      <c r="B1249" s="533">
        <v>1241</v>
      </c>
      <c r="C1249" s="534"/>
      <c r="D1249" s="534"/>
      <c r="E1249" s="535"/>
      <c r="F1249" s="535"/>
      <c r="G1249" s="534"/>
      <c r="H1249" s="534"/>
      <c r="I1249" s="536"/>
    </row>
    <row r="1250" spans="2:9">
      <c r="B1250" s="533">
        <v>1242</v>
      </c>
      <c r="C1250" s="534"/>
      <c r="D1250" s="534"/>
      <c r="E1250" s="535"/>
      <c r="F1250" s="535"/>
      <c r="G1250" s="534"/>
      <c r="H1250" s="534"/>
      <c r="I1250" s="536"/>
    </row>
    <row r="1251" spans="2:9">
      <c r="B1251" s="533">
        <v>1243</v>
      </c>
      <c r="C1251" s="534"/>
      <c r="D1251" s="534"/>
      <c r="E1251" s="535"/>
      <c r="F1251" s="535"/>
      <c r="G1251" s="534"/>
      <c r="H1251" s="534"/>
      <c r="I1251" s="536"/>
    </row>
    <row r="1252" spans="2:9">
      <c r="B1252" s="533">
        <v>1244</v>
      </c>
      <c r="C1252" s="534"/>
      <c r="D1252" s="534"/>
      <c r="E1252" s="535"/>
      <c r="F1252" s="535"/>
      <c r="G1252" s="534"/>
      <c r="H1252" s="534"/>
      <c r="I1252" s="536"/>
    </row>
    <row r="1253" spans="2:9">
      <c r="B1253" s="533">
        <v>1245</v>
      </c>
      <c r="C1253" s="534"/>
      <c r="D1253" s="534"/>
      <c r="E1253" s="535"/>
      <c r="F1253" s="535"/>
      <c r="G1253" s="534"/>
      <c r="H1253" s="534"/>
      <c r="I1253" s="536"/>
    </row>
    <row r="1254" spans="2:9">
      <c r="B1254" s="533">
        <v>1246</v>
      </c>
      <c r="C1254" s="534"/>
      <c r="D1254" s="534"/>
      <c r="E1254" s="535"/>
      <c r="F1254" s="535"/>
      <c r="G1254" s="534"/>
      <c r="H1254" s="534"/>
      <c r="I1254" s="536"/>
    </row>
    <row r="1255" spans="2:9">
      <c r="B1255" s="533">
        <v>1247</v>
      </c>
      <c r="C1255" s="534"/>
      <c r="D1255" s="534"/>
      <c r="E1255" s="535"/>
      <c r="F1255" s="535"/>
      <c r="G1255" s="534"/>
      <c r="H1255" s="534"/>
      <c r="I1255" s="536"/>
    </row>
    <row r="1256" spans="2:9">
      <c r="B1256" s="533">
        <v>1248</v>
      </c>
      <c r="C1256" s="534"/>
      <c r="D1256" s="534"/>
      <c r="E1256" s="535"/>
      <c r="F1256" s="535"/>
      <c r="G1256" s="534"/>
      <c r="H1256" s="534"/>
      <c r="I1256" s="536"/>
    </row>
    <row r="1257" spans="2:9">
      <c r="B1257" s="533">
        <v>1249</v>
      </c>
      <c r="C1257" s="534"/>
      <c r="D1257" s="534"/>
      <c r="E1257" s="535"/>
      <c r="F1257" s="535"/>
      <c r="G1257" s="534"/>
      <c r="H1257" s="534"/>
      <c r="I1257" s="536"/>
    </row>
    <row r="1258" spans="2:9">
      <c r="B1258" s="533">
        <v>1250</v>
      </c>
      <c r="C1258" s="534"/>
      <c r="D1258" s="534"/>
      <c r="E1258" s="535"/>
      <c r="F1258" s="535"/>
      <c r="G1258" s="534"/>
      <c r="H1258" s="534"/>
      <c r="I1258" s="536"/>
    </row>
    <row r="1259" spans="2:9">
      <c r="B1259" s="533">
        <v>1251</v>
      </c>
      <c r="C1259" s="534"/>
      <c r="D1259" s="534"/>
      <c r="E1259" s="535"/>
      <c r="F1259" s="535"/>
      <c r="G1259" s="534"/>
      <c r="H1259" s="534"/>
      <c r="I1259" s="536"/>
    </row>
    <row r="1260" spans="2:9">
      <c r="B1260" s="533">
        <v>1252</v>
      </c>
      <c r="C1260" s="534"/>
      <c r="D1260" s="534"/>
      <c r="E1260" s="535"/>
      <c r="F1260" s="535"/>
      <c r="G1260" s="534"/>
      <c r="H1260" s="534"/>
      <c r="I1260" s="536"/>
    </row>
    <row r="1261" spans="2:9">
      <c r="B1261" s="533">
        <v>1253</v>
      </c>
      <c r="C1261" s="534"/>
      <c r="D1261" s="534"/>
      <c r="E1261" s="535"/>
      <c r="F1261" s="535"/>
      <c r="G1261" s="534"/>
      <c r="H1261" s="534"/>
      <c r="I1261" s="536"/>
    </row>
    <row r="1262" spans="2:9">
      <c r="B1262" s="533">
        <v>1254</v>
      </c>
      <c r="C1262" s="534"/>
      <c r="D1262" s="534"/>
      <c r="E1262" s="535"/>
      <c r="F1262" s="535"/>
      <c r="G1262" s="534"/>
      <c r="H1262" s="534"/>
      <c r="I1262" s="536"/>
    </row>
    <row r="1263" spans="2:9">
      <c r="B1263" s="533">
        <v>1255</v>
      </c>
      <c r="C1263" s="534"/>
      <c r="D1263" s="534"/>
      <c r="E1263" s="535"/>
      <c r="F1263" s="535"/>
      <c r="G1263" s="534"/>
      <c r="H1263" s="534"/>
      <c r="I1263" s="536"/>
    </row>
    <row r="1264" spans="2:9">
      <c r="B1264" s="533">
        <v>1256</v>
      </c>
      <c r="C1264" s="534"/>
      <c r="D1264" s="534"/>
      <c r="E1264" s="535"/>
      <c r="F1264" s="535"/>
      <c r="G1264" s="534"/>
      <c r="H1264" s="534"/>
      <c r="I1264" s="536"/>
    </row>
    <row r="1265" spans="2:9">
      <c r="B1265" s="533">
        <v>1257</v>
      </c>
      <c r="C1265" s="534"/>
      <c r="D1265" s="534"/>
      <c r="E1265" s="535"/>
      <c r="F1265" s="535"/>
      <c r="G1265" s="534"/>
      <c r="H1265" s="534"/>
      <c r="I1265" s="536"/>
    </row>
    <row r="1266" spans="2:9">
      <c r="B1266" s="533">
        <v>1258</v>
      </c>
      <c r="C1266" s="534"/>
      <c r="D1266" s="534"/>
      <c r="E1266" s="535"/>
      <c r="F1266" s="535"/>
      <c r="G1266" s="534"/>
      <c r="H1266" s="534"/>
      <c r="I1266" s="536"/>
    </row>
    <row r="1267" spans="2:9">
      <c r="B1267" s="533">
        <v>1259</v>
      </c>
      <c r="C1267" s="534"/>
      <c r="D1267" s="534"/>
      <c r="E1267" s="535"/>
      <c r="F1267" s="535"/>
      <c r="G1267" s="534"/>
      <c r="H1267" s="534"/>
      <c r="I1267" s="536"/>
    </row>
    <row r="1268" spans="2:9">
      <c r="B1268" s="533">
        <v>1260</v>
      </c>
      <c r="C1268" s="534"/>
      <c r="D1268" s="534"/>
      <c r="E1268" s="535"/>
      <c r="F1268" s="535"/>
      <c r="G1268" s="534"/>
      <c r="H1268" s="534"/>
      <c r="I1268" s="536"/>
    </row>
    <row r="1269" spans="2:9">
      <c r="B1269" s="533">
        <v>1261</v>
      </c>
      <c r="C1269" s="534"/>
      <c r="D1269" s="534"/>
      <c r="E1269" s="535"/>
      <c r="F1269" s="535"/>
      <c r="G1269" s="534"/>
      <c r="H1269" s="534"/>
      <c r="I1269" s="536"/>
    </row>
    <row r="1270" spans="2:9">
      <c r="B1270" s="533">
        <v>1262</v>
      </c>
      <c r="C1270" s="534"/>
      <c r="D1270" s="534"/>
      <c r="E1270" s="535"/>
      <c r="F1270" s="535"/>
      <c r="G1270" s="534"/>
      <c r="H1270" s="534"/>
      <c r="I1270" s="536"/>
    </row>
    <row r="1271" spans="2:9">
      <c r="B1271" s="533">
        <v>1263</v>
      </c>
      <c r="C1271" s="534"/>
      <c r="D1271" s="534"/>
      <c r="E1271" s="535"/>
      <c r="F1271" s="535"/>
      <c r="G1271" s="534"/>
      <c r="H1271" s="534"/>
      <c r="I1271" s="536"/>
    </row>
    <row r="1272" spans="2:9">
      <c r="B1272" s="533">
        <v>1264</v>
      </c>
      <c r="C1272" s="534"/>
      <c r="D1272" s="534"/>
      <c r="E1272" s="535"/>
      <c r="F1272" s="535"/>
      <c r="G1272" s="534"/>
      <c r="H1272" s="534"/>
      <c r="I1272" s="536"/>
    </row>
    <row r="1273" spans="2:9">
      <c r="B1273" s="533">
        <v>1265</v>
      </c>
      <c r="C1273" s="534"/>
      <c r="D1273" s="534"/>
      <c r="E1273" s="535"/>
      <c r="F1273" s="535"/>
      <c r="G1273" s="534"/>
      <c r="H1273" s="534"/>
      <c r="I1273" s="536"/>
    </row>
    <row r="1274" spans="2:9">
      <c r="B1274" s="533">
        <v>1266</v>
      </c>
      <c r="C1274" s="534"/>
      <c r="D1274" s="534"/>
      <c r="E1274" s="535"/>
      <c r="F1274" s="535"/>
      <c r="G1274" s="534"/>
      <c r="H1274" s="534"/>
      <c r="I1274" s="536"/>
    </row>
    <row r="1275" spans="2:9">
      <c r="B1275" s="533">
        <v>1267</v>
      </c>
      <c r="C1275" s="534"/>
      <c r="D1275" s="534"/>
      <c r="E1275" s="535"/>
      <c r="F1275" s="535"/>
      <c r="G1275" s="534"/>
      <c r="H1275" s="534"/>
      <c r="I1275" s="536"/>
    </row>
    <row r="1276" spans="2:9">
      <c r="B1276" s="533">
        <v>1268</v>
      </c>
      <c r="C1276" s="534"/>
      <c r="D1276" s="534"/>
      <c r="E1276" s="535"/>
      <c r="F1276" s="535"/>
      <c r="G1276" s="534"/>
      <c r="H1276" s="534"/>
      <c r="I1276" s="536"/>
    </row>
    <row r="1277" spans="2:9">
      <c r="B1277" s="533">
        <v>1269</v>
      </c>
      <c r="C1277" s="534"/>
      <c r="D1277" s="534"/>
      <c r="E1277" s="535"/>
      <c r="F1277" s="535"/>
      <c r="G1277" s="534"/>
      <c r="H1277" s="534"/>
      <c r="I1277" s="536"/>
    </row>
    <row r="1278" spans="2:9">
      <c r="B1278" s="533">
        <v>1270</v>
      </c>
      <c r="C1278" s="534"/>
      <c r="D1278" s="534"/>
      <c r="E1278" s="535"/>
      <c r="F1278" s="535"/>
      <c r="G1278" s="534"/>
      <c r="H1278" s="534"/>
      <c r="I1278" s="536"/>
    </row>
    <row r="1279" spans="2:9">
      <c r="B1279" s="533">
        <v>1271</v>
      </c>
      <c r="C1279" s="534"/>
      <c r="D1279" s="534"/>
      <c r="E1279" s="535"/>
      <c r="F1279" s="535"/>
      <c r="G1279" s="534"/>
      <c r="H1279" s="534"/>
      <c r="I1279" s="536"/>
    </row>
    <row r="1280" spans="2:9">
      <c r="B1280" s="533">
        <v>1272</v>
      </c>
      <c r="C1280" s="534"/>
      <c r="D1280" s="534"/>
      <c r="E1280" s="535"/>
      <c r="F1280" s="535"/>
      <c r="G1280" s="534"/>
      <c r="H1280" s="534"/>
      <c r="I1280" s="536"/>
    </row>
    <row r="1281" spans="2:9">
      <c r="B1281" s="533">
        <v>1273</v>
      </c>
      <c r="C1281" s="534"/>
      <c r="D1281" s="534"/>
      <c r="E1281" s="535"/>
      <c r="F1281" s="535"/>
      <c r="G1281" s="534"/>
      <c r="H1281" s="534"/>
      <c r="I1281" s="536"/>
    </row>
    <row r="1282" spans="2:9">
      <c r="B1282" s="533">
        <v>1274</v>
      </c>
      <c r="C1282" s="534"/>
      <c r="D1282" s="534"/>
      <c r="E1282" s="535"/>
      <c r="F1282" s="535"/>
      <c r="G1282" s="534"/>
      <c r="H1282" s="534"/>
      <c r="I1282" s="536"/>
    </row>
    <row r="1283" spans="2:9">
      <c r="B1283" s="533">
        <v>1275</v>
      </c>
      <c r="C1283" s="534"/>
      <c r="D1283" s="534"/>
      <c r="E1283" s="535"/>
      <c r="F1283" s="535"/>
      <c r="G1283" s="534"/>
      <c r="H1283" s="534"/>
      <c r="I1283" s="536"/>
    </row>
    <row r="1284" spans="2:9">
      <c r="B1284" s="533">
        <v>1276</v>
      </c>
      <c r="C1284" s="534"/>
      <c r="D1284" s="534"/>
      <c r="E1284" s="535"/>
      <c r="F1284" s="535"/>
      <c r="G1284" s="534"/>
      <c r="H1284" s="534"/>
      <c r="I1284" s="536"/>
    </row>
    <row r="1285" spans="2:9">
      <c r="B1285" s="533">
        <v>1277</v>
      </c>
      <c r="C1285" s="534"/>
      <c r="D1285" s="534"/>
      <c r="E1285" s="535"/>
      <c r="F1285" s="535"/>
      <c r="G1285" s="534"/>
      <c r="H1285" s="534"/>
      <c r="I1285" s="536"/>
    </row>
    <row r="1286" spans="2:9">
      <c r="B1286" s="533">
        <v>1278</v>
      </c>
      <c r="C1286" s="534"/>
      <c r="D1286" s="534"/>
      <c r="E1286" s="535"/>
      <c r="F1286" s="535"/>
      <c r="G1286" s="534"/>
      <c r="H1286" s="534"/>
      <c r="I1286" s="536"/>
    </row>
    <row r="1287" spans="2:9">
      <c r="B1287" s="533">
        <v>1279</v>
      </c>
      <c r="C1287" s="534"/>
      <c r="D1287" s="534"/>
      <c r="E1287" s="535"/>
      <c r="F1287" s="535"/>
      <c r="G1287" s="534"/>
      <c r="H1287" s="534"/>
      <c r="I1287" s="536"/>
    </row>
    <row r="1288" spans="2:9">
      <c r="B1288" s="533">
        <v>1280</v>
      </c>
      <c r="C1288" s="534"/>
      <c r="D1288" s="534"/>
      <c r="E1288" s="535"/>
      <c r="F1288" s="535"/>
      <c r="G1288" s="534"/>
      <c r="H1288" s="534"/>
      <c r="I1288" s="536"/>
    </row>
    <row r="1289" spans="2:9">
      <c r="B1289" s="533">
        <v>1281</v>
      </c>
      <c r="C1289" s="534"/>
      <c r="D1289" s="534"/>
      <c r="E1289" s="535"/>
      <c r="F1289" s="535"/>
      <c r="G1289" s="534"/>
      <c r="H1289" s="534"/>
      <c r="I1289" s="536"/>
    </row>
    <row r="1290" spans="2:9">
      <c r="B1290" s="533">
        <v>1282</v>
      </c>
      <c r="C1290" s="534"/>
      <c r="D1290" s="534"/>
      <c r="E1290" s="535"/>
      <c r="F1290" s="535"/>
      <c r="G1290" s="534"/>
      <c r="H1290" s="534"/>
      <c r="I1290" s="536"/>
    </row>
    <row r="1291" spans="2:9">
      <c r="B1291" s="533">
        <v>1283</v>
      </c>
      <c r="C1291" s="534"/>
      <c r="D1291" s="534"/>
      <c r="E1291" s="535"/>
      <c r="F1291" s="535"/>
      <c r="G1291" s="534"/>
      <c r="H1291" s="534"/>
      <c r="I1291" s="536"/>
    </row>
    <row r="1292" spans="2:9">
      <c r="B1292" s="533">
        <v>1284</v>
      </c>
      <c r="C1292" s="534"/>
      <c r="D1292" s="534"/>
      <c r="E1292" s="535"/>
      <c r="F1292" s="535"/>
      <c r="G1292" s="534"/>
      <c r="H1292" s="534"/>
      <c r="I1292" s="536"/>
    </row>
    <row r="1293" spans="2:9">
      <c r="B1293" s="533">
        <v>1285</v>
      </c>
      <c r="C1293" s="534"/>
      <c r="D1293" s="534"/>
      <c r="E1293" s="535"/>
      <c r="F1293" s="535"/>
      <c r="G1293" s="534"/>
      <c r="H1293" s="534"/>
      <c r="I1293" s="536"/>
    </row>
    <row r="1294" spans="2:9">
      <c r="B1294" s="533">
        <v>1286</v>
      </c>
      <c r="C1294" s="534"/>
      <c r="D1294" s="534"/>
      <c r="E1294" s="535"/>
      <c r="F1294" s="535"/>
      <c r="G1294" s="534"/>
      <c r="H1294" s="534"/>
      <c r="I1294" s="536"/>
    </row>
    <row r="1295" spans="2:9">
      <c r="B1295" s="533">
        <v>1287</v>
      </c>
      <c r="C1295" s="534"/>
      <c r="D1295" s="534"/>
      <c r="E1295" s="535"/>
      <c r="F1295" s="535"/>
      <c r="G1295" s="534"/>
      <c r="H1295" s="534"/>
      <c r="I1295" s="536"/>
    </row>
    <row r="1296" spans="2:9">
      <c r="B1296" s="533">
        <v>1288</v>
      </c>
      <c r="C1296" s="534"/>
      <c r="D1296" s="534"/>
      <c r="E1296" s="535"/>
      <c r="F1296" s="535"/>
      <c r="G1296" s="534"/>
      <c r="H1296" s="534"/>
      <c r="I1296" s="536"/>
    </row>
    <row r="1297" spans="2:9">
      <c r="B1297" s="533">
        <v>1289</v>
      </c>
      <c r="C1297" s="534"/>
      <c r="D1297" s="534"/>
      <c r="E1297" s="535"/>
      <c r="F1297" s="535"/>
      <c r="G1297" s="534"/>
      <c r="H1297" s="534"/>
      <c r="I1297" s="536"/>
    </row>
    <row r="1298" spans="2:9">
      <c r="B1298" s="533">
        <v>1290</v>
      </c>
      <c r="C1298" s="534"/>
      <c r="D1298" s="534"/>
      <c r="E1298" s="535"/>
      <c r="F1298" s="535"/>
      <c r="G1298" s="534"/>
      <c r="H1298" s="534"/>
      <c r="I1298" s="536"/>
    </row>
    <row r="1299" spans="2:9">
      <c r="B1299" s="533">
        <v>1291</v>
      </c>
      <c r="C1299" s="534"/>
      <c r="D1299" s="534"/>
      <c r="E1299" s="535"/>
      <c r="F1299" s="535"/>
      <c r="G1299" s="534"/>
      <c r="H1299" s="534"/>
      <c r="I1299" s="536"/>
    </row>
    <row r="1300" spans="2:9">
      <c r="B1300" s="533">
        <v>1292</v>
      </c>
      <c r="C1300" s="534"/>
      <c r="D1300" s="534"/>
      <c r="E1300" s="535"/>
      <c r="F1300" s="535"/>
      <c r="G1300" s="534"/>
      <c r="H1300" s="534"/>
      <c r="I1300" s="536"/>
    </row>
    <row r="1301" spans="2:9">
      <c r="B1301" s="533">
        <v>1293</v>
      </c>
      <c r="C1301" s="534"/>
      <c r="D1301" s="534"/>
      <c r="E1301" s="535"/>
      <c r="F1301" s="535"/>
      <c r="G1301" s="534"/>
      <c r="H1301" s="534"/>
      <c r="I1301" s="536"/>
    </row>
    <row r="1302" spans="2:9">
      <c r="B1302" s="533">
        <v>1294</v>
      </c>
      <c r="C1302" s="534"/>
      <c r="D1302" s="534"/>
      <c r="E1302" s="535"/>
      <c r="F1302" s="535"/>
      <c r="G1302" s="534"/>
      <c r="H1302" s="534"/>
      <c r="I1302" s="536"/>
    </row>
    <row r="1303" spans="2:9">
      <c r="B1303" s="533">
        <v>1295</v>
      </c>
      <c r="C1303" s="534"/>
      <c r="D1303" s="534"/>
      <c r="E1303" s="535"/>
      <c r="F1303" s="535"/>
      <c r="G1303" s="534"/>
      <c r="H1303" s="534"/>
      <c r="I1303" s="536"/>
    </row>
    <row r="1304" spans="2:9">
      <c r="B1304" s="533">
        <v>1296</v>
      </c>
      <c r="C1304" s="534"/>
      <c r="D1304" s="534"/>
      <c r="E1304" s="535"/>
      <c r="F1304" s="535"/>
      <c r="G1304" s="534"/>
      <c r="H1304" s="534"/>
      <c r="I1304" s="536"/>
    </row>
    <row r="1305" spans="2:9">
      <c r="B1305" s="533">
        <v>1297</v>
      </c>
      <c r="C1305" s="534"/>
      <c r="D1305" s="534"/>
      <c r="E1305" s="535"/>
      <c r="F1305" s="535"/>
      <c r="G1305" s="534"/>
      <c r="H1305" s="534"/>
      <c r="I1305" s="536"/>
    </row>
    <row r="1306" spans="2:9">
      <c r="B1306" s="533">
        <v>1298</v>
      </c>
      <c r="C1306" s="534"/>
      <c r="D1306" s="534"/>
      <c r="E1306" s="535"/>
      <c r="F1306" s="535"/>
      <c r="G1306" s="534"/>
      <c r="H1306" s="534"/>
      <c r="I1306" s="536"/>
    </row>
    <row r="1307" spans="2:9">
      <c r="B1307" s="533">
        <v>1299</v>
      </c>
      <c r="C1307" s="534"/>
      <c r="D1307" s="534"/>
      <c r="E1307" s="535"/>
      <c r="F1307" s="535"/>
      <c r="G1307" s="534"/>
      <c r="H1307" s="534"/>
      <c r="I1307" s="536"/>
    </row>
    <row r="1308" spans="2:9">
      <c r="B1308" s="533">
        <v>1300</v>
      </c>
      <c r="C1308" s="534"/>
      <c r="D1308" s="534"/>
      <c r="E1308" s="535"/>
      <c r="F1308" s="535"/>
      <c r="G1308" s="534"/>
      <c r="H1308" s="534"/>
      <c r="I1308" s="536"/>
    </row>
    <row r="1309" spans="2:9">
      <c r="B1309" s="533">
        <v>1301</v>
      </c>
      <c r="C1309" s="534"/>
      <c r="D1309" s="534"/>
      <c r="E1309" s="535"/>
      <c r="F1309" s="535"/>
      <c r="G1309" s="534"/>
      <c r="H1309" s="534"/>
      <c r="I1309" s="536"/>
    </row>
    <row r="1310" spans="2:9">
      <c r="B1310" s="533">
        <v>1302</v>
      </c>
      <c r="C1310" s="534"/>
      <c r="D1310" s="534"/>
      <c r="E1310" s="535"/>
      <c r="F1310" s="535"/>
      <c r="G1310" s="534"/>
      <c r="H1310" s="534"/>
      <c r="I1310" s="536"/>
    </row>
    <row r="1311" spans="2:9">
      <c r="B1311" s="533">
        <v>1303</v>
      </c>
      <c r="C1311" s="534"/>
      <c r="D1311" s="534"/>
      <c r="E1311" s="535"/>
      <c r="F1311" s="535"/>
      <c r="G1311" s="534"/>
      <c r="H1311" s="534"/>
      <c r="I1311" s="536"/>
    </row>
    <row r="1312" spans="2:9">
      <c r="B1312" s="533">
        <v>1304</v>
      </c>
      <c r="C1312" s="534"/>
      <c r="D1312" s="534"/>
      <c r="E1312" s="535"/>
      <c r="F1312" s="535"/>
      <c r="G1312" s="534"/>
      <c r="H1312" s="534"/>
      <c r="I1312" s="536"/>
    </row>
    <row r="1313" spans="2:9">
      <c r="B1313" s="533">
        <v>1305</v>
      </c>
      <c r="C1313" s="534"/>
      <c r="D1313" s="534"/>
      <c r="E1313" s="535"/>
      <c r="F1313" s="535"/>
      <c r="G1313" s="534"/>
      <c r="H1313" s="534"/>
      <c r="I1313" s="536"/>
    </row>
    <row r="1314" spans="2:9">
      <c r="B1314" s="533">
        <v>1306</v>
      </c>
      <c r="C1314" s="534"/>
      <c r="D1314" s="534"/>
      <c r="E1314" s="535"/>
      <c r="F1314" s="535"/>
      <c r="G1314" s="534"/>
      <c r="H1314" s="534"/>
      <c r="I1314" s="536"/>
    </row>
    <row r="1315" spans="2:9">
      <c r="B1315" s="533">
        <v>1307</v>
      </c>
      <c r="C1315" s="534"/>
      <c r="D1315" s="534"/>
      <c r="E1315" s="535"/>
      <c r="F1315" s="535"/>
      <c r="G1315" s="534"/>
      <c r="H1315" s="534"/>
      <c r="I1315" s="536"/>
    </row>
    <row r="1316" spans="2:9">
      <c r="B1316" s="533">
        <v>1308</v>
      </c>
      <c r="C1316" s="534"/>
      <c r="D1316" s="534"/>
      <c r="E1316" s="535"/>
      <c r="F1316" s="535"/>
      <c r="G1316" s="534"/>
      <c r="H1316" s="534"/>
      <c r="I1316" s="536"/>
    </row>
    <row r="1317" spans="2:9">
      <c r="B1317" s="533">
        <v>1309</v>
      </c>
      <c r="C1317" s="534"/>
      <c r="D1317" s="534"/>
      <c r="E1317" s="535"/>
      <c r="F1317" s="535"/>
      <c r="G1317" s="534"/>
      <c r="H1317" s="534"/>
      <c r="I1317" s="536"/>
    </row>
    <row r="1318" spans="2:9">
      <c r="B1318" s="533">
        <v>1310</v>
      </c>
      <c r="C1318" s="534"/>
      <c r="D1318" s="534"/>
      <c r="E1318" s="535"/>
      <c r="F1318" s="535"/>
      <c r="G1318" s="534"/>
      <c r="H1318" s="534"/>
      <c r="I1318" s="536"/>
    </row>
    <row r="1319" spans="2:9">
      <c r="B1319" s="533">
        <v>1311</v>
      </c>
      <c r="C1319" s="534"/>
      <c r="D1319" s="534"/>
      <c r="E1319" s="535"/>
      <c r="F1319" s="535"/>
      <c r="G1319" s="534"/>
      <c r="H1319" s="534"/>
      <c r="I1319" s="536"/>
    </row>
    <row r="1320" spans="2:9">
      <c r="B1320" s="533">
        <v>1312</v>
      </c>
      <c r="C1320" s="534"/>
      <c r="D1320" s="534"/>
      <c r="E1320" s="535"/>
      <c r="F1320" s="535"/>
      <c r="G1320" s="534"/>
      <c r="H1320" s="534"/>
      <c r="I1320" s="536"/>
    </row>
    <row r="1321" spans="2:9">
      <c r="B1321" s="533">
        <v>1313</v>
      </c>
      <c r="C1321" s="534"/>
      <c r="D1321" s="534"/>
      <c r="E1321" s="535"/>
      <c r="F1321" s="535"/>
      <c r="G1321" s="534"/>
      <c r="H1321" s="534"/>
      <c r="I1321" s="536"/>
    </row>
    <row r="1322" spans="2:9">
      <c r="B1322" s="533">
        <v>1314</v>
      </c>
      <c r="C1322" s="534"/>
      <c r="D1322" s="534"/>
      <c r="E1322" s="535"/>
      <c r="F1322" s="535"/>
      <c r="G1322" s="534"/>
      <c r="H1322" s="534"/>
      <c r="I1322" s="536"/>
    </row>
    <row r="1323" spans="2:9">
      <c r="B1323" s="533">
        <v>1315</v>
      </c>
      <c r="C1323" s="534"/>
      <c r="D1323" s="534"/>
      <c r="E1323" s="535"/>
      <c r="F1323" s="535"/>
      <c r="G1323" s="534"/>
      <c r="H1323" s="534"/>
      <c r="I1323" s="536"/>
    </row>
    <row r="1324" spans="2:9">
      <c r="B1324" s="533">
        <v>1316</v>
      </c>
      <c r="C1324" s="534"/>
      <c r="D1324" s="534"/>
      <c r="E1324" s="535"/>
      <c r="F1324" s="535"/>
      <c r="G1324" s="534"/>
      <c r="H1324" s="534"/>
      <c r="I1324" s="536"/>
    </row>
    <row r="1325" spans="2:9">
      <c r="B1325" s="533">
        <v>1317</v>
      </c>
      <c r="C1325" s="534"/>
      <c r="D1325" s="534"/>
      <c r="E1325" s="535"/>
      <c r="F1325" s="535"/>
      <c r="G1325" s="534"/>
      <c r="H1325" s="534"/>
      <c r="I1325" s="536"/>
    </row>
    <row r="1326" spans="2:9">
      <c r="B1326" s="533">
        <v>1318</v>
      </c>
      <c r="C1326" s="534"/>
      <c r="D1326" s="534"/>
      <c r="E1326" s="535"/>
      <c r="F1326" s="535"/>
      <c r="G1326" s="534"/>
      <c r="H1326" s="534"/>
      <c r="I1326" s="536"/>
    </row>
    <row r="1327" spans="2:9">
      <c r="B1327" s="533">
        <v>1319</v>
      </c>
      <c r="C1327" s="534"/>
      <c r="D1327" s="534"/>
      <c r="E1327" s="535"/>
      <c r="F1327" s="535"/>
      <c r="G1327" s="534"/>
      <c r="H1327" s="534"/>
      <c r="I1327" s="536"/>
    </row>
    <row r="1328" spans="2:9">
      <c r="B1328" s="533">
        <v>1320</v>
      </c>
      <c r="C1328" s="534"/>
      <c r="D1328" s="534"/>
      <c r="E1328" s="535"/>
      <c r="F1328" s="535"/>
      <c r="G1328" s="534"/>
      <c r="H1328" s="534"/>
      <c r="I1328" s="536"/>
    </row>
    <row r="1329" spans="2:9">
      <c r="B1329" s="533">
        <v>1321</v>
      </c>
      <c r="C1329" s="534"/>
      <c r="D1329" s="534"/>
      <c r="E1329" s="535"/>
      <c r="F1329" s="535"/>
      <c r="G1329" s="534"/>
      <c r="H1329" s="534"/>
      <c r="I1329" s="536"/>
    </row>
    <row r="1330" spans="2:9">
      <c r="B1330" s="533">
        <v>1322</v>
      </c>
      <c r="C1330" s="534"/>
      <c r="D1330" s="534"/>
      <c r="E1330" s="535"/>
      <c r="F1330" s="535"/>
      <c r="G1330" s="534"/>
      <c r="H1330" s="534"/>
      <c r="I1330" s="536"/>
    </row>
    <row r="1331" spans="2:9">
      <c r="B1331" s="533">
        <v>1323</v>
      </c>
      <c r="C1331" s="534"/>
      <c r="D1331" s="534"/>
      <c r="E1331" s="535"/>
      <c r="F1331" s="535"/>
      <c r="G1331" s="534"/>
      <c r="H1331" s="534"/>
      <c r="I1331" s="536"/>
    </row>
    <row r="1332" spans="2:9">
      <c r="B1332" s="533">
        <v>1324</v>
      </c>
      <c r="C1332" s="534"/>
      <c r="D1332" s="534"/>
      <c r="E1332" s="535"/>
      <c r="F1332" s="535"/>
      <c r="G1332" s="534"/>
      <c r="H1332" s="534"/>
      <c r="I1332" s="536"/>
    </row>
    <row r="1333" spans="2:9">
      <c r="B1333" s="533">
        <v>1325</v>
      </c>
      <c r="C1333" s="534"/>
      <c r="D1333" s="534"/>
      <c r="E1333" s="535"/>
      <c r="F1333" s="535"/>
      <c r="G1333" s="534"/>
      <c r="H1333" s="534"/>
      <c r="I1333" s="536"/>
    </row>
    <row r="1334" spans="2:9">
      <c r="B1334" s="533">
        <v>1326</v>
      </c>
      <c r="C1334" s="534"/>
      <c r="D1334" s="534"/>
      <c r="E1334" s="535"/>
      <c r="F1334" s="535"/>
      <c r="G1334" s="534"/>
      <c r="H1334" s="534"/>
      <c r="I1334" s="536"/>
    </row>
    <row r="1335" spans="2:9">
      <c r="B1335" s="533">
        <v>1327</v>
      </c>
      <c r="C1335" s="534"/>
      <c r="D1335" s="534"/>
      <c r="E1335" s="535"/>
      <c r="F1335" s="535"/>
      <c r="G1335" s="534"/>
      <c r="H1335" s="534"/>
      <c r="I1335" s="536"/>
    </row>
    <row r="1336" spans="2:9">
      <c r="B1336" s="533">
        <v>1328</v>
      </c>
      <c r="C1336" s="534"/>
      <c r="D1336" s="534"/>
      <c r="E1336" s="535"/>
      <c r="F1336" s="535"/>
      <c r="G1336" s="534"/>
      <c r="H1336" s="534"/>
      <c r="I1336" s="536"/>
    </row>
    <row r="1337" spans="2:9">
      <c r="B1337" s="533">
        <v>1329</v>
      </c>
      <c r="C1337" s="534"/>
      <c r="D1337" s="534"/>
      <c r="E1337" s="535"/>
      <c r="F1337" s="535"/>
      <c r="G1337" s="534"/>
      <c r="H1337" s="534"/>
      <c r="I1337" s="536"/>
    </row>
    <row r="1338" spans="2:9">
      <c r="B1338" s="533">
        <v>1330</v>
      </c>
      <c r="C1338" s="534"/>
      <c r="D1338" s="534"/>
      <c r="E1338" s="535"/>
      <c r="F1338" s="535"/>
      <c r="G1338" s="534"/>
      <c r="H1338" s="534"/>
      <c r="I1338" s="536"/>
    </row>
    <row r="1339" spans="2:9">
      <c r="B1339" s="533">
        <v>1331</v>
      </c>
      <c r="C1339" s="534"/>
      <c r="D1339" s="534"/>
      <c r="E1339" s="535"/>
      <c r="F1339" s="535"/>
      <c r="G1339" s="534"/>
      <c r="H1339" s="534"/>
      <c r="I1339" s="536"/>
    </row>
    <row r="1340" spans="2:9">
      <c r="B1340" s="533">
        <v>1332</v>
      </c>
      <c r="C1340" s="534"/>
      <c r="D1340" s="534"/>
      <c r="E1340" s="535"/>
      <c r="F1340" s="535"/>
      <c r="G1340" s="534"/>
      <c r="H1340" s="534"/>
      <c r="I1340" s="536"/>
    </row>
    <row r="1341" spans="2:9">
      <c r="B1341" s="533">
        <v>1333</v>
      </c>
      <c r="C1341" s="534"/>
      <c r="D1341" s="534"/>
      <c r="E1341" s="535"/>
      <c r="F1341" s="535"/>
      <c r="G1341" s="534"/>
      <c r="H1341" s="534"/>
      <c r="I1341" s="536"/>
    </row>
    <row r="1342" spans="2:9">
      <c r="B1342" s="533">
        <v>1334</v>
      </c>
      <c r="C1342" s="534"/>
      <c r="D1342" s="534"/>
      <c r="E1342" s="535"/>
      <c r="F1342" s="535"/>
      <c r="G1342" s="534"/>
      <c r="H1342" s="534"/>
      <c r="I1342" s="536"/>
    </row>
    <row r="1343" spans="2:9">
      <c r="B1343" s="533">
        <v>1335</v>
      </c>
      <c r="C1343" s="534"/>
      <c r="D1343" s="534"/>
      <c r="E1343" s="535"/>
      <c r="F1343" s="535"/>
      <c r="G1343" s="534"/>
      <c r="H1343" s="534"/>
      <c r="I1343" s="536"/>
    </row>
    <row r="1344" spans="2:9">
      <c r="B1344" s="533">
        <v>1336</v>
      </c>
      <c r="C1344" s="534"/>
      <c r="D1344" s="534"/>
      <c r="E1344" s="535"/>
      <c r="F1344" s="535"/>
      <c r="G1344" s="534"/>
      <c r="H1344" s="534"/>
      <c r="I1344" s="536"/>
    </row>
    <row r="1345" spans="2:9">
      <c r="B1345" s="533">
        <v>1337</v>
      </c>
      <c r="C1345" s="534"/>
      <c r="D1345" s="534"/>
      <c r="E1345" s="535"/>
      <c r="F1345" s="535"/>
      <c r="G1345" s="534"/>
      <c r="H1345" s="534"/>
      <c r="I1345" s="536"/>
    </row>
    <row r="1346" spans="2:9">
      <c r="B1346" s="533">
        <v>1338</v>
      </c>
      <c r="C1346" s="534"/>
      <c r="D1346" s="534"/>
      <c r="E1346" s="535"/>
      <c r="F1346" s="535"/>
      <c r="G1346" s="534"/>
      <c r="H1346" s="534"/>
      <c r="I1346" s="536"/>
    </row>
    <row r="1347" spans="2:9">
      <c r="B1347" s="533">
        <v>1339</v>
      </c>
      <c r="C1347" s="534"/>
      <c r="D1347" s="534"/>
      <c r="E1347" s="535"/>
      <c r="F1347" s="535"/>
      <c r="G1347" s="534"/>
      <c r="H1347" s="534"/>
      <c r="I1347" s="536"/>
    </row>
    <row r="1348" spans="2:9">
      <c r="B1348" s="533">
        <v>1340</v>
      </c>
      <c r="C1348" s="534"/>
      <c r="D1348" s="534"/>
      <c r="E1348" s="535"/>
      <c r="F1348" s="535"/>
      <c r="G1348" s="534"/>
      <c r="H1348" s="534"/>
      <c r="I1348" s="536"/>
    </row>
    <row r="1349" spans="2:9">
      <c r="B1349" s="533">
        <v>1341</v>
      </c>
      <c r="C1349" s="534"/>
      <c r="D1349" s="534"/>
      <c r="E1349" s="535"/>
      <c r="F1349" s="535"/>
      <c r="G1349" s="534"/>
      <c r="H1349" s="534"/>
      <c r="I1349" s="536"/>
    </row>
    <row r="1350" spans="2:9">
      <c r="B1350" s="533">
        <v>1342</v>
      </c>
      <c r="C1350" s="534"/>
      <c r="D1350" s="534"/>
      <c r="E1350" s="535"/>
      <c r="F1350" s="535"/>
      <c r="G1350" s="534"/>
      <c r="H1350" s="534"/>
      <c r="I1350" s="536"/>
    </row>
    <row r="1351" spans="2:9">
      <c r="B1351" s="533">
        <v>1343</v>
      </c>
      <c r="C1351" s="534"/>
      <c r="D1351" s="534"/>
      <c r="E1351" s="535"/>
      <c r="F1351" s="535"/>
      <c r="G1351" s="534"/>
      <c r="H1351" s="534"/>
      <c r="I1351" s="536"/>
    </row>
    <row r="1352" spans="2:9">
      <c r="B1352" s="533">
        <v>1344</v>
      </c>
      <c r="C1352" s="534"/>
      <c r="D1352" s="534"/>
      <c r="E1352" s="535"/>
      <c r="F1352" s="535"/>
      <c r="G1352" s="534"/>
      <c r="H1352" s="534"/>
      <c r="I1352" s="536"/>
    </row>
    <row r="1353" spans="2:9">
      <c r="B1353" s="533">
        <v>1345</v>
      </c>
      <c r="C1353" s="534"/>
      <c r="D1353" s="534"/>
      <c r="E1353" s="535"/>
      <c r="F1353" s="535"/>
      <c r="G1353" s="534"/>
      <c r="H1353" s="534"/>
      <c r="I1353" s="536"/>
    </row>
    <row r="1354" spans="2:9">
      <c r="B1354" s="533">
        <v>1346</v>
      </c>
      <c r="C1354" s="534"/>
      <c r="D1354" s="534"/>
      <c r="E1354" s="535"/>
      <c r="F1354" s="535"/>
      <c r="G1354" s="534"/>
      <c r="H1354" s="534"/>
      <c r="I1354" s="536"/>
    </row>
    <row r="1355" spans="2:9">
      <c r="B1355" s="533">
        <v>1347</v>
      </c>
      <c r="C1355" s="534"/>
      <c r="D1355" s="534"/>
      <c r="E1355" s="535"/>
      <c r="F1355" s="535"/>
      <c r="G1355" s="534"/>
      <c r="H1355" s="534"/>
      <c r="I1355" s="536"/>
    </row>
    <row r="1356" spans="2:9">
      <c r="B1356" s="533">
        <v>1348</v>
      </c>
      <c r="C1356" s="534"/>
      <c r="D1356" s="534"/>
      <c r="E1356" s="535"/>
      <c r="F1356" s="535"/>
      <c r="G1356" s="534"/>
      <c r="H1356" s="534"/>
      <c r="I1356" s="536"/>
    </row>
    <row r="1357" spans="2:9">
      <c r="B1357" s="533">
        <v>1349</v>
      </c>
      <c r="C1357" s="534"/>
      <c r="D1357" s="534"/>
      <c r="E1357" s="535"/>
      <c r="F1357" s="535"/>
      <c r="G1357" s="534"/>
      <c r="H1357" s="534"/>
      <c r="I1357" s="536"/>
    </row>
    <row r="1358" spans="2:9">
      <c r="B1358" s="533">
        <v>1350</v>
      </c>
      <c r="C1358" s="534"/>
      <c r="D1358" s="534"/>
      <c r="E1358" s="535"/>
      <c r="F1358" s="535"/>
      <c r="G1358" s="534"/>
      <c r="H1358" s="534"/>
      <c r="I1358" s="536"/>
    </row>
    <row r="1359" spans="2:9">
      <c r="B1359" s="533">
        <v>1351</v>
      </c>
      <c r="C1359" s="534"/>
      <c r="D1359" s="534"/>
      <c r="E1359" s="535"/>
      <c r="F1359" s="535"/>
      <c r="G1359" s="534"/>
      <c r="H1359" s="534"/>
      <c r="I1359" s="536"/>
    </row>
    <row r="1360" spans="2:9">
      <c r="B1360" s="533">
        <v>1352</v>
      </c>
      <c r="C1360" s="534"/>
      <c r="D1360" s="534"/>
      <c r="E1360" s="535"/>
      <c r="F1360" s="535"/>
      <c r="G1360" s="534"/>
      <c r="H1360" s="534"/>
      <c r="I1360" s="536"/>
    </row>
    <row r="1361" spans="2:9">
      <c r="B1361" s="533">
        <v>1353</v>
      </c>
      <c r="C1361" s="534"/>
      <c r="D1361" s="534"/>
      <c r="E1361" s="535"/>
      <c r="F1361" s="535"/>
      <c r="G1361" s="534"/>
      <c r="H1361" s="534"/>
      <c r="I1361" s="536"/>
    </row>
    <row r="1362" spans="2:9">
      <c r="B1362" s="533">
        <v>1354</v>
      </c>
      <c r="C1362" s="534"/>
      <c r="D1362" s="534"/>
      <c r="E1362" s="535"/>
      <c r="F1362" s="535"/>
      <c r="G1362" s="534"/>
      <c r="H1362" s="534"/>
      <c r="I1362" s="536"/>
    </row>
    <row r="1363" spans="2:9">
      <c r="B1363" s="533">
        <v>1355</v>
      </c>
      <c r="C1363" s="534"/>
      <c r="D1363" s="534"/>
      <c r="E1363" s="535"/>
      <c r="F1363" s="535"/>
      <c r="G1363" s="534"/>
      <c r="H1363" s="534"/>
      <c r="I1363" s="536"/>
    </row>
    <row r="1364" spans="2:9">
      <c r="B1364" s="533">
        <v>1356</v>
      </c>
      <c r="C1364" s="534"/>
      <c r="D1364" s="534"/>
      <c r="E1364" s="535"/>
      <c r="F1364" s="535"/>
      <c r="G1364" s="534"/>
      <c r="H1364" s="534"/>
      <c r="I1364" s="536"/>
    </row>
    <row r="1365" spans="2:9">
      <c r="B1365" s="533">
        <v>1357</v>
      </c>
      <c r="C1365" s="534"/>
      <c r="D1365" s="534"/>
      <c r="E1365" s="535"/>
      <c r="F1365" s="535"/>
      <c r="G1365" s="534"/>
      <c r="H1365" s="534"/>
      <c r="I1365" s="536"/>
    </row>
    <row r="1366" spans="2:9">
      <c r="B1366" s="533">
        <v>1358</v>
      </c>
      <c r="C1366" s="534"/>
      <c r="D1366" s="534"/>
      <c r="E1366" s="535"/>
      <c r="F1366" s="535"/>
      <c r="G1366" s="534"/>
      <c r="H1366" s="534"/>
      <c r="I1366" s="536"/>
    </row>
    <row r="1367" spans="2:9">
      <c r="B1367" s="533">
        <v>1359</v>
      </c>
      <c r="C1367" s="534"/>
      <c r="D1367" s="534"/>
      <c r="E1367" s="535"/>
      <c r="F1367" s="535"/>
      <c r="G1367" s="534"/>
      <c r="H1367" s="534"/>
      <c r="I1367" s="536"/>
    </row>
    <row r="1368" spans="2:9">
      <c r="B1368" s="533">
        <v>1360</v>
      </c>
      <c r="C1368" s="534"/>
      <c r="D1368" s="534"/>
      <c r="E1368" s="535"/>
      <c r="F1368" s="535"/>
      <c r="G1368" s="534"/>
      <c r="H1368" s="534"/>
      <c r="I1368" s="536"/>
    </row>
    <row r="1369" spans="2:9">
      <c r="B1369" s="533">
        <v>1361</v>
      </c>
      <c r="C1369" s="534"/>
      <c r="D1369" s="534"/>
      <c r="E1369" s="535"/>
      <c r="F1369" s="535"/>
      <c r="G1369" s="534"/>
      <c r="H1369" s="534"/>
      <c r="I1369" s="536"/>
    </row>
    <row r="1370" spans="2:9">
      <c r="B1370" s="533">
        <v>1362</v>
      </c>
      <c r="C1370" s="534"/>
      <c r="D1370" s="534"/>
      <c r="E1370" s="535"/>
      <c r="F1370" s="535"/>
      <c r="G1370" s="534"/>
      <c r="H1370" s="534"/>
      <c r="I1370" s="536"/>
    </row>
    <row r="1371" spans="2:9">
      <c r="B1371" s="533">
        <v>1363</v>
      </c>
      <c r="C1371" s="534"/>
      <c r="D1371" s="534"/>
      <c r="E1371" s="535"/>
      <c r="F1371" s="535"/>
      <c r="G1371" s="534"/>
      <c r="H1371" s="534"/>
      <c r="I1371" s="536"/>
    </row>
    <row r="1372" spans="2:9">
      <c r="B1372" s="533">
        <v>1364</v>
      </c>
      <c r="C1372" s="534"/>
      <c r="D1372" s="534"/>
      <c r="E1372" s="535"/>
      <c r="F1372" s="535"/>
      <c r="G1372" s="534"/>
      <c r="H1372" s="534"/>
      <c r="I1372" s="536"/>
    </row>
    <row r="1373" spans="2:9">
      <c r="B1373" s="533">
        <v>1365</v>
      </c>
      <c r="C1373" s="534"/>
      <c r="D1373" s="534"/>
      <c r="E1373" s="535"/>
      <c r="F1373" s="535"/>
      <c r="G1373" s="534"/>
      <c r="H1373" s="534"/>
      <c r="I1373" s="536"/>
    </row>
    <row r="1374" spans="2:9">
      <c r="B1374" s="533">
        <v>1366</v>
      </c>
      <c r="C1374" s="534"/>
      <c r="D1374" s="534"/>
      <c r="E1374" s="535"/>
      <c r="F1374" s="535"/>
      <c r="G1374" s="534"/>
      <c r="H1374" s="534"/>
      <c r="I1374" s="536"/>
    </row>
    <row r="1375" spans="2:9">
      <c r="B1375" s="533">
        <v>1367</v>
      </c>
      <c r="C1375" s="534"/>
      <c r="D1375" s="534"/>
      <c r="E1375" s="535"/>
      <c r="F1375" s="535"/>
      <c r="G1375" s="534"/>
      <c r="H1375" s="534"/>
      <c r="I1375" s="536"/>
    </row>
    <row r="1376" spans="2:9">
      <c r="B1376" s="533">
        <v>1368</v>
      </c>
      <c r="C1376" s="534"/>
      <c r="D1376" s="534"/>
      <c r="E1376" s="535"/>
      <c r="F1376" s="535"/>
      <c r="G1376" s="534"/>
      <c r="H1376" s="534"/>
      <c r="I1376" s="536"/>
    </row>
    <row r="1377" spans="2:9">
      <c r="B1377" s="533">
        <v>1369</v>
      </c>
      <c r="C1377" s="534"/>
      <c r="D1377" s="534"/>
      <c r="E1377" s="535"/>
      <c r="F1377" s="535"/>
      <c r="G1377" s="534"/>
      <c r="H1377" s="534"/>
      <c r="I1377" s="536"/>
    </row>
    <row r="1378" spans="2:9">
      <c r="B1378" s="533">
        <v>1370</v>
      </c>
      <c r="C1378" s="534"/>
      <c r="D1378" s="534"/>
      <c r="E1378" s="535"/>
      <c r="F1378" s="535"/>
      <c r="G1378" s="534"/>
      <c r="H1378" s="534"/>
      <c r="I1378" s="536"/>
    </row>
    <row r="1379" spans="2:9">
      <c r="B1379" s="533">
        <v>1371</v>
      </c>
      <c r="C1379" s="534"/>
      <c r="D1379" s="534"/>
      <c r="E1379" s="535"/>
      <c r="F1379" s="535"/>
      <c r="G1379" s="534"/>
      <c r="H1379" s="534"/>
      <c r="I1379" s="536"/>
    </row>
    <row r="1380" spans="2:9">
      <c r="B1380" s="533">
        <v>1372</v>
      </c>
      <c r="C1380" s="534"/>
      <c r="D1380" s="534"/>
      <c r="E1380" s="535"/>
      <c r="F1380" s="535"/>
      <c r="G1380" s="534"/>
      <c r="H1380" s="534"/>
      <c r="I1380" s="536"/>
    </row>
    <row r="1381" spans="2:9">
      <c r="B1381" s="533">
        <v>1373</v>
      </c>
      <c r="C1381" s="534"/>
      <c r="D1381" s="534"/>
      <c r="E1381" s="535"/>
      <c r="F1381" s="535"/>
      <c r="G1381" s="534"/>
      <c r="H1381" s="534"/>
      <c r="I1381" s="536"/>
    </row>
    <row r="1382" spans="2:9">
      <c r="B1382" s="533">
        <v>1374</v>
      </c>
      <c r="C1382" s="534"/>
      <c r="D1382" s="534"/>
      <c r="E1382" s="535"/>
      <c r="F1382" s="535"/>
      <c r="G1382" s="534"/>
      <c r="H1382" s="534"/>
      <c r="I1382" s="536"/>
    </row>
    <row r="1383" spans="2:9">
      <c r="B1383" s="533">
        <v>1375</v>
      </c>
      <c r="C1383" s="534"/>
      <c r="D1383" s="534"/>
      <c r="E1383" s="535"/>
      <c r="F1383" s="535"/>
      <c r="G1383" s="534"/>
      <c r="H1383" s="534"/>
      <c r="I1383" s="536"/>
    </row>
    <row r="1384" spans="2:9">
      <c r="B1384" s="533">
        <v>1376</v>
      </c>
      <c r="C1384" s="534"/>
      <c r="D1384" s="534"/>
      <c r="E1384" s="535"/>
      <c r="F1384" s="535"/>
      <c r="G1384" s="534"/>
      <c r="H1384" s="534"/>
      <c r="I1384" s="536"/>
    </row>
    <row r="1385" spans="2:9">
      <c r="B1385" s="533">
        <v>1377</v>
      </c>
      <c r="C1385" s="534"/>
      <c r="D1385" s="534"/>
      <c r="E1385" s="535"/>
      <c r="F1385" s="535"/>
      <c r="G1385" s="534"/>
      <c r="H1385" s="534"/>
      <c r="I1385" s="536"/>
    </row>
    <row r="1386" spans="2:9">
      <c r="B1386" s="533">
        <v>1378</v>
      </c>
      <c r="C1386" s="534"/>
      <c r="D1386" s="534"/>
      <c r="E1386" s="535"/>
      <c r="F1386" s="535"/>
      <c r="G1386" s="534"/>
      <c r="H1386" s="534"/>
      <c r="I1386" s="536"/>
    </row>
    <row r="1387" spans="2:9">
      <c r="B1387" s="533">
        <v>1379</v>
      </c>
      <c r="C1387" s="534"/>
      <c r="D1387" s="534"/>
      <c r="E1387" s="535"/>
      <c r="F1387" s="535"/>
      <c r="G1387" s="534"/>
      <c r="H1387" s="534"/>
      <c r="I1387" s="536"/>
    </row>
    <row r="1388" spans="2:9">
      <c r="B1388" s="533">
        <v>1380</v>
      </c>
      <c r="C1388" s="534"/>
      <c r="D1388" s="534"/>
      <c r="E1388" s="535"/>
      <c r="F1388" s="535"/>
      <c r="G1388" s="534"/>
      <c r="H1388" s="534"/>
      <c r="I1388" s="536"/>
    </row>
    <row r="1389" spans="2:9">
      <c r="B1389" s="533">
        <v>1381</v>
      </c>
      <c r="C1389" s="534"/>
      <c r="D1389" s="534"/>
      <c r="E1389" s="535"/>
      <c r="F1389" s="535"/>
      <c r="G1389" s="534"/>
      <c r="H1389" s="534"/>
      <c r="I1389" s="536"/>
    </row>
    <row r="1390" spans="2:9">
      <c r="B1390" s="533">
        <v>1382</v>
      </c>
      <c r="C1390" s="534"/>
      <c r="D1390" s="534"/>
      <c r="E1390" s="535"/>
      <c r="F1390" s="535"/>
      <c r="G1390" s="534"/>
      <c r="H1390" s="534"/>
      <c r="I1390" s="536"/>
    </row>
    <row r="1391" spans="2:9">
      <c r="B1391" s="533">
        <v>1383</v>
      </c>
      <c r="C1391" s="534"/>
      <c r="D1391" s="534"/>
      <c r="E1391" s="535"/>
      <c r="F1391" s="535"/>
      <c r="G1391" s="534"/>
      <c r="H1391" s="534"/>
      <c r="I1391" s="536"/>
    </row>
    <row r="1392" spans="2:9">
      <c r="B1392" s="533">
        <v>1384</v>
      </c>
      <c r="C1392" s="534"/>
      <c r="D1392" s="534"/>
      <c r="E1392" s="535"/>
      <c r="F1392" s="535"/>
      <c r="G1392" s="534"/>
      <c r="H1392" s="534"/>
      <c r="I1392" s="536"/>
    </row>
    <row r="1393" spans="2:9">
      <c r="B1393" s="533">
        <v>1385</v>
      </c>
      <c r="C1393" s="534"/>
      <c r="D1393" s="534"/>
      <c r="E1393" s="535"/>
      <c r="F1393" s="535"/>
      <c r="G1393" s="534"/>
      <c r="H1393" s="534"/>
      <c r="I1393" s="536"/>
    </row>
    <row r="1394" spans="2:9">
      <c r="B1394" s="533">
        <v>1386</v>
      </c>
      <c r="C1394" s="534"/>
      <c r="D1394" s="534"/>
      <c r="E1394" s="535"/>
      <c r="F1394" s="535"/>
      <c r="G1394" s="534"/>
      <c r="H1394" s="534"/>
      <c r="I1394" s="536"/>
    </row>
    <row r="1395" spans="2:9">
      <c r="B1395" s="533">
        <v>1387</v>
      </c>
      <c r="C1395" s="534"/>
      <c r="D1395" s="534"/>
      <c r="E1395" s="535"/>
      <c r="F1395" s="535"/>
      <c r="G1395" s="534"/>
      <c r="H1395" s="534"/>
      <c r="I1395" s="536"/>
    </row>
    <row r="1396" spans="2:9">
      <c r="B1396" s="533">
        <v>1388</v>
      </c>
      <c r="C1396" s="534"/>
      <c r="D1396" s="534"/>
      <c r="E1396" s="535"/>
      <c r="F1396" s="535"/>
      <c r="G1396" s="534"/>
      <c r="H1396" s="534"/>
      <c r="I1396" s="536"/>
    </row>
    <row r="1397" spans="2:9">
      <c r="B1397" s="533">
        <v>1389</v>
      </c>
      <c r="C1397" s="534"/>
      <c r="D1397" s="534"/>
      <c r="E1397" s="535"/>
      <c r="F1397" s="535"/>
      <c r="G1397" s="534"/>
      <c r="H1397" s="534"/>
      <c r="I1397" s="536"/>
    </row>
    <row r="1398" spans="2:9">
      <c r="B1398" s="533">
        <v>1390</v>
      </c>
      <c r="C1398" s="534"/>
      <c r="D1398" s="534"/>
      <c r="E1398" s="535"/>
      <c r="F1398" s="535"/>
      <c r="G1398" s="534"/>
      <c r="H1398" s="534"/>
      <c r="I1398" s="536"/>
    </row>
    <row r="1399" spans="2:9">
      <c r="B1399" s="533">
        <v>1391</v>
      </c>
      <c r="C1399" s="534"/>
      <c r="D1399" s="534"/>
      <c r="E1399" s="535"/>
      <c r="F1399" s="535"/>
      <c r="G1399" s="534"/>
      <c r="H1399" s="534"/>
      <c r="I1399" s="536"/>
    </row>
    <row r="1400" spans="2:9">
      <c r="B1400" s="533">
        <v>1392</v>
      </c>
      <c r="C1400" s="534"/>
      <c r="D1400" s="534"/>
      <c r="E1400" s="535"/>
      <c r="F1400" s="535"/>
      <c r="G1400" s="534"/>
      <c r="H1400" s="534"/>
      <c r="I1400" s="536"/>
    </row>
    <row r="1401" spans="2:9">
      <c r="B1401" s="533">
        <v>1393</v>
      </c>
      <c r="C1401" s="534"/>
      <c r="D1401" s="534"/>
      <c r="E1401" s="535"/>
      <c r="F1401" s="535"/>
      <c r="G1401" s="534"/>
      <c r="H1401" s="534"/>
      <c r="I1401" s="536"/>
    </row>
    <row r="1402" spans="2:9">
      <c r="B1402" s="533">
        <v>1394</v>
      </c>
      <c r="C1402" s="534"/>
      <c r="D1402" s="534"/>
      <c r="E1402" s="535"/>
      <c r="F1402" s="535"/>
      <c r="G1402" s="534"/>
      <c r="H1402" s="534"/>
      <c r="I1402" s="536"/>
    </row>
    <row r="1403" spans="2:9">
      <c r="B1403" s="533">
        <v>1395</v>
      </c>
      <c r="C1403" s="534"/>
      <c r="D1403" s="534"/>
      <c r="E1403" s="535"/>
      <c r="F1403" s="535"/>
      <c r="G1403" s="534"/>
      <c r="H1403" s="534"/>
      <c r="I1403" s="536"/>
    </row>
    <row r="1404" spans="2:9">
      <c r="B1404" s="533">
        <v>1396</v>
      </c>
      <c r="C1404" s="534"/>
      <c r="D1404" s="534"/>
      <c r="E1404" s="535"/>
      <c r="F1404" s="535"/>
      <c r="G1404" s="534"/>
      <c r="H1404" s="534"/>
      <c r="I1404" s="536"/>
    </row>
    <row r="1405" spans="2:9">
      <c r="B1405" s="533">
        <v>1397</v>
      </c>
      <c r="C1405" s="534"/>
      <c r="D1405" s="534"/>
      <c r="E1405" s="535"/>
      <c r="F1405" s="535"/>
      <c r="G1405" s="534"/>
      <c r="H1405" s="534"/>
      <c r="I1405" s="536"/>
    </row>
    <row r="1406" spans="2:9">
      <c r="B1406" s="533">
        <v>1398</v>
      </c>
      <c r="C1406" s="534"/>
      <c r="D1406" s="534"/>
      <c r="E1406" s="535"/>
      <c r="F1406" s="535"/>
      <c r="G1406" s="534"/>
      <c r="H1406" s="534"/>
      <c r="I1406" s="536"/>
    </row>
    <row r="1407" spans="2:9">
      <c r="B1407" s="533">
        <v>1399</v>
      </c>
      <c r="C1407" s="534"/>
      <c r="D1407" s="534"/>
      <c r="E1407" s="535"/>
      <c r="F1407" s="535"/>
      <c r="G1407" s="534"/>
      <c r="H1407" s="534"/>
      <c r="I1407" s="536"/>
    </row>
    <row r="1408" spans="2:9">
      <c r="B1408" s="533">
        <v>1400</v>
      </c>
      <c r="C1408" s="534"/>
      <c r="D1408" s="534"/>
      <c r="E1408" s="535"/>
      <c r="F1408" s="535"/>
      <c r="G1408" s="534"/>
      <c r="H1408" s="534"/>
      <c r="I1408" s="536"/>
    </row>
    <row r="1409" spans="2:9">
      <c r="B1409" s="533">
        <v>1401</v>
      </c>
      <c r="C1409" s="534"/>
      <c r="D1409" s="534"/>
      <c r="E1409" s="535"/>
      <c r="F1409" s="535"/>
      <c r="G1409" s="534"/>
      <c r="H1409" s="534"/>
      <c r="I1409" s="536"/>
    </row>
    <row r="1410" spans="2:9">
      <c r="B1410" s="533">
        <v>1402</v>
      </c>
      <c r="C1410" s="534"/>
      <c r="D1410" s="534"/>
      <c r="E1410" s="535"/>
      <c r="F1410" s="535"/>
      <c r="G1410" s="534"/>
      <c r="H1410" s="534"/>
      <c r="I1410" s="536"/>
    </row>
    <row r="1411" spans="2:9">
      <c r="B1411" s="533">
        <v>1403</v>
      </c>
      <c r="C1411" s="534"/>
      <c r="D1411" s="534"/>
      <c r="E1411" s="535"/>
      <c r="F1411" s="535"/>
      <c r="G1411" s="534"/>
      <c r="H1411" s="534"/>
      <c r="I1411" s="536"/>
    </row>
    <row r="1412" spans="2:9">
      <c r="B1412" s="533">
        <v>1404</v>
      </c>
      <c r="C1412" s="534"/>
      <c r="D1412" s="534"/>
      <c r="E1412" s="535"/>
      <c r="F1412" s="535"/>
      <c r="G1412" s="534"/>
      <c r="H1412" s="534"/>
      <c r="I1412" s="536"/>
    </row>
    <row r="1413" spans="2:9">
      <c r="B1413" s="533">
        <v>1405</v>
      </c>
      <c r="C1413" s="534"/>
      <c r="D1413" s="534"/>
      <c r="E1413" s="535"/>
      <c r="F1413" s="535"/>
      <c r="G1413" s="534"/>
      <c r="H1413" s="534"/>
      <c r="I1413" s="536"/>
    </row>
    <row r="1414" spans="2:9">
      <c r="B1414" s="533">
        <v>1406</v>
      </c>
      <c r="C1414" s="534"/>
      <c r="D1414" s="534"/>
      <c r="E1414" s="535"/>
      <c r="F1414" s="535"/>
      <c r="G1414" s="534"/>
      <c r="H1414" s="534"/>
      <c r="I1414" s="536"/>
    </row>
    <row r="1415" spans="2:9">
      <c r="B1415" s="533">
        <v>1407</v>
      </c>
      <c r="C1415" s="534"/>
      <c r="D1415" s="534"/>
      <c r="E1415" s="535"/>
      <c r="F1415" s="535"/>
      <c r="G1415" s="534"/>
      <c r="H1415" s="534"/>
      <c r="I1415" s="536"/>
    </row>
    <row r="1416" spans="2:9">
      <c r="B1416" s="533">
        <v>1408</v>
      </c>
      <c r="C1416" s="534"/>
      <c r="D1416" s="534"/>
      <c r="E1416" s="535"/>
      <c r="F1416" s="535"/>
      <c r="G1416" s="534"/>
      <c r="H1416" s="534"/>
      <c r="I1416" s="536"/>
    </row>
    <row r="1417" spans="2:9">
      <c r="B1417" s="533">
        <v>1409</v>
      </c>
      <c r="C1417" s="534"/>
      <c r="D1417" s="534"/>
      <c r="E1417" s="535"/>
      <c r="F1417" s="535"/>
      <c r="G1417" s="534"/>
      <c r="H1417" s="534"/>
      <c r="I1417" s="536"/>
    </row>
    <row r="1418" spans="2:9">
      <c r="B1418" s="533">
        <v>1410</v>
      </c>
      <c r="C1418" s="534"/>
      <c r="D1418" s="534"/>
      <c r="E1418" s="535"/>
      <c r="F1418" s="535"/>
      <c r="G1418" s="534"/>
      <c r="H1418" s="534"/>
      <c r="I1418" s="536"/>
    </row>
    <row r="1419" spans="2:9">
      <c r="B1419" s="533">
        <v>1411</v>
      </c>
      <c r="C1419" s="534"/>
      <c r="D1419" s="534"/>
      <c r="E1419" s="535"/>
      <c r="F1419" s="535"/>
      <c r="G1419" s="534"/>
      <c r="H1419" s="534"/>
      <c r="I1419" s="536"/>
    </row>
    <row r="1420" spans="2:9">
      <c r="B1420" s="533">
        <v>1412</v>
      </c>
      <c r="C1420" s="534"/>
      <c r="D1420" s="534"/>
      <c r="E1420" s="535"/>
      <c r="F1420" s="535"/>
      <c r="G1420" s="534"/>
      <c r="H1420" s="534"/>
      <c r="I1420" s="536"/>
    </row>
    <row r="1421" spans="2:9">
      <c r="B1421" s="533">
        <v>1413</v>
      </c>
      <c r="C1421" s="534"/>
      <c r="D1421" s="534"/>
      <c r="E1421" s="535"/>
      <c r="F1421" s="535"/>
      <c r="G1421" s="534"/>
      <c r="H1421" s="534"/>
      <c r="I1421" s="536"/>
    </row>
    <row r="1422" spans="2:9">
      <c r="B1422" s="533">
        <v>1414</v>
      </c>
      <c r="C1422" s="534"/>
      <c r="D1422" s="534"/>
      <c r="E1422" s="535"/>
      <c r="F1422" s="535"/>
      <c r="G1422" s="534"/>
      <c r="H1422" s="534"/>
      <c r="I1422" s="536"/>
    </row>
    <row r="1423" spans="2:9">
      <c r="B1423" s="533">
        <v>1415</v>
      </c>
      <c r="C1423" s="534"/>
      <c r="D1423" s="534"/>
      <c r="E1423" s="535"/>
      <c r="F1423" s="535"/>
      <c r="G1423" s="534"/>
      <c r="H1423" s="534"/>
      <c r="I1423" s="536"/>
    </row>
    <row r="1424" spans="2:9">
      <c r="B1424" s="533">
        <v>1416</v>
      </c>
      <c r="C1424" s="534"/>
      <c r="D1424" s="534"/>
      <c r="E1424" s="535"/>
      <c r="F1424" s="535"/>
      <c r="G1424" s="534"/>
      <c r="H1424" s="534"/>
      <c r="I1424" s="536"/>
    </row>
    <row r="1425" spans="2:9">
      <c r="B1425" s="533">
        <v>1417</v>
      </c>
      <c r="C1425" s="534"/>
      <c r="D1425" s="534"/>
      <c r="E1425" s="535"/>
      <c r="F1425" s="535"/>
      <c r="G1425" s="534"/>
      <c r="H1425" s="534"/>
      <c r="I1425" s="536"/>
    </row>
    <row r="1426" spans="2:9">
      <c r="B1426" s="533">
        <v>1418</v>
      </c>
      <c r="C1426" s="534"/>
      <c r="D1426" s="534"/>
      <c r="E1426" s="535"/>
      <c r="F1426" s="535"/>
      <c r="G1426" s="534"/>
      <c r="H1426" s="534"/>
      <c r="I1426" s="536"/>
    </row>
    <row r="1427" spans="2:9">
      <c r="B1427" s="533">
        <v>1419</v>
      </c>
      <c r="C1427" s="534"/>
      <c r="D1427" s="534"/>
      <c r="E1427" s="535"/>
      <c r="F1427" s="535"/>
      <c r="G1427" s="534"/>
      <c r="H1427" s="534"/>
      <c r="I1427" s="536"/>
    </row>
    <row r="1428" spans="2:9">
      <c r="B1428" s="533">
        <v>1420</v>
      </c>
      <c r="C1428" s="534"/>
      <c r="D1428" s="534"/>
      <c r="E1428" s="535"/>
      <c r="F1428" s="535"/>
      <c r="G1428" s="534"/>
      <c r="H1428" s="534"/>
      <c r="I1428" s="536"/>
    </row>
    <row r="1429" spans="2:9">
      <c r="B1429" s="533">
        <v>1421</v>
      </c>
      <c r="C1429" s="534"/>
      <c r="D1429" s="534"/>
      <c r="E1429" s="535"/>
      <c r="F1429" s="535"/>
      <c r="G1429" s="534"/>
      <c r="H1429" s="534"/>
      <c r="I1429" s="536"/>
    </row>
    <row r="1430" spans="2:9">
      <c r="B1430" s="533">
        <v>1422</v>
      </c>
      <c r="C1430" s="534"/>
      <c r="D1430" s="534"/>
      <c r="E1430" s="535"/>
      <c r="F1430" s="535"/>
      <c r="G1430" s="534"/>
      <c r="H1430" s="534"/>
      <c r="I1430" s="536"/>
    </row>
    <row r="1431" spans="2:9">
      <c r="B1431" s="533">
        <v>1423</v>
      </c>
      <c r="C1431" s="534"/>
      <c r="D1431" s="534"/>
      <c r="E1431" s="535"/>
      <c r="F1431" s="535"/>
      <c r="G1431" s="534"/>
      <c r="H1431" s="534"/>
      <c r="I1431" s="536"/>
    </row>
    <row r="1432" spans="2:9">
      <c r="B1432" s="533">
        <v>1424</v>
      </c>
      <c r="C1432" s="534"/>
      <c r="D1432" s="534"/>
      <c r="E1432" s="535"/>
      <c r="F1432" s="535"/>
      <c r="G1432" s="534"/>
      <c r="H1432" s="534"/>
      <c r="I1432" s="536"/>
    </row>
    <row r="1433" spans="2:9">
      <c r="B1433" s="533">
        <v>1425</v>
      </c>
      <c r="C1433" s="534"/>
      <c r="D1433" s="534"/>
      <c r="E1433" s="535"/>
      <c r="F1433" s="535"/>
      <c r="G1433" s="534"/>
      <c r="H1433" s="534"/>
      <c r="I1433" s="536"/>
    </row>
    <row r="1434" spans="2:9">
      <c r="B1434" s="533">
        <v>1426</v>
      </c>
      <c r="C1434" s="534"/>
      <c r="D1434" s="534"/>
      <c r="E1434" s="535"/>
      <c r="F1434" s="535"/>
      <c r="G1434" s="534"/>
      <c r="H1434" s="534"/>
      <c r="I1434" s="536"/>
    </row>
    <row r="1435" spans="2:9">
      <c r="B1435" s="533">
        <v>1427</v>
      </c>
      <c r="C1435" s="534"/>
      <c r="D1435" s="534"/>
      <c r="E1435" s="535"/>
      <c r="F1435" s="535"/>
      <c r="G1435" s="534"/>
      <c r="H1435" s="534"/>
      <c r="I1435" s="536"/>
    </row>
    <row r="1436" spans="2:9">
      <c r="B1436" s="533">
        <v>1428</v>
      </c>
      <c r="C1436" s="534"/>
      <c r="D1436" s="534"/>
      <c r="E1436" s="535"/>
      <c r="F1436" s="535"/>
      <c r="G1436" s="534"/>
      <c r="H1436" s="534"/>
      <c r="I1436" s="536"/>
    </row>
    <row r="1437" spans="2:9">
      <c r="B1437" s="533">
        <v>1429</v>
      </c>
      <c r="C1437" s="534"/>
      <c r="D1437" s="534"/>
      <c r="E1437" s="535"/>
      <c r="F1437" s="535"/>
      <c r="G1437" s="534"/>
      <c r="H1437" s="534"/>
      <c r="I1437" s="536"/>
    </row>
    <row r="1438" spans="2:9">
      <c r="B1438" s="533">
        <v>1430</v>
      </c>
      <c r="C1438" s="534"/>
      <c r="D1438" s="534"/>
      <c r="E1438" s="535"/>
      <c r="F1438" s="535"/>
      <c r="G1438" s="534"/>
      <c r="H1438" s="534"/>
      <c r="I1438" s="536"/>
    </row>
    <row r="1439" spans="2:9">
      <c r="B1439" s="533">
        <v>1431</v>
      </c>
      <c r="C1439" s="534"/>
      <c r="D1439" s="534"/>
      <c r="E1439" s="535"/>
      <c r="F1439" s="535"/>
      <c r="G1439" s="534"/>
      <c r="H1439" s="534"/>
      <c r="I1439" s="536"/>
    </row>
    <row r="1440" spans="2:9">
      <c r="B1440" s="533">
        <v>1432</v>
      </c>
      <c r="C1440" s="534"/>
      <c r="D1440" s="534"/>
      <c r="E1440" s="535"/>
      <c r="F1440" s="535"/>
      <c r="G1440" s="534"/>
      <c r="H1440" s="534"/>
      <c r="I1440" s="536"/>
    </row>
    <row r="1441" spans="2:9">
      <c r="B1441" s="533">
        <v>1433</v>
      </c>
      <c r="C1441" s="534"/>
      <c r="D1441" s="534"/>
      <c r="E1441" s="535"/>
      <c r="F1441" s="535"/>
      <c r="G1441" s="534"/>
      <c r="H1441" s="534"/>
      <c r="I1441" s="536"/>
    </row>
    <row r="1442" spans="2:9">
      <c r="B1442" s="533">
        <v>1434</v>
      </c>
      <c r="C1442" s="534"/>
      <c r="D1442" s="534"/>
      <c r="E1442" s="535"/>
      <c r="F1442" s="535"/>
      <c r="G1442" s="534"/>
      <c r="H1442" s="534"/>
      <c r="I1442" s="536"/>
    </row>
    <row r="1443" spans="2:9">
      <c r="B1443" s="533">
        <v>1435</v>
      </c>
      <c r="C1443" s="534"/>
      <c r="D1443" s="534"/>
      <c r="E1443" s="535"/>
      <c r="F1443" s="535"/>
      <c r="G1443" s="534"/>
      <c r="H1443" s="534"/>
      <c r="I1443" s="536"/>
    </row>
    <row r="1444" spans="2:9">
      <c r="B1444" s="533">
        <v>1436</v>
      </c>
      <c r="C1444" s="534"/>
      <c r="D1444" s="534"/>
      <c r="E1444" s="535"/>
      <c r="F1444" s="535"/>
      <c r="G1444" s="534"/>
      <c r="H1444" s="534"/>
      <c r="I1444" s="536"/>
    </row>
    <row r="1445" spans="2:9">
      <c r="B1445" s="533">
        <v>1437</v>
      </c>
      <c r="C1445" s="534"/>
      <c r="D1445" s="534"/>
      <c r="E1445" s="535"/>
      <c r="F1445" s="535"/>
      <c r="G1445" s="534"/>
      <c r="H1445" s="534"/>
      <c r="I1445" s="536"/>
    </row>
    <row r="1446" spans="2:9">
      <c r="B1446" s="533">
        <v>1438</v>
      </c>
      <c r="C1446" s="534"/>
      <c r="D1446" s="534"/>
      <c r="E1446" s="535"/>
      <c r="F1446" s="535"/>
      <c r="G1446" s="534"/>
      <c r="H1446" s="534"/>
      <c r="I1446" s="536"/>
    </row>
    <row r="1447" spans="2:9">
      <c r="B1447" s="533">
        <v>1439</v>
      </c>
      <c r="C1447" s="534"/>
      <c r="D1447" s="534"/>
      <c r="E1447" s="535"/>
      <c r="F1447" s="535"/>
      <c r="G1447" s="534"/>
      <c r="H1447" s="534"/>
      <c r="I1447" s="536"/>
    </row>
    <row r="1448" spans="2:9">
      <c r="B1448" s="533">
        <v>1440</v>
      </c>
      <c r="C1448" s="534"/>
      <c r="D1448" s="534"/>
      <c r="E1448" s="535"/>
      <c r="F1448" s="535"/>
      <c r="G1448" s="534"/>
      <c r="H1448" s="534"/>
      <c r="I1448" s="536"/>
    </row>
    <row r="1449" spans="2:9">
      <c r="B1449" s="533">
        <v>1441</v>
      </c>
      <c r="C1449" s="534"/>
      <c r="D1449" s="534"/>
      <c r="E1449" s="535"/>
      <c r="F1449" s="535"/>
      <c r="G1449" s="534"/>
      <c r="H1449" s="534"/>
      <c r="I1449" s="536"/>
    </row>
    <row r="1450" spans="2:9">
      <c r="B1450" s="533">
        <v>1442</v>
      </c>
      <c r="C1450" s="534"/>
      <c r="D1450" s="534"/>
      <c r="E1450" s="535"/>
      <c r="F1450" s="535"/>
      <c r="G1450" s="534"/>
      <c r="H1450" s="534"/>
      <c r="I1450" s="536"/>
    </row>
    <row r="1451" spans="2:9">
      <c r="B1451" s="533">
        <v>1443</v>
      </c>
      <c r="C1451" s="534"/>
      <c r="D1451" s="534"/>
      <c r="E1451" s="535"/>
      <c r="F1451" s="535"/>
      <c r="G1451" s="534"/>
      <c r="H1451" s="534"/>
      <c r="I1451" s="536"/>
    </row>
    <row r="1452" spans="2:9">
      <c r="B1452" s="533">
        <v>1444</v>
      </c>
      <c r="C1452" s="534"/>
      <c r="D1452" s="534"/>
      <c r="E1452" s="535"/>
      <c r="F1452" s="535"/>
      <c r="G1452" s="534"/>
      <c r="H1452" s="534"/>
      <c r="I1452" s="536"/>
    </row>
    <row r="1453" spans="2:9">
      <c r="B1453" s="533">
        <v>1445</v>
      </c>
      <c r="C1453" s="534"/>
      <c r="D1453" s="534"/>
      <c r="E1453" s="535"/>
      <c r="F1453" s="535"/>
      <c r="G1453" s="534"/>
      <c r="H1453" s="534"/>
      <c r="I1453" s="536"/>
    </row>
    <row r="1454" spans="2:9">
      <c r="B1454" s="533">
        <v>1446</v>
      </c>
      <c r="C1454" s="534"/>
      <c r="D1454" s="534"/>
      <c r="E1454" s="535"/>
      <c r="F1454" s="535"/>
      <c r="G1454" s="534"/>
      <c r="H1454" s="534"/>
      <c r="I1454" s="536"/>
    </row>
    <row r="1455" spans="2:9">
      <c r="B1455" s="533">
        <v>1447</v>
      </c>
      <c r="C1455" s="534"/>
      <c r="D1455" s="534"/>
      <c r="E1455" s="535"/>
      <c r="F1455" s="535"/>
      <c r="G1455" s="534"/>
      <c r="H1455" s="534"/>
      <c r="I1455" s="536"/>
    </row>
    <row r="1456" spans="2:9">
      <c r="B1456" s="533">
        <v>1448</v>
      </c>
      <c r="C1456" s="534"/>
      <c r="D1456" s="534"/>
      <c r="E1456" s="535"/>
      <c r="F1456" s="535"/>
      <c r="G1456" s="534"/>
      <c r="H1456" s="534"/>
      <c r="I1456" s="536"/>
    </row>
    <row r="1457" spans="2:9">
      <c r="B1457" s="533">
        <v>1449</v>
      </c>
      <c r="C1457" s="534"/>
      <c r="D1457" s="534"/>
      <c r="E1457" s="535"/>
      <c r="F1457" s="535"/>
      <c r="G1457" s="534"/>
      <c r="H1457" s="534"/>
      <c r="I1457" s="536"/>
    </row>
    <row r="1458" spans="2:9">
      <c r="B1458" s="533">
        <v>1450</v>
      </c>
      <c r="C1458" s="534"/>
      <c r="D1458" s="534"/>
      <c r="E1458" s="535"/>
      <c r="F1458" s="535"/>
      <c r="G1458" s="534"/>
      <c r="H1458" s="534"/>
      <c r="I1458" s="536"/>
    </row>
    <row r="1459" spans="2:9">
      <c r="B1459" s="533">
        <v>1451</v>
      </c>
      <c r="C1459" s="534"/>
      <c r="D1459" s="534"/>
      <c r="E1459" s="535"/>
      <c r="F1459" s="535"/>
      <c r="G1459" s="534"/>
      <c r="H1459" s="534"/>
      <c r="I1459" s="536"/>
    </row>
    <row r="1460" spans="2:9">
      <c r="B1460" s="533">
        <v>1452</v>
      </c>
      <c r="C1460" s="534"/>
      <c r="D1460" s="534"/>
      <c r="E1460" s="535"/>
      <c r="F1460" s="535"/>
      <c r="G1460" s="534"/>
      <c r="H1460" s="534"/>
      <c r="I1460" s="536"/>
    </row>
    <row r="1461" spans="2:9">
      <c r="B1461" s="533">
        <v>1453</v>
      </c>
      <c r="C1461" s="534"/>
      <c r="D1461" s="534"/>
      <c r="E1461" s="535"/>
      <c r="F1461" s="535"/>
      <c r="G1461" s="534"/>
      <c r="H1461" s="534"/>
      <c r="I1461" s="536"/>
    </row>
    <row r="1462" spans="2:9">
      <c r="B1462" s="533">
        <v>1454</v>
      </c>
      <c r="C1462" s="534"/>
      <c r="D1462" s="534"/>
      <c r="E1462" s="535"/>
      <c r="F1462" s="535"/>
      <c r="G1462" s="534"/>
      <c r="H1462" s="534"/>
      <c r="I1462" s="536"/>
    </row>
    <row r="1463" spans="2:9">
      <c r="B1463" s="533">
        <v>1455</v>
      </c>
      <c r="C1463" s="534"/>
      <c r="D1463" s="534"/>
      <c r="E1463" s="535"/>
      <c r="F1463" s="535"/>
      <c r="G1463" s="534"/>
      <c r="H1463" s="534"/>
      <c r="I1463" s="536"/>
    </row>
    <row r="1464" spans="2:9">
      <c r="B1464" s="533">
        <v>1456</v>
      </c>
      <c r="C1464" s="534"/>
      <c r="D1464" s="534"/>
      <c r="E1464" s="535"/>
      <c r="F1464" s="535"/>
      <c r="G1464" s="534"/>
      <c r="H1464" s="534"/>
      <c r="I1464" s="536"/>
    </row>
    <row r="1465" spans="2:9">
      <c r="B1465" s="533">
        <v>1457</v>
      </c>
      <c r="C1465" s="534"/>
      <c r="D1465" s="534"/>
      <c r="E1465" s="535"/>
      <c r="F1465" s="535"/>
      <c r="G1465" s="534"/>
      <c r="H1465" s="534"/>
      <c r="I1465" s="536"/>
    </row>
    <row r="1466" spans="2:9">
      <c r="B1466" s="533">
        <v>1458</v>
      </c>
      <c r="C1466" s="534"/>
      <c r="D1466" s="534"/>
      <c r="E1466" s="535"/>
      <c r="F1466" s="535"/>
      <c r="G1466" s="534"/>
      <c r="H1466" s="534"/>
      <c r="I1466" s="536"/>
    </row>
    <row r="1467" spans="2:9">
      <c r="B1467" s="533">
        <v>1459</v>
      </c>
      <c r="C1467" s="534"/>
      <c r="D1467" s="534"/>
      <c r="E1467" s="535"/>
      <c r="F1467" s="535"/>
      <c r="G1467" s="534"/>
      <c r="H1467" s="534"/>
      <c r="I1467" s="536"/>
    </row>
    <row r="1468" spans="2:9">
      <c r="B1468" s="533">
        <v>1460</v>
      </c>
      <c r="C1468" s="534"/>
      <c r="D1468" s="534"/>
      <c r="E1468" s="535"/>
      <c r="F1468" s="535"/>
      <c r="G1468" s="534"/>
      <c r="H1468" s="534"/>
      <c r="I1468" s="536"/>
    </row>
    <row r="1469" spans="2:9">
      <c r="B1469" s="533">
        <v>1461</v>
      </c>
      <c r="C1469" s="534"/>
      <c r="D1469" s="534"/>
      <c r="E1469" s="535"/>
      <c r="F1469" s="535"/>
      <c r="G1469" s="534"/>
      <c r="H1469" s="534"/>
      <c r="I1469" s="536"/>
    </row>
    <row r="1470" spans="2:9">
      <c r="B1470" s="533">
        <v>1462</v>
      </c>
      <c r="C1470" s="534"/>
      <c r="D1470" s="534"/>
      <c r="E1470" s="535"/>
      <c r="F1470" s="535"/>
      <c r="G1470" s="534"/>
      <c r="H1470" s="534"/>
      <c r="I1470" s="536"/>
    </row>
    <row r="1471" spans="2:9">
      <c r="B1471" s="533">
        <v>1463</v>
      </c>
      <c r="C1471" s="534"/>
      <c r="D1471" s="534"/>
      <c r="E1471" s="535"/>
      <c r="F1471" s="535"/>
      <c r="G1471" s="534"/>
      <c r="H1471" s="534"/>
      <c r="I1471" s="536"/>
    </row>
    <row r="1472" spans="2:9">
      <c r="B1472" s="533">
        <v>1464</v>
      </c>
      <c r="C1472" s="534"/>
      <c r="D1472" s="534"/>
      <c r="E1472" s="535"/>
      <c r="F1472" s="535"/>
      <c r="G1472" s="534"/>
      <c r="H1472" s="534"/>
      <c r="I1472" s="536"/>
    </row>
    <row r="1473" spans="2:9">
      <c r="B1473" s="533">
        <v>1465</v>
      </c>
      <c r="C1473" s="534"/>
      <c r="D1473" s="534"/>
      <c r="E1473" s="535"/>
      <c r="F1473" s="535"/>
      <c r="G1473" s="534"/>
      <c r="H1473" s="534"/>
      <c r="I1473" s="536"/>
    </row>
    <row r="1474" spans="2:9">
      <c r="B1474" s="533">
        <v>1466</v>
      </c>
      <c r="C1474" s="534"/>
      <c r="D1474" s="534"/>
      <c r="E1474" s="535"/>
      <c r="F1474" s="535"/>
      <c r="G1474" s="534"/>
      <c r="H1474" s="534"/>
      <c r="I1474" s="536"/>
    </row>
    <row r="1475" spans="2:9">
      <c r="B1475" s="533">
        <v>1467</v>
      </c>
      <c r="C1475" s="534"/>
      <c r="D1475" s="534"/>
      <c r="E1475" s="535"/>
      <c r="F1475" s="535"/>
      <c r="G1475" s="534"/>
      <c r="H1475" s="534"/>
      <c r="I1475" s="536"/>
    </row>
    <row r="1476" spans="2:9">
      <c r="B1476" s="533">
        <v>1468</v>
      </c>
      <c r="C1476" s="534"/>
      <c r="D1476" s="534"/>
      <c r="E1476" s="535"/>
      <c r="F1476" s="535"/>
      <c r="G1476" s="534"/>
      <c r="H1476" s="534"/>
      <c r="I1476" s="536"/>
    </row>
    <row r="1477" spans="2:9">
      <c r="B1477" s="533">
        <v>1469</v>
      </c>
      <c r="C1477" s="534"/>
      <c r="D1477" s="534"/>
      <c r="E1477" s="535"/>
      <c r="F1477" s="535"/>
      <c r="G1477" s="534"/>
      <c r="H1477" s="534"/>
      <c r="I1477" s="536"/>
    </row>
    <row r="1478" spans="2:9">
      <c r="B1478" s="533">
        <v>1470</v>
      </c>
      <c r="C1478" s="534"/>
      <c r="D1478" s="534"/>
      <c r="E1478" s="535"/>
      <c r="F1478" s="535"/>
      <c r="G1478" s="534"/>
      <c r="H1478" s="534"/>
      <c r="I1478" s="536"/>
    </row>
    <row r="1479" spans="2:9">
      <c r="B1479" s="533">
        <v>1471</v>
      </c>
      <c r="C1479" s="534"/>
      <c r="D1479" s="534"/>
      <c r="E1479" s="535"/>
      <c r="F1479" s="535"/>
      <c r="G1479" s="534"/>
      <c r="H1479" s="534"/>
      <c r="I1479" s="536"/>
    </row>
    <row r="1480" spans="2:9">
      <c r="B1480" s="533">
        <v>1472</v>
      </c>
      <c r="C1480" s="534"/>
      <c r="D1480" s="534"/>
      <c r="E1480" s="535"/>
      <c r="F1480" s="535"/>
      <c r="G1480" s="534"/>
      <c r="H1480" s="534"/>
      <c r="I1480" s="536"/>
    </row>
    <row r="1481" spans="2:9">
      <c r="B1481" s="533">
        <v>1473</v>
      </c>
      <c r="C1481" s="534"/>
      <c r="D1481" s="534"/>
      <c r="E1481" s="535"/>
      <c r="F1481" s="535"/>
      <c r="G1481" s="534"/>
      <c r="H1481" s="534"/>
      <c r="I1481" s="536"/>
    </row>
    <row r="1482" spans="2:9">
      <c r="B1482" s="533">
        <v>1474</v>
      </c>
      <c r="C1482" s="534"/>
      <c r="D1482" s="534"/>
      <c r="E1482" s="535"/>
      <c r="F1482" s="535"/>
      <c r="G1482" s="534"/>
      <c r="H1482" s="534"/>
      <c r="I1482" s="536"/>
    </row>
    <row r="1483" spans="2:9">
      <c r="B1483" s="533">
        <v>1475</v>
      </c>
      <c r="C1483" s="534"/>
      <c r="D1483" s="534"/>
      <c r="E1483" s="535"/>
      <c r="F1483" s="535"/>
      <c r="G1483" s="534"/>
      <c r="H1483" s="534"/>
      <c r="I1483" s="536"/>
    </row>
    <row r="1484" spans="2:9">
      <c r="B1484" s="533">
        <v>1476</v>
      </c>
      <c r="C1484" s="534"/>
      <c r="D1484" s="534"/>
      <c r="E1484" s="535"/>
      <c r="F1484" s="535"/>
      <c r="G1484" s="534"/>
      <c r="H1484" s="534"/>
      <c r="I1484" s="536"/>
    </row>
    <row r="1485" spans="2:9">
      <c r="B1485" s="533">
        <v>1477</v>
      </c>
      <c r="C1485" s="534"/>
      <c r="D1485" s="534"/>
      <c r="E1485" s="535"/>
      <c r="F1485" s="535"/>
      <c r="G1485" s="534"/>
      <c r="H1485" s="534"/>
      <c r="I1485" s="536"/>
    </row>
    <row r="1486" spans="2:9">
      <c r="B1486" s="533">
        <v>1478</v>
      </c>
      <c r="C1486" s="534"/>
      <c r="D1486" s="534"/>
      <c r="E1486" s="535"/>
      <c r="F1486" s="535"/>
      <c r="G1486" s="534"/>
      <c r="H1486" s="534"/>
      <c r="I1486" s="536"/>
    </row>
    <row r="1487" spans="2:9">
      <c r="B1487" s="533">
        <v>1479</v>
      </c>
      <c r="C1487" s="534"/>
      <c r="D1487" s="534"/>
      <c r="E1487" s="535"/>
      <c r="F1487" s="535"/>
      <c r="G1487" s="534"/>
      <c r="H1487" s="534"/>
      <c r="I1487" s="536"/>
    </row>
    <row r="1488" spans="2:9">
      <c r="B1488" s="533">
        <v>1480</v>
      </c>
      <c r="C1488" s="534"/>
      <c r="D1488" s="534"/>
      <c r="E1488" s="535"/>
      <c r="F1488" s="535"/>
      <c r="G1488" s="534"/>
      <c r="H1488" s="534"/>
      <c r="I1488" s="536"/>
    </row>
    <row r="1489" spans="2:9">
      <c r="B1489" s="533">
        <v>1481</v>
      </c>
      <c r="C1489" s="534"/>
      <c r="D1489" s="534"/>
      <c r="E1489" s="535"/>
      <c r="F1489" s="535"/>
      <c r="G1489" s="534"/>
      <c r="H1489" s="534"/>
      <c r="I1489" s="536"/>
    </row>
    <row r="1490" spans="2:9">
      <c r="B1490" s="533">
        <v>1482</v>
      </c>
      <c r="C1490" s="534"/>
      <c r="D1490" s="534"/>
      <c r="E1490" s="535"/>
      <c r="F1490" s="535"/>
      <c r="G1490" s="534"/>
      <c r="H1490" s="534"/>
      <c r="I1490" s="536"/>
    </row>
    <row r="1491" spans="2:9">
      <c r="B1491" s="533">
        <v>1483</v>
      </c>
      <c r="C1491" s="534"/>
      <c r="D1491" s="534"/>
      <c r="E1491" s="535"/>
      <c r="F1491" s="535"/>
      <c r="G1491" s="534"/>
      <c r="H1491" s="534"/>
      <c r="I1491" s="536"/>
    </row>
    <row r="1492" spans="2:9">
      <c r="B1492" s="533">
        <v>1484</v>
      </c>
      <c r="C1492" s="534"/>
      <c r="D1492" s="534"/>
      <c r="E1492" s="535"/>
      <c r="F1492" s="535"/>
      <c r="G1492" s="534"/>
      <c r="H1492" s="534"/>
      <c r="I1492" s="536"/>
    </row>
    <row r="1493" spans="2:9">
      <c r="B1493" s="533">
        <v>1485</v>
      </c>
      <c r="C1493" s="534"/>
      <c r="D1493" s="534"/>
      <c r="E1493" s="535"/>
      <c r="F1493" s="535"/>
      <c r="G1493" s="534"/>
      <c r="H1493" s="534"/>
      <c r="I1493" s="536"/>
    </row>
    <row r="1494" spans="2:9">
      <c r="B1494" s="533">
        <v>1486</v>
      </c>
      <c r="C1494" s="534"/>
      <c r="D1494" s="534"/>
      <c r="E1494" s="535"/>
      <c r="F1494" s="535"/>
      <c r="G1494" s="534"/>
      <c r="H1494" s="534"/>
      <c r="I1494" s="536"/>
    </row>
    <row r="1495" spans="2:9">
      <c r="B1495" s="533">
        <v>1487</v>
      </c>
      <c r="C1495" s="534"/>
      <c r="D1495" s="534"/>
      <c r="E1495" s="535"/>
      <c r="F1495" s="535"/>
      <c r="G1495" s="534"/>
      <c r="H1495" s="534"/>
      <c r="I1495" s="536"/>
    </row>
    <row r="1496" spans="2:9">
      <c r="B1496" s="533">
        <v>1488</v>
      </c>
      <c r="C1496" s="534"/>
      <c r="D1496" s="534"/>
      <c r="E1496" s="535"/>
      <c r="F1496" s="535"/>
      <c r="G1496" s="534"/>
      <c r="H1496" s="534"/>
      <c r="I1496" s="536"/>
    </row>
    <row r="1497" spans="2:9">
      <c r="B1497" s="533">
        <v>1489</v>
      </c>
      <c r="C1497" s="534"/>
      <c r="D1497" s="534"/>
      <c r="E1497" s="535"/>
      <c r="F1497" s="535"/>
      <c r="G1497" s="534"/>
      <c r="H1497" s="534"/>
      <c r="I1497" s="536"/>
    </row>
    <row r="1498" spans="2:9">
      <c r="B1498" s="533">
        <v>1490</v>
      </c>
      <c r="C1498" s="534"/>
      <c r="D1498" s="534"/>
      <c r="E1498" s="535"/>
      <c r="F1498" s="535"/>
      <c r="G1498" s="534"/>
      <c r="H1498" s="534"/>
      <c r="I1498" s="536"/>
    </row>
    <row r="1499" spans="2:9">
      <c r="B1499" s="533">
        <v>1491</v>
      </c>
      <c r="C1499" s="534"/>
      <c r="D1499" s="534"/>
      <c r="E1499" s="535"/>
      <c r="F1499" s="535"/>
      <c r="G1499" s="534"/>
      <c r="H1499" s="534"/>
      <c r="I1499" s="536"/>
    </row>
    <row r="1500" spans="2:9">
      <c r="B1500" s="533">
        <v>1492</v>
      </c>
      <c r="C1500" s="534"/>
      <c r="D1500" s="534"/>
      <c r="E1500" s="535"/>
      <c r="F1500" s="535"/>
      <c r="G1500" s="534"/>
      <c r="H1500" s="534"/>
      <c r="I1500" s="536"/>
    </row>
    <row r="1501" spans="2:9">
      <c r="B1501" s="533">
        <v>1493</v>
      </c>
      <c r="C1501" s="534"/>
      <c r="D1501" s="534"/>
      <c r="E1501" s="535"/>
      <c r="F1501" s="535"/>
      <c r="G1501" s="534"/>
      <c r="H1501" s="534"/>
      <c r="I1501" s="536"/>
    </row>
    <row r="1502" spans="2:9">
      <c r="B1502" s="533">
        <v>1494</v>
      </c>
      <c r="C1502" s="534"/>
      <c r="D1502" s="534"/>
      <c r="E1502" s="535"/>
      <c r="F1502" s="535"/>
      <c r="G1502" s="534"/>
      <c r="H1502" s="534"/>
      <c r="I1502" s="536"/>
    </row>
    <row r="1503" spans="2:9">
      <c r="B1503" s="533">
        <v>1495</v>
      </c>
      <c r="C1503" s="534"/>
      <c r="D1503" s="534"/>
      <c r="E1503" s="535"/>
      <c r="F1503" s="535"/>
      <c r="G1503" s="534"/>
      <c r="H1503" s="534"/>
      <c r="I1503" s="536"/>
    </row>
    <row r="1504" spans="2:9">
      <c r="B1504" s="533">
        <v>1496</v>
      </c>
      <c r="C1504" s="534"/>
      <c r="D1504" s="534"/>
      <c r="E1504" s="535"/>
      <c r="F1504" s="535"/>
      <c r="G1504" s="534"/>
      <c r="H1504" s="534"/>
      <c r="I1504" s="536"/>
    </row>
    <row r="1505" spans="2:9">
      <c r="B1505" s="533">
        <v>1497</v>
      </c>
      <c r="C1505" s="534"/>
      <c r="D1505" s="534"/>
      <c r="E1505" s="535"/>
      <c r="F1505" s="535"/>
      <c r="G1505" s="534"/>
      <c r="H1505" s="534"/>
      <c r="I1505" s="536"/>
    </row>
    <row r="1506" spans="2:9">
      <c r="B1506" s="533">
        <v>1498</v>
      </c>
      <c r="C1506" s="534"/>
      <c r="D1506" s="534"/>
      <c r="E1506" s="535"/>
      <c r="F1506" s="535"/>
      <c r="G1506" s="534"/>
      <c r="H1506" s="534"/>
      <c r="I1506" s="536"/>
    </row>
    <row r="1507" spans="2:9">
      <c r="B1507" s="533">
        <v>1499</v>
      </c>
      <c r="C1507" s="534"/>
      <c r="D1507" s="534"/>
      <c r="E1507" s="535"/>
      <c r="F1507" s="535"/>
      <c r="G1507" s="534"/>
      <c r="H1507" s="534"/>
      <c r="I1507" s="536"/>
    </row>
    <row r="1508" spans="2:9">
      <c r="B1508" s="533">
        <v>1500</v>
      </c>
      <c r="C1508" s="534"/>
      <c r="D1508" s="534"/>
      <c r="E1508" s="535"/>
      <c r="F1508" s="535"/>
      <c r="G1508" s="534"/>
      <c r="H1508" s="534"/>
      <c r="I1508" s="536"/>
    </row>
    <row r="1509" spans="2:9">
      <c r="B1509" s="533">
        <v>1501</v>
      </c>
      <c r="C1509" s="534"/>
      <c r="D1509" s="534"/>
      <c r="E1509" s="535"/>
      <c r="F1509" s="535"/>
      <c r="G1509" s="534"/>
      <c r="H1509" s="534"/>
      <c r="I1509" s="536"/>
    </row>
    <row r="1510" spans="2:9">
      <c r="B1510" s="533">
        <v>1502</v>
      </c>
      <c r="C1510" s="534"/>
      <c r="D1510" s="534"/>
      <c r="E1510" s="535"/>
      <c r="F1510" s="535"/>
      <c r="G1510" s="534"/>
      <c r="H1510" s="534"/>
      <c r="I1510" s="536"/>
    </row>
    <row r="1511" spans="2:9">
      <c r="B1511" s="533">
        <v>1503</v>
      </c>
      <c r="C1511" s="534"/>
      <c r="D1511" s="534"/>
      <c r="E1511" s="535"/>
      <c r="F1511" s="535"/>
      <c r="G1511" s="534"/>
      <c r="H1511" s="534"/>
      <c r="I1511" s="536"/>
    </row>
    <row r="1512" spans="2:9">
      <c r="B1512" s="533">
        <v>1504</v>
      </c>
      <c r="C1512" s="534"/>
      <c r="D1512" s="534"/>
      <c r="E1512" s="535"/>
      <c r="F1512" s="535"/>
      <c r="G1512" s="534"/>
      <c r="H1512" s="534"/>
      <c r="I1512" s="536"/>
    </row>
    <row r="1513" spans="2:9">
      <c r="B1513" s="533">
        <v>1505</v>
      </c>
      <c r="C1513" s="534"/>
      <c r="D1513" s="534"/>
      <c r="E1513" s="535"/>
      <c r="F1513" s="535"/>
      <c r="G1513" s="534"/>
      <c r="H1513" s="534"/>
      <c r="I1513" s="536"/>
    </row>
    <row r="1514" spans="2:9">
      <c r="B1514" s="533">
        <v>1506</v>
      </c>
      <c r="C1514" s="534"/>
      <c r="D1514" s="534"/>
      <c r="E1514" s="535"/>
      <c r="F1514" s="535"/>
      <c r="G1514" s="534"/>
      <c r="H1514" s="534"/>
      <c r="I1514" s="536"/>
    </row>
    <row r="1515" spans="2:9">
      <c r="B1515" s="533">
        <v>1507</v>
      </c>
      <c r="C1515" s="534"/>
      <c r="D1515" s="534"/>
      <c r="E1515" s="535"/>
      <c r="F1515" s="535"/>
      <c r="G1515" s="534"/>
      <c r="H1515" s="534"/>
      <c r="I1515" s="536"/>
    </row>
    <row r="1516" spans="2:9">
      <c r="B1516" s="533">
        <v>1508</v>
      </c>
      <c r="C1516" s="534"/>
      <c r="D1516" s="534"/>
      <c r="E1516" s="535"/>
      <c r="F1516" s="535"/>
      <c r="G1516" s="534"/>
      <c r="H1516" s="534"/>
      <c r="I1516" s="536"/>
    </row>
    <row r="1517" spans="2:9">
      <c r="B1517" s="533">
        <v>1509</v>
      </c>
      <c r="C1517" s="534"/>
      <c r="D1517" s="534"/>
      <c r="E1517" s="535"/>
      <c r="F1517" s="535"/>
      <c r="G1517" s="534"/>
      <c r="H1517" s="534"/>
      <c r="I1517" s="536"/>
    </row>
    <row r="1518" spans="2:9">
      <c r="B1518" s="533">
        <v>1510</v>
      </c>
      <c r="C1518" s="534"/>
      <c r="D1518" s="534"/>
      <c r="E1518" s="535"/>
      <c r="F1518" s="535"/>
      <c r="G1518" s="534"/>
      <c r="H1518" s="534"/>
      <c r="I1518" s="536"/>
    </row>
    <row r="1519" spans="2:9">
      <c r="B1519" s="533">
        <v>1511</v>
      </c>
      <c r="C1519" s="534"/>
      <c r="D1519" s="534"/>
      <c r="E1519" s="535"/>
      <c r="F1519" s="535"/>
      <c r="G1519" s="534"/>
      <c r="H1519" s="534"/>
      <c r="I1519" s="536"/>
    </row>
    <row r="1520" spans="2:9">
      <c r="B1520" s="533">
        <v>1512</v>
      </c>
      <c r="C1520" s="534"/>
      <c r="D1520" s="534"/>
      <c r="E1520" s="535"/>
      <c r="F1520" s="535"/>
      <c r="G1520" s="534"/>
      <c r="H1520" s="534"/>
      <c r="I1520" s="536"/>
    </row>
    <row r="1521" spans="2:9">
      <c r="B1521" s="533">
        <v>1513</v>
      </c>
      <c r="C1521" s="534"/>
      <c r="D1521" s="534"/>
      <c r="E1521" s="535"/>
      <c r="F1521" s="535"/>
      <c r="G1521" s="534"/>
      <c r="H1521" s="534"/>
      <c r="I1521" s="536"/>
    </row>
    <row r="1522" spans="2:9">
      <c r="B1522" s="533">
        <v>1514</v>
      </c>
      <c r="C1522" s="534"/>
      <c r="D1522" s="534"/>
      <c r="E1522" s="535"/>
      <c r="F1522" s="535"/>
      <c r="G1522" s="534"/>
      <c r="H1522" s="534"/>
      <c r="I1522" s="536"/>
    </row>
    <row r="1523" spans="2:9">
      <c r="B1523" s="533">
        <v>1515</v>
      </c>
      <c r="C1523" s="534"/>
      <c r="D1523" s="534"/>
      <c r="E1523" s="535"/>
      <c r="F1523" s="535"/>
      <c r="G1523" s="534"/>
      <c r="H1523" s="534"/>
      <c r="I1523" s="536"/>
    </row>
    <row r="1524" spans="2:9">
      <c r="B1524" s="533">
        <v>1516</v>
      </c>
      <c r="C1524" s="534"/>
      <c r="D1524" s="534"/>
      <c r="E1524" s="535"/>
      <c r="F1524" s="535"/>
      <c r="G1524" s="534"/>
      <c r="H1524" s="534"/>
      <c r="I1524" s="536"/>
    </row>
    <row r="1525" spans="2:9">
      <c r="B1525" s="533">
        <v>1517</v>
      </c>
      <c r="C1525" s="534"/>
      <c r="D1525" s="534"/>
      <c r="E1525" s="535"/>
      <c r="F1525" s="535"/>
      <c r="G1525" s="534"/>
      <c r="H1525" s="534"/>
      <c r="I1525" s="536"/>
    </row>
    <row r="1526" spans="2:9">
      <c r="B1526" s="533">
        <v>1518</v>
      </c>
      <c r="C1526" s="534"/>
      <c r="D1526" s="534"/>
      <c r="E1526" s="535"/>
      <c r="F1526" s="535"/>
      <c r="G1526" s="534"/>
      <c r="H1526" s="534"/>
      <c r="I1526" s="536"/>
    </row>
    <row r="1527" spans="2:9">
      <c r="B1527" s="533">
        <v>1519</v>
      </c>
      <c r="C1527" s="534"/>
      <c r="D1527" s="534"/>
      <c r="E1527" s="535"/>
      <c r="F1527" s="535"/>
      <c r="G1527" s="534"/>
      <c r="H1527" s="534"/>
      <c r="I1527" s="536"/>
    </row>
    <row r="1528" spans="2:9">
      <c r="B1528" s="533">
        <v>1520</v>
      </c>
      <c r="C1528" s="534"/>
      <c r="D1528" s="534"/>
      <c r="E1528" s="535"/>
      <c r="F1528" s="535"/>
      <c r="G1528" s="534"/>
      <c r="H1528" s="534"/>
      <c r="I1528" s="536"/>
    </row>
    <row r="1529" spans="2:9">
      <c r="B1529" s="533">
        <v>1521</v>
      </c>
      <c r="C1529" s="534"/>
      <c r="D1529" s="534"/>
      <c r="E1529" s="535"/>
      <c r="F1529" s="535"/>
      <c r="G1529" s="534"/>
      <c r="H1529" s="534"/>
      <c r="I1529" s="536"/>
    </row>
    <row r="1530" spans="2:9">
      <c r="B1530" s="533">
        <v>1522</v>
      </c>
      <c r="C1530" s="534"/>
      <c r="D1530" s="534"/>
      <c r="E1530" s="535"/>
      <c r="F1530" s="535"/>
      <c r="G1530" s="534"/>
      <c r="H1530" s="534"/>
      <c r="I1530" s="536"/>
    </row>
    <row r="1531" spans="2:9">
      <c r="B1531" s="533">
        <v>1523</v>
      </c>
      <c r="C1531" s="534"/>
      <c r="D1531" s="534"/>
      <c r="E1531" s="535"/>
      <c r="F1531" s="535"/>
      <c r="G1531" s="534"/>
      <c r="H1531" s="534"/>
      <c r="I1531" s="536"/>
    </row>
    <row r="1532" spans="2:9">
      <c r="B1532" s="533">
        <v>1524</v>
      </c>
      <c r="C1532" s="534"/>
      <c r="D1532" s="534"/>
      <c r="E1532" s="535"/>
      <c r="F1532" s="535"/>
      <c r="G1532" s="534"/>
      <c r="H1532" s="534"/>
      <c r="I1532" s="536"/>
    </row>
    <row r="1533" spans="2:9">
      <c r="B1533" s="533">
        <v>1525</v>
      </c>
      <c r="C1533" s="534"/>
      <c r="D1533" s="534"/>
      <c r="E1533" s="535"/>
      <c r="F1533" s="535"/>
      <c r="G1533" s="534"/>
      <c r="H1533" s="534"/>
      <c r="I1533" s="536"/>
    </row>
    <row r="1534" spans="2:9">
      <c r="B1534" s="533">
        <v>1526</v>
      </c>
      <c r="C1534" s="534"/>
      <c r="D1534" s="534"/>
      <c r="E1534" s="535"/>
      <c r="F1534" s="535"/>
      <c r="G1534" s="534"/>
      <c r="H1534" s="534"/>
      <c r="I1534" s="536"/>
    </row>
    <row r="1535" spans="2:9">
      <c r="B1535" s="533">
        <v>1527</v>
      </c>
      <c r="C1535" s="534"/>
      <c r="D1535" s="534"/>
      <c r="E1535" s="535"/>
      <c r="F1535" s="535"/>
      <c r="G1535" s="534"/>
      <c r="H1535" s="534"/>
      <c r="I1535" s="536"/>
    </row>
    <row r="1536" spans="2:9">
      <c r="B1536" s="533">
        <v>1528</v>
      </c>
      <c r="C1536" s="534"/>
      <c r="D1536" s="534"/>
      <c r="E1536" s="535"/>
      <c r="F1536" s="535"/>
      <c r="G1536" s="534"/>
      <c r="H1536" s="534"/>
      <c r="I1536" s="536"/>
    </row>
    <row r="1537" spans="2:9">
      <c r="B1537" s="533">
        <v>1529</v>
      </c>
      <c r="C1537" s="534"/>
      <c r="D1537" s="534"/>
      <c r="E1537" s="535"/>
      <c r="F1537" s="535"/>
      <c r="G1537" s="534"/>
      <c r="H1537" s="534"/>
      <c r="I1537" s="536"/>
    </row>
    <row r="1538" spans="2:9">
      <c r="B1538" s="533">
        <v>1530</v>
      </c>
      <c r="C1538" s="534"/>
      <c r="D1538" s="534"/>
      <c r="E1538" s="535"/>
      <c r="F1538" s="535"/>
      <c r="G1538" s="534"/>
      <c r="H1538" s="534"/>
      <c r="I1538" s="536"/>
    </row>
    <row r="1539" spans="2:9">
      <c r="B1539" s="533">
        <v>1531</v>
      </c>
      <c r="C1539" s="534"/>
      <c r="D1539" s="534"/>
      <c r="E1539" s="535"/>
      <c r="F1539" s="535"/>
      <c r="G1539" s="534"/>
      <c r="H1539" s="534"/>
      <c r="I1539" s="536"/>
    </row>
    <row r="1540" spans="2:9">
      <c r="B1540" s="533">
        <v>1532</v>
      </c>
      <c r="C1540" s="534"/>
      <c r="D1540" s="534"/>
      <c r="E1540" s="535"/>
      <c r="F1540" s="535"/>
      <c r="G1540" s="534"/>
      <c r="H1540" s="534"/>
      <c r="I1540" s="536"/>
    </row>
    <row r="1541" spans="2:9">
      <c r="B1541" s="533">
        <v>1533</v>
      </c>
      <c r="C1541" s="534"/>
      <c r="D1541" s="534"/>
      <c r="E1541" s="535"/>
      <c r="F1541" s="535"/>
      <c r="G1541" s="534"/>
      <c r="H1541" s="534"/>
      <c r="I1541" s="536"/>
    </row>
    <row r="1542" spans="2:9">
      <c r="B1542" s="533">
        <v>1534</v>
      </c>
      <c r="C1542" s="534"/>
      <c r="D1542" s="534"/>
      <c r="E1542" s="535"/>
      <c r="F1542" s="535"/>
      <c r="G1542" s="534"/>
      <c r="H1542" s="534"/>
      <c r="I1542" s="536"/>
    </row>
    <row r="1543" spans="2:9">
      <c r="B1543" s="533">
        <v>1535</v>
      </c>
      <c r="C1543" s="534"/>
      <c r="D1543" s="534"/>
      <c r="E1543" s="535"/>
      <c r="F1543" s="535"/>
      <c r="G1543" s="534"/>
      <c r="H1543" s="534"/>
      <c r="I1543" s="536"/>
    </row>
    <row r="1544" spans="2:9">
      <c r="B1544" s="533">
        <v>1536</v>
      </c>
      <c r="C1544" s="534"/>
      <c r="D1544" s="534"/>
      <c r="E1544" s="535"/>
      <c r="F1544" s="535"/>
      <c r="G1544" s="534"/>
      <c r="H1544" s="534"/>
      <c r="I1544" s="536"/>
    </row>
    <row r="1545" spans="2:9">
      <c r="B1545" s="533">
        <v>1537</v>
      </c>
      <c r="C1545" s="534"/>
      <c r="D1545" s="534"/>
      <c r="E1545" s="535"/>
      <c r="F1545" s="535"/>
      <c r="G1545" s="534"/>
      <c r="H1545" s="534"/>
      <c r="I1545" s="536"/>
    </row>
    <row r="1546" spans="2:9">
      <c r="B1546" s="533">
        <v>1538</v>
      </c>
      <c r="C1546" s="534"/>
      <c r="D1546" s="534"/>
      <c r="E1546" s="535"/>
      <c r="F1546" s="535"/>
      <c r="G1546" s="534"/>
      <c r="H1546" s="534"/>
      <c r="I1546" s="536"/>
    </row>
    <row r="1547" spans="2:9">
      <c r="B1547" s="533">
        <v>1539</v>
      </c>
      <c r="C1547" s="534"/>
      <c r="D1547" s="534"/>
      <c r="E1547" s="535"/>
      <c r="F1547" s="535"/>
      <c r="G1547" s="534"/>
      <c r="H1547" s="534"/>
      <c r="I1547" s="536"/>
    </row>
    <row r="1548" spans="2:9">
      <c r="B1548" s="533">
        <v>1540</v>
      </c>
      <c r="C1548" s="534"/>
      <c r="D1548" s="534"/>
      <c r="E1548" s="535"/>
      <c r="F1548" s="535"/>
      <c r="G1548" s="534"/>
      <c r="H1548" s="534"/>
      <c r="I1548" s="536"/>
    </row>
    <row r="1549" spans="2:9">
      <c r="B1549" s="533">
        <v>1541</v>
      </c>
      <c r="C1549" s="534"/>
      <c r="D1549" s="534"/>
      <c r="E1549" s="535"/>
      <c r="F1549" s="535"/>
      <c r="G1549" s="534"/>
      <c r="H1549" s="534"/>
      <c r="I1549" s="536"/>
    </row>
    <row r="1550" spans="2:9">
      <c r="B1550" s="533">
        <v>1542</v>
      </c>
      <c r="C1550" s="534"/>
      <c r="D1550" s="534"/>
      <c r="E1550" s="535"/>
      <c r="F1550" s="535"/>
      <c r="G1550" s="534"/>
      <c r="H1550" s="534"/>
      <c r="I1550" s="536"/>
    </row>
    <row r="1551" spans="2:9">
      <c r="B1551" s="533">
        <v>1543</v>
      </c>
      <c r="C1551" s="534"/>
      <c r="D1551" s="534"/>
      <c r="E1551" s="535"/>
      <c r="F1551" s="535"/>
      <c r="G1551" s="534"/>
      <c r="H1551" s="534"/>
      <c r="I1551" s="536"/>
    </row>
    <row r="1552" spans="2:9">
      <c r="B1552" s="533">
        <v>1544</v>
      </c>
      <c r="C1552" s="534"/>
      <c r="D1552" s="534"/>
      <c r="E1552" s="535"/>
      <c r="F1552" s="535"/>
      <c r="G1552" s="534"/>
      <c r="H1552" s="534"/>
      <c r="I1552" s="536"/>
    </row>
    <row r="1553" spans="2:9">
      <c r="B1553" s="533">
        <v>1545</v>
      </c>
      <c r="C1553" s="534"/>
      <c r="D1553" s="534"/>
      <c r="E1553" s="535"/>
      <c r="F1553" s="535"/>
      <c r="G1553" s="534"/>
      <c r="H1553" s="534"/>
      <c r="I1553" s="536"/>
    </row>
    <row r="1554" spans="2:9">
      <c r="B1554" s="533">
        <v>1546</v>
      </c>
      <c r="C1554" s="534"/>
      <c r="D1554" s="534"/>
      <c r="E1554" s="535"/>
      <c r="F1554" s="535"/>
      <c r="G1554" s="534"/>
      <c r="H1554" s="534"/>
      <c r="I1554" s="536"/>
    </row>
    <row r="1555" spans="2:9">
      <c r="B1555" s="533">
        <v>1547</v>
      </c>
      <c r="C1555" s="534"/>
      <c r="D1555" s="534"/>
      <c r="E1555" s="535"/>
      <c r="F1555" s="535"/>
      <c r="G1555" s="534"/>
      <c r="H1555" s="534"/>
      <c r="I1555" s="536"/>
    </row>
    <row r="1556" spans="2:9">
      <c r="B1556" s="533">
        <v>1548</v>
      </c>
      <c r="C1556" s="534"/>
      <c r="D1556" s="534"/>
      <c r="E1556" s="535"/>
      <c r="F1556" s="535"/>
      <c r="G1556" s="534"/>
      <c r="H1556" s="534"/>
      <c r="I1556" s="536"/>
    </row>
    <row r="1557" spans="2:9">
      <c r="B1557" s="533">
        <v>1549</v>
      </c>
      <c r="C1557" s="534"/>
      <c r="D1557" s="534"/>
      <c r="E1557" s="535"/>
      <c r="F1557" s="535"/>
      <c r="G1557" s="534"/>
      <c r="H1557" s="534"/>
      <c r="I1557" s="536"/>
    </row>
    <row r="1558" spans="2:9">
      <c r="B1558" s="533">
        <v>1550</v>
      </c>
      <c r="C1558" s="534"/>
      <c r="D1558" s="534"/>
      <c r="E1558" s="535"/>
      <c r="F1558" s="535"/>
      <c r="G1558" s="534"/>
      <c r="H1558" s="534"/>
      <c r="I1558" s="536"/>
    </row>
    <row r="1559" spans="2:9">
      <c r="B1559" s="533">
        <v>1551</v>
      </c>
      <c r="C1559" s="534"/>
      <c r="D1559" s="534"/>
      <c r="E1559" s="535"/>
      <c r="F1559" s="535"/>
      <c r="G1559" s="534"/>
      <c r="H1559" s="534"/>
      <c r="I1559" s="536"/>
    </row>
    <row r="1560" spans="2:9">
      <c r="B1560" s="533">
        <v>1552</v>
      </c>
      <c r="C1560" s="534"/>
      <c r="D1560" s="534"/>
      <c r="E1560" s="535"/>
      <c r="F1560" s="535"/>
      <c r="G1560" s="534"/>
      <c r="H1560" s="534"/>
      <c r="I1560" s="536"/>
    </row>
    <row r="1561" spans="2:9">
      <c r="B1561" s="533">
        <v>1553</v>
      </c>
      <c r="C1561" s="534"/>
      <c r="D1561" s="534"/>
      <c r="E1561" s="535"/>
      <c r="F1561" s="535"/>
      <c r="G1561" s="534"/>
      <c r="H1561" s="534"/>
      <c r="I1561" s="536"/>
    </row>
    <row r="1562" spans="2:9">
      <c r="B1562" s="533">
        <v>1554</v>
      </c>
      <c r="C1562" s="534"/>
      <c r="D1562" s="534"/>
      <c r="E1562" s="535"/>
      <c r="F1562" s="535"/>
      <c r="G1562" s="534"/>
      <c r="H1562" s="534"/>
      <c r="I1562" s="536"/>
    </row>
    <row r="1563" spans="2:9">
      <c r="B1563" s="533">
        <v>1555</v>
      </c>
      <c r="C1563" s="534"/>
      <c r="D1563" s="534"/>
      <c r="E1563" s="535"/>
      <c r="F1563" s="535"/>
      <c r="G1563" s="534"/>
      <c r="H1563" s="534"/>
      <c r="I1563" s="536"/>
    </row>
    <row r="1564" spans="2:9">
      <c r="B1564" s="533">
        <v>1556</v>
      </c>
      <c r="C1564" s="534"/>
      <c r="D1564" s="534"/>
      <c r="E1564" s="535"/>
      <c r="F1564" s="535"/>
      <c r="G1564" s="534"/>
      <c r="H1564" s="534"/>
      <c r="I1564" s="536"/>
    </row>
    <row r="1565" spans="2:9">
      <c r="B1565" s="533">
        <v>1557</v>
      </c>
      <c r="C1565" s="534"/>
      <c r="D1565" s="534"/>
      <c r="E1565" s="535"/>
      <c r="F1565" s="535"/>
      <c r="G1565" s="534"/>
      <c r="H1565" s="534"/>
      <c r="I1565" s="536"/>
    </row>
    <row r="1566" spans="2:9">
      <c r="B1566" s="533">
        <v>1558</v>
      </c>
      <c r="C1566" s="534"/>
      <c r="D1566" s="534"/>
      <c r="E1566" s="535"/>
      <c r="F1566" s="535"/>
      <c r="G1566" s="534"/>
      <c r="H1566" s="534"/>
      <c r="I1566" s="536"/>
    </row>
    <row r="1567" spans="2:9">
      <c r="B1567" s="533">
        <v>1559</v>
      </c>
      <c r="C1567" s="534"/>
      <c r="D1567" s="534"/>
      <c r="E1567" s="535"/>
      <c r="F1567" s="535"/>
      <c r="G1567" s="534"/>
      <c r="H1567" s="534"/>
      <c r="I1567" s="536"/>
    </row>
    <row r="1568" spans="2:9">
      <c r="B1568" s="533">
        <v>1560</v>
      </c>
      <c r="C1568" s="534"/>
      <c r="D1568" s="534"/>
      <c r="E1568" s="535"/>
      <c r="F1568" s="535"/>
      <c r="G1568" s="534"/>
      <c r="H1568" s="534"/>
      <c r="I1568" s="536"/>
    </row>
    <row r="1569" spans="2:9">
      <c r="B1569" s="533">
        <v>1561</v>
      </c>
      <c r="C1569" s="534"/>
      <c r="D1569" s="534"/>
      <c r="E1569" s="535"/>
      <c r="F1569" s="535"/>
      <c r="G1569" s="534"/>
      <c r="H1569" s="534"/>
      <c r="I1569" s="536"/>
    </row>
    <row r="1570" spans="2:9">
      <c r="B1570" s="533">
        <v>1562</v>
      </c>
      <c r="C1570" s="534"/>
      <c r="D1570" s="534"/>
      <c r="E1570" s="535"/>
      <c r="F1570" s="535"/>
      <c r="G1570" s="534"/>
      <c r="H1570" s="534"/>
      <c r="I1570" s="536"/>
    </row>
    <row r="1571" spans="2:9">
      <c r="B1571" s="533">
        <v>1563</v>
      </c>
      <c r="C1571" s="534"/>
      <c r="D1571" s="534"/>
      <c r="E1571" s="535"/>
      <c r="F1571" s="535"/>
      <c r="G1571" s="534"/>
      <c r="H1571" s="534"/>
      <c r="I1571" s="536"/>
    </row>
    <row r="1572" spans="2:9">
      <c r="B1572" s="533">
        <v>1564</v>
      </c>
      <c r="C1572" s="534"/>
      <c r="D1572" s="534"/>
      <c r="E1572" s="535"/>
      <c r="F1572" s="535"/>
      <c r="G1572" s="534"/>
      <c r="H1572" s="534"/>
      <c r="I1572" s="536"/>
    </row>
    <row r="1573" spans="2:9">
      <c r="B1573" s="533">
        <v>1565</v>
      </c>
      <c r="C1573" s="534"/>
      <c r="D1573" s="534"/>
      <c r="E1573" s="535"/>
      <c r="F1573" s="535"/>
      <c r="G1573" s="534"/>
      <c r="H1573" s="534"/>
      <c r="I1573" s="536"/>
    </row>
    <row r="1574" spans="2:9">
      <c r="B1574" s="533">
        <v>1566</v>
      </c>
      <c r="C1574" s="534"/>
      <c r="D1574" s="534"/>
      <c r="E1574" s="535"/>
      <c r="F1574" s="535"/>
      <c r="G1574" s="534"/>
      <c r="H1574" s="534"/>
      <c r="I1574" s="536"/>
    </row>
    <row r="1575" spans="2:9">
      <c r="B1575" s="533">
        <v>1567</v>
      </c>
      <c r="C1575" s="534"/>
      <c r="D1575" s="534"/>
      <c r="E1575" s="535"/>
      <c r="F1575" s="535"/>
      <c r="G1575" s="534"/>
      <c r="H1575" s="534"/>
      <c r="I1575" s="536"/>
    </row>
    <row r="1576" spans="2:9">
      <c r="B1576" s="533">
        <v>1568</v>
      </c>
      <c r="C1576" s="534"/>
      <c r="D1576" s="534"/>
      <c r="E1576" s="535"/>
      <c r="F1576" s="535"/>
      <c r="G1576" s="534"/>
      <c r="H1576" s="534"/>
      <c r="I1576" s="536"/>
    </row>
    <row r="1577" spans="2:9">
      <c r="B1577" s="533">
        <v>1569</v>
      </c>
      <c r="C1577" s="534"/>
      <c r="D1577" s="534"/>
      <c r="E1577" s="535"/>
      <c r="F1577" s="535"/>
      <c r="G1577" s="534"/>
      <c r="H1577" s="534"/>
      <c r="I1577" s="536"/>
    </row>
    <row r="1578" spans="2:9">
      <c r="B1578" s="533">
        <v>1570</v>
      </c>
      <c r="C1578" s="534"/>
      <c r="D1578" s="534"/>
      <c r="E1578" s="535"/>
      <c r="F1578" s="535"/>
      <c r="G1578" s="534"/>
      <c r="H1578" s="534"/>
      <c r="I1578" s="536"/>
    </row>
    <row r="1579" spans="2:9">
      <c r="B1579" s="533">
        <v>1571</v>
      </c>
      <c r="C1579" s="534"/>
      <c r="D1579" s="534"/>
      <c r="E1579" s="535"/>
      <c r="F1579" s="535"/>
      <c r="G1579" s="534"/>
      <c r="H1579" s="534"/>
      <c r="I1579" s="536"/>
    </row>
    <row r="1580" spans="2:9">
      <c r="B1580" s="533">
        <v>1572</v>
      </c>
      <c r="C1580" s="534"/>
      <c r="D1580" s="534"/>
      <c r="E1580" s="535"/>
      <c r="F1580" s="535"/>
      <c r="G1580" s="534"/>
      <c r="H1580" s="534"/>
      <c r="I1580" s="536"/>
    </row>
    <row r="1581" spans="2:9">
      <c r="B1581" s="533">
        <v>1573</v>
      </c>
      <c r="C1581" s="534"/>
      <c r="D1581" s="534"/>
      <c r="E1581" s="535"/>
      <c r="F1581" s="535"/>
      <c r="G1581" s="534"/>
      <c r="H1581" s="534"/>
      <c r="I1581" s="536"/>
    </row>
    <row r="1582" spans="2:9">
      <c r="B1582" s="533">
        <v>1574</v>
      </c>
      <c r="C1582" s="534"/>
      <c r="D1582" s="534"/>
      <c r="E1582" s="535"/>
      <c r="F1582" s="535"/>
      <c r="G1582" s="534"/>
      <c r="H1582" s="534"/>
      <c r="I1582" s="536"/>
    </row>
    <row r="1583" spans="2:9">
      <c r="B1583" s="533">
        <v>1575</v>
      </c>
      <c r="C1583" s="534"/>
      <c r="D1583" s="534"/>
      <c r="E1583" s="535"/>
      <c r="F1583" s="535"/>
      <c r="G1583" s="534"/>
      <c r="H1583" s="534"/>
      <c r="I1583" s="536"/>
    </row>
    <row r="1584" spans="2:9">
      <c r="B1584" s="533">
        <v>1576</v>
      </c>
      <c r="C1584" s="534"/>
      <c r="D1584" s="534"/>
      <c r="E1584" s="535"/>
      <c r="F1584" s="535"/>
      <c r="G1584" s="534"/>
      <c r="H1584" s="534"/>
      <c r="I1584" s="536"/>
    </row>
    <row r="1585" spans="2:9">
      <c r="B1585" s="533">
        <v>1577</v>
      </c>
      <c r="C1585" s="534"/>
      <c r="D1585" s="534"/>
      <c r="E1585" s="535"/>
      <c r="F1585" s="535"/>
      <c r="G1585" s="534"/>
      <c r="H1585" s="534"/>
      <c r="I1585" s="536"/>
    </row>
    <row r="1586" spans="2:9">
      <c r="B1586" s="533">
        <v>1578</v>
      </c>
      <c r="C1586" s="534"/>
      <c r="D1586" s="534"/>
      <c r="E1586" s="535"/>
      <c r="F1586" s="535"/>
      <c r="G1586" s="534"/>
      <c r="H1586" s="534"/>
      <c r="I1586" s="536"/>
    </row>
    <row r="1587" spans="2:9">
      <c r="B1587" s="533">
        <v>1579</v>
      </c>
      <c r="C1587" s="534"/>
      <c r="D1587" s="534"/>
      <c r="E1587" s="535"/>
      <c r="F1587" s="535"/>
      <c r="G1587" s="534"/>
      <c r="H1587" s="534"/>
      <c r="I1587" s="536"/>
    </row>
    <row r="1588" spans="2:9">
      <c r="B1588" s="533">
        <v>1580</v>
      </c>
      <c r="C1588" s="534"/>
      <c r="D1588" s="534"/>
      <c r="E1588" s="535"/>
      <c r="F1588" s="535"/>
      <c r="G1588" s="534"/>
      <c r="H1588" s="534"/>
      <c r="I1588" s="536"/>
    </row>
    <row r="1589" spans="2:9">
      <c r="B1589" s="533">
        <v>1581</v>
      </c>
      <c r="C1589" s="534"/>
      <c r="D1589" s="534"/>
      <c r="E1589" s="535"/>
      <c r="F1589" s="535"/>
      <c r="G1589" s="534"/>
      <c r="H1589" s="534"/>
      <c r="I1589" s="536"/>
    </row>
    <row r="1590" spans="2:9">
      <c r="B1590" s="533">
        <v>1582</v>
      </c>
      <c r="C1590" s="534"/>
      <c r="D1590" s="534"/>
      <c r="E1590" s="535"/>
      <c r="F1590" s="535"/>
      <c r="G1590" s="534"/>
      <c r="H1590" s="534"/>
      <c r="I1590" s="536"/>
    </row>
    <row r="1591" spans="2:9">
      <c r="B1591" s="533">
        <v>1583</v>
      </c>
      <c r="C1591" s="534"/>
      <c r="D1591" s="534"/>
      <c r="E1591" s="535"/>
      <c r="F1591" s="535"/>
      <c r="G1591" s="534"/>
      <c r="H1591" s="534"/>
      <c r="I1591" s="536"/>
    </row>
    <row r="1592" spans="2:9">
      <c r="B1592" s="533">
        <v>1584</v>
      </c>
      <c r="C1592" s="534"/>
      <c r="D1592" s="534"/>
      <c r="E1592" s="535"/>
      <c r="F1592" s="535"/>
      <c r="G1592" s="534"/>
      <c r="H1592" s="534"/>
      <c r="I1592" s="536"/>
    </row>
    <row r="1593" spans="2:9">
      <c r="B1593" s="533">
        <v>1585</v>
      </c>
      <c r="C1593" s="534"/>
      <c r="D1593" s="534"/>
      <c r="E1593" s="535"/>
      <c r="F1593" s="535"/>
      <c r="G1593" s="534"/>
      <c r="H1593" s="534"/>
      <c r="I1593" s="536"/>
    </row>
    <row r="1594" spans="2:9">
      <c r="B1594" s="533">
        <v>1586</v>
      </c>
      <c r="C1594" s="534"/>
      <c r="D1594" s="534"/>
      <c r="E1594" s="535"/>
      <c r="F1594" s="535"/>
      <c r="G1594" s="534"/>
      <c r="H1594" s="534"/>
      <c r="I1594" s="536"/>
    </row>
    <row r="1595" spans="2:9">
      <c r="B1595" s="533">
        <v>1587</v>
      </c>
      <c r="C1595" s="534"/>
      <c r="D1595" s="534"/>
      <c r="E1595" s="535"/>
      <c r="F1595" s="535"/>
      <c r="G1595" s="534"/>
      <c r="H1595" s="534"/>
      <c r="I1595" s="536"/>
    </row>
    <row r="1596" spans="2:9">
      <c r="B1596" s="533">
        <v>1588</v>
      </c>
      <c r="C1596" s="534"/>
      <c r="D1596" s="534"/>
      <c r="E1596" s="535"/>
      <c r="F1596" s="535"/>
      <c r="G1596" s="534"/>
      <c r="H1596" s="534"/>
      <c r="I1596" s="536"/>
    </row>
    <row r="1597" spans="2:9">
      <c r="B1597" s="533">
        <v>1589</v>
      </c>
      <c r="C1597" s="534"/>
      <c r="D1597" s="534"/>
      <c r="E1597" s="535"/>
      <c r="F1597" s="535"/>
      <c r="G1597" s="534"/>
      <c r="H1597" s="534"/>
      <c r="I1597" s="536"/>
    </row>
    <row r="1598" spans="2:9">
      <c r="B1598" s="533">
        <v>1590</v>
      </c>
      <c r="C1598" s="534"/>
      <c r="D1598" s="534"/>
      <c r="E1598" s="535"/>
      <c r="F1598" s="535"/>
      <c r="G1598" s="534"/>
      <c r="H1598" s="534"/>
      <c r="I1598" s="536"/>
    </row>
    <row r="1599" spans="2:9">
      <c r="B1599" s="533">
        <v>1591</v>
      </c>
      <c r="C1599" s="534"/>
      <c r="D1599" s="534"/>
      <c r="E1599" s="535"/>
      <c r="F1599" s="535"/>
      <c r="G1599" s="534"/>
      <c r="H1599" s="534"/>
      <c r="I1599" s="536"/>
    </row>
    <row r="1600" spans="2:9">
      <c r="B1600" s="533">
        <v>1592</v>
      </c>
      <c r="C1600" s="534"/>
      <c r="D1600" s="534"/>
      <c r="E1600" s="535"/>
      <c r="F1600" s="535"/>
      <c r="G1600" s="534"/>
      <c r="H1600" s="534"/>
      <c r="I1600" s="536"/>
    </row>
    <row r="1601" spans="2:9">
      <c r="B1601" s="533">
        <v>1593</v>
      </c>
      <c r="C1601" s="534"/>
      <c r="D1601" s="534"/>
      <c r="E1601" s="535"/>
      <c r="F1601" s="535"/>
      <c r="G1601" s="534"/>
      <c r="H1601" s="534"/>
      <c r="I1601" s="536"/>
    </row>
    <row r="1602" spans="2:9">
      <c r="B1602" s="533">
        <v>1594</v>
      </c>
      <c r="C1602" s="534"/>
      <c r="D1602" s="534"/>
      <c r="E1602" s="535"/>
      <c r="F1602" s="535"/>
      <c r="G1602" s="534"/>
      <c r="H1602" s="534"/>
      <c r="I1602" s="536"/>
    </row>
    <row r="1603" spans="2:9">
      <c r="B1603" s="533">
        <v>1595</v>
      </c>
      <c r="C1603" s="534"/>
      <c r="D1603" s="534"/>
      <c r="E1603" s="535"/>
      <c r="F1603" s="535"/>
      <c r="G1603" s="534"/>
      <c r="H1603" s="534"/>
      <c r="I1603" s="536"/>
    </row>
    <row r="1604" spans="2:9">
      <c r="B1604" s="533">
        <v>1596</v>
      </c>
      <c r="C1604" s="534"/>
      <c r="D1604" s="534"/>
      <c r="E1604" s="535"/>
      <c r="F1604" s="535"/>
      <c r="G1604" s="534"/>
      <c r="H1604" s="534"/>
      <c r="I1604" s="536"/>
    </row>
    <row r="1605" spans="2:9">
      <c r="B1605" s="533">
        <v>1597</v>
      </c>
      <c r="C1605" s="534"/>
      <c r="D1605" s="534"/>
      <c r="E1605" s="535"/>
      <c r="F1605" s="535"/>
      <c r="G1605" s="534"/>
      <c r="H1605" s="534"/>
      <c r="I1605" s="536"/>
    </row>
    <row r="1606" spans="2:9">
      <c r="B1606" s="533">
        <v>1598</v>
      </c>
      <c r="C1606" s="534"/>
      <c r="D1606" s="534"/>
      <c r="E1606" s="535"/>
      <c r="F1606" s="535"/>
      <c r="G1606" s="534"/>
      <c r="H1606" s="534"/>
      <c r="I1606" s="536"/>
    </row>
    <row r="1607" spans="2:9">
      <c r="B1607" s="533">
        <v>1599</v>
      </c>
      <c r="C1607" s="534"/>
      <c r="D1607" s="534"/>
      <c r="E1607" s="535"/>
      <c r="F1607" s="535"/>
      <c r="G1607" s="534"/>
      <c r="H1607" s="534"/>
      <c r="I1607" s="536"/>
    </row>
    <row r="1608" spans="2:9">
      <c r="B1608" s="533">
        <v>1600</v>
      </c>
      <c r="C1608" s="534"/>
      <c r="D1608" s="534"/>
      <c r="E1608" s="535"/>
      <c r="F1608" s="535"/>
      <c r="G1608" s="534"/>
      <c r="H1608" s="534"/>
      <c r="I1608" s="536"/>
    </row>
    <row r="1609" spans="2:9">
      <c r="B1609" s="533">
        <v>1601</v>
      </c>
      <c r="C1609" s="534"/>
      <c r="D1609" s="534"/>
      <c r="E1609" s="535"/>
      <c r="F1609" s="535"/>
      <c r="G1609" s="534"/>
      <c r="H1609" s="534"/>
      <c r="I1609" s="536"/>
    </row>
    <row r="1610" spans="2:9">
      <c r="B1610" s="533">
        <v>1602</v>
      </c>
      <c r="C1610" s="534"/>
      <c r="D1610" s="534"/>
      <c r="E1610" s="535"/>
      <c r="F1610" s="535"/>
      <c r="G1610" s="534"/>
      <c r="H1610" s="534"/>
      <c r="I1610" s="536"/>
    </row>
    <row r="1611" spans="2:9">
      <c r="B1611" s="533">
        <v>1603</v>
      </c>
      <c r="C1611" s="534"/>
      <c r="D1611" s="534"/>
      <c r="E1611" s="535"/>
      <c r="F1611" s="535"/>
      <c r="G1611" s="534"/>
      <c r="H1611" s="534"/>
      <c r="I1611" s="536"/>
    </row>
    <row r="1612" spans="2:9">
      <c r="B1612" s="533">
        <v>1604</v>
      </c>
      <c r="C1612" s="534"/>
      <c r="D1612" s="534"/>
      <c r="E1612" s="535"/>
      <c r="F1612" s="535"/>
      <c r="G1612" s="534"/>
      <c r="H1612" s="534"/>
      <c r="I1612" s="536"/>
    </row>
    <row r="1613" spans="2:9">
      <c r="B1613" s="533">
        <v>1605</v>
      </c>
      <c r="C1613" s="534"/>
      <c r="D1613" s="534"/>
      <c r="E1613" s="535"/>
      <c r="F1613" s="535"/>
      <c r="G1613" s="534"/>
      <c r="H1613" s="534"/>
      <c r="I1613" s="536"/>
    </row>
    <row r="1614" spans="2:9">
      <c r="B1614" s="533">
        <v>1606</v>
      </c>
      <c r="C1614" s="534"/>
      <c r="D1614" s="534"/>
      <c r="E1614" s="535"/>
      <c r="F1614" s="535"/>
      <c r="G1614" s="534"/>
      <c r="H1614" s="534"/>
      <c r="I1614" s="536"/>
    </row>
    <row r="1615" spans="2:9">
      <c r="B1615" s="533">
        <v>1607</v>
      </c>
      <c r="C1615" s="534"/>
      <c r="D1615" s="534"/>
      <c r="E1615" s="535"/>
      <c r="F1615" s="535"/>
      <c r="G1615" s="534"/>
      <c r="H1615" s="534"/>
      <c r="I1615" s="536"/>
    </row>
    <row r="1616" spans="2:9">
      <c r="B1616" s="533">
        <v>1608</v>
      </c>
      <c r="C1616" s="534"/>
      <c r="D1616" s="534"/>
      <c r="E1616" s="535"/>
      <c r="F1616" s="535"/>
      <c r="G1616" s="534"/>
      <c r="H1616" s="534"/>
      <c r="I1616" s="536"/>
    </row>
    <row r="1617" spans="2:9">
      <c r="B1617" s="533">
        <v>1609</v>
      </c>
      <c r="C1617" s="534"/>
      <c r="D1617" s="534"/>
      <c r="E1617" s="535"/>
      <c r="F1617" s="535"/>
      <c r="G1617" s="534"/>
      <c r="H1617" s="534"/>
      <c r="I1617" s="536"/>
    </row>
    <row r="1618" spans="2:9">
      <c r="B1618" s="533">
        <v>1610</v>
      </c>
      <c r="C1618" s="534"/>
      <c r="D1618" s="534"/>
      <c r="E1618" s="535"/>
      <c r="F1618" s="535"/>
      <c r="G1618" s="534"/>
      <c r="H1618" s="534"/>
      <c r="I1618" s="536"/>
    </row>
    <row r="1619" spans="2:9">
      <c r="B1619" s="533">
        <v>1611</v>
      </c>
      <c r="C1619" s="534"/>
      <c r="D1619" s="534"/>
      <c r="E1619" s="535"/>
      <c r="F1619" s="535"/>
      <c r="G1619" s="534"/>
      <c r="H1619" s="534"/>
      <c r="I1619" s="536"/>
    </row>
    <row r="1620" spans="2:9">
      <c r="B1620" s="533">
        <v>1612</v>
      </c>
      <c r="C1620" s="534"/>
      <c r="D1620" s="534"/>
      <c r="E1620" s="535"/>
      <c r="F1620" s="535"/>
      <c r="G1620" s="534"/>
      <c r="H1620" s="534"/>
      <c r="I1620" s="536"/>
    </row>
    <row r="1621" spans="2:9">
      <c r="B1621" s="533">
        <v>1613</v>
      </c>
      <c r="C1621" s="534"/>
      <c r="D1621" s="534"/>
      <c r="E1621" s="535"/>
      <c r="F1621" s="535"/>
      <c r="G1621" s="534"/>
      <c r="H1621" s="534"/>
      <c r="I1621" s="536"/>
    </row>
    <row r="1622" spans="2:9">
      <c r="B1622" s="533">
        <v>1614</v>
      </c>
      <c r="C1622" s="534"/>
      <c r="D1622" s="534"/>
      <c r="E1622" s="535"/>
      <c r="F1622" s="535"/>
      <c r="G1622" s="534"/>
      <c r="H1622" s="534"/>
      <c r="I1622" s="536"/>
    </row>
    <row r="1623" spans="2:9">
      <c r="B1623" s="533">
        <v>1615</v>
      </c>
      <c r="C1623" s="534"/>
      <c r="D1623" s="534"/>
      <c r="E1623" s="535"/>
      <c r="F1623" s="535"/>
      <c r="G1623" s="534"/>
      <c r="H1623" s="534"/>
      <c r="I1623" s="536"/>
    </row>
    <row r="1624" spans="2:9">
      <c r="B1624" s="533">
        <v>1616</v>
      </c>
      <c r="C1624" s="534"/>
      <c r="D1624" s="534"/>
      <c r="E1624" s="535"/>
      <c r="F1624" s="535"/>
      <c r="G1624" s="534"/>
      <c r="H1624" s="534"/>
      <c r="I1624" s="536"/>
    </row>
    <row r="1625" spans="2:9">
      <c r="B1625" s="533">
        <v>1617</v>
      </c>
      <c r="C1625" s="534"/>
      <c r="D1625" s="534"/>
      <c r="E1625" s="535"/>
      <c r="F1625" s="535"/>
      <c r="G1625" s="534"/>
      <c r="H1625" s="534"/>
      <c r="I1625" s="536"/>
    </row>
    <row r="1626" spans="2:9">
      <c r="B1626" s="533">
        <v>1618</v>
      </c>
      <c r="C1626" s="534"/>
      <c r="D1626" s="534"/>
      <c r="E1626" s="535"/>
      <c r="F1626" s="535"/>
      <c r="G1626" s="534"/>
      <c r="H1626" s="534"/>
      <c r="I1626" s="536"/>
    </row>
    <row r="1627" spans="2:9">
      <c r="B1627" s="533">
        <v>1619</v>
      </c>
      <c r="C1627" s="534"/>
      <c r="D1627" s="534"/>
      <c r="E1627" s="535"/>
      <c r="F1627" s="535"/>
      <c r="G1627" s="534"/>
      <c r="H1627" s="534"/>
      <c r="I1627" s="536"/>
    </row>
    <row r="1628" spans="2:9">
      <c r="B1628" s="533">
        <v>1620</v>
      </c>
      <c r="C1628" s="534"/>
      <c r="D1628" s="534"/>
      <c r="E1628" s="535"/>
      <c r="F1628" s="535"/>
      <c r="G1628" s="534"/>
      <c r="H1628" s="534"/>
      <c r="I1628" s="536"/>
    </row>
    <row r="1629" spans="2:9">
      <c r="B1629" s="533">
        <v>1621</v>
      </c>
      <c r="C1629" s="534"/>
      <c r="D1629" s="534"/>
      <c r="E1629" s="535"/>
      <c r="F1629" s="535"/>
      <c r="G1629" s="534"/>
      <c r="H1629" s="534"/>
      <c r="I1629" s="536"/>
    </row>
    <row r="1630" spans="2:9">
      <c r="B1630" s="533">
        <v>1622</v>
      </c>
      <c r="C1630" s="534"/>
      <c r="D1630" s="534"/>
      <c r="E1630" s="535"/>
      <c r="F1630" s="535"/>
      <c r="G1630" s="534"/>
      <c r="H1630" s="534"/>
      <c r="I1630" s="536"/>
    </row>
    <row r="1631" spans="2:9">
      <c r="B1631" s="533">
        <v>1623</v>
      </c>
      <c r="C1631" s="534"/>
      <c r="D1631" s="534"/>
      <c r="E1631" s="535"/>
      <c r="F1631" s="535"/>
      <c r="G1631" s="534"/>
      <c r="H1631" s="534"/>
      <c r="I1631" s="536"/>
    </row>
    <row r="1632" spans="2:9">
      <c r="B1632" s="533">
        <v>1624</v>
      </c>
      <c r="C1632" s="534"/>
      <c r="D1632" s="534"/>
      <c r="E1632" s="535"/>
      <c r="F1632" s="535"/>
      <c r="G1632" s="534"/>
      <c r="H1632" s="534"/>
      <c r="I1632" s="536"/>
    </row>
    <row r="1633" spans="2:9">
      <c r="B1633" s="533">
        <v>1625</v>
      </c>
      <c r="C1633" s="534"/>
      <c r="D1633" s="534"/>
      <c r="E1633" s="535"/>
      <c r="F1633" s="535"/>
      <c r="G1633" s="534"/>
      <c r="H1633" s="534"/>
      <c r="I1633" s="536"/>
    </row>
    <row r="1634" spans="2:9">
      <c r="B1634" s="533">
        <v>1626</v>
      </c>
      <c r="C1634" s="534"/>
      <c r="D1634" s="534"/>
      <c r="E1634" s="535"/>
      <c r="F1634" s="535"/>
      <c r="G1634" s="534"/>
      <c r="H1634" s="534"/>
      <c r="I1634" s="536"/>
    </row>
    <row r="1635" spans="2:9">
      <c r="B1635" s="533">
        <v>1627</v>
      </c>
      <c r="C1635" s="534"/>
      <c r="D1635" s="534"/>
      <c r="E1635" s="535"/>
      <c r="F1635" s="535"/>
      <c r="G1635" s="534"/>
      <c r="H1635" s="534"/>
      <c r="I1635" s="536"/>
    </row>
    <row r="1636" spans="2:9">
      <c r="B1636" s="533">
        <v>1628</v>
      </c>
      <c r="C1636" s="534"/>
      <c r="D1636" s="534"/>
      <c r="E1636" s="535"/>
      <c r="F1636" s="535"/>
      <c r="G1636" s="534"/>
      <c r="H1636" s="534"/>
      <c r="I1636" s="536"/>
    </row>
    <row r="1637" spans="2:9">
      <c r="B1637" s="533">
        <v>1629</v>
      </c>
      <c r="C1637" s="534"/>
      <c r="D1637" s="534"/>
      <c r="E1637" s="535"/>
      <c r="F1637" s="535"/>
      <c r="G1637" s="534"/>
      <c r="H1637" s="534"/>
      <c r="I1637" s="536"/>
    </row>
    <row r="1638" spans="2:9">
      <c r="B1638" s="533">
        <v>1630</v>
      </c>
      <c r="C1638" s="534"/>
      <c r="D1638" s="534"/>
      <c r="E1638" s="535"/>
      <c r="F1638" s="535"/>
      <c r="G1638" s="534"/>
      <c r="H1638" s="534"/>
      <c r="I1638" s="536"/>
    </row>
    <row r="1639" spans="2:9">
      <c r="B1639" s="533">
        <v>1631</v>
      </c>
      <c r="C1639" s="534"/>
      <c r="D1639" s="534"/>
      <c r="E1639" s="535"/>
      <c r="F1639" s="535"/>
      <c r="G1639" s="534"/>
      <c r="H1639" s="534"/>
      <c r="I1639" s="536"/>
    </row>
    <row r="1640" spans="2:9">
      <c r="B1640" s="533">
        <v>1632</v>
      </c>
      <c r="C1640" s="534"/>
      <c r="D1640" s="534"/>
      <c r="E1640" s="535"/>
      <c r="F1640" s="535"/>
      <c r="G1640" s="534"/>
      <c r="H1640" s="534"/>
      <c r="I1640" s="536"/>
    </row>
    <row r="1641" spans="2:9">
      <c r="B1641" s="533">
        <v>1633</v>
      </c>
      <c r="C1641" s="534"/>
      <c r="D1641" s="534"/>
      <c r="E1641" s="535"/>
      <c r="F1641" s="535"/>
      <c r="G1641" s="534"/>
      <c r="H1641" s="534"/>
      <c r="I1641" s="536"/>
    </row>
    <row r="1642" spans="2:9">
      <c r="B1642" s="533">
        <v>1634</v>
      </c>
      <c r="C1642" s="534"/>
      <c r="D1642" s="534"/>
      <c r="E1642" s="535"/>
      <c r="F1642" s="535"/>
      <c r="G1642" s="534"/>
      <c r="H1642" s="534"/>
      <c r="I1642" s="536"/>
    </row>
    <row r="1643" spans="2:9">
      <c r="B1643" s="533">
        <v>1635</v>
      </c>
      <c r="C1643" s="534"/>
      <c r="D1643" s="534"/>
      <c r="E1643" s="535"/>
      <c r="F1643" s="535"/>
      <c r="G1643" s="534"/>
      <c r="H1643" s="534"/>
      <c r="I1643" s="536"/>
    </row>
    <row r="1644" spans="2:9">
      <c r="B1644" s="533">
        <v>1636</v>
      </c>
      <c r="C1644" s="534"/>
      <c r="D1644" s="534"/>
      <c r="E1644" s="535"/>
      <c r="F1644" s="535"/>
      <c r="G1644" s="534"/>
      <c r="H1644" s="534"/>
      <c r="I1644" s="536"/>
    </row>
    <row r="1645" spans="2:9">
      <c r="B1645" s="533">
        <v>1637</v>
      </c>
      <c r="C1645" s="534"/>
      <c r="D1645" s="534"/>
      <c r="E1645" s="535"/>
      <c r="F1645" s="535"/>
      <c r="G1645" s="534"/>
      <c r="H1645" s="534"/>
      <c r="I1645" s="536"/>
    </row>
    <row r="1646" spans="2:9">
      <c r="B1646" s="533">
        <v>1638</v>
      </c>
      <c r="C1646" s="534"/>
      <c r="D1646" s="534"/>
      <c r="E1646" s="535"/>
      <c r="F1646" s="535"/>
      <c r="G1646" s="534"/>
      <c r="H1646" s="534"/>
      <c r="I1646" s="536"/>
    </row>
    <row r="1647" spans="2:9">
      <c r="B1647" s="533">
        <v>1639</v>
      </c>
      <c r="C1647" s="534"/>
      <c r="D1647" s="534"/>
      <c r="E1647" s="535"/>
      <c r="F1647" s="535"/>
      <c r="G1647" s="534"/>
      <c r="H1647" s="534"/>
      <c r="I1647" s="536"/>
    </row>
    <row r="1648" spans="2:9">
      <c r="B1648" s="533">
        <v>1640</v>
      </c>
      <c r="C1648" s="534"/>
      <c r="D1648" s="534"/>
      <c r="E1648" s="535"/>
      <c r="F1648" s="535"/>
      <c r="G1648" s="534"/>
      <c r="H1648" s="534"/>
      <c r="I1648" s="536"/>
    </row>
    <row r="1649" spans="2:9">
      <c r="B1649" s="533">
        <v>1641</v>
      </c>
      <c r="C1649" s="534"/>
      <c r="D1649" s="534"/>
      <c r="E1649" s="535"/>
      <c r="F1649" s="535"/>
      <c r="G1649" s="534"/>
      <c r="H1649" s="534"/>
      <c r="I1649" s="536"/>
    </row>
    <row r="1650" spans="2:9">
      <c r="B1650" s="533">
        <v>1642</v>
      </c>
      <c r="C1650" s="534"/>
      <c r="D1650" s="534"/>
      <c r="E1650" s="535"/>
      <c r="F1650" s="535"/>
      <c r="G1650" s="534"/>
      <c r="H1650" s="534"/>
      <c r="I1650" s="536"/>
    </row>
    <row r="1651" spans="2:9">
      <c r="B1651" s="533">
        <v>1643</v>
      </c>
      <c r="C1651" s="534"/>
      <c r="D1651" s="534"/>
      <c r="E1651" s="535"/>
      <c r="F1651" s="535"/>
      <c r="G1651" s="534"/>
      <c r="H1651" s="534"/>
      <c r="I1651" s="536"/>
    </row>
    <row r="1652" spans="2:9">
      <c r="B1652" s="533">
        <v>1644</v>
      </c>
      <c r="C1652" s="534"/>
      <c r="D1652" s="534"/>
      <c r="E1652" s="535"/>
      <c r="F1652" s="535"/>
      <c r="G1652" s="534"/>
      <c r="H1652" s="534"/>
      <c r="I1652" s="536"/>
    </row>
    <row r="1653" spans="2:9">
      <c r="B1653" s="533">
        <v>1645</v>
      </c>
      <c r="C1653" s="534"/>
      <c r="D1653" s="534"/>
      <c r="E1653" s="535"/>
      <c r="F1653" s="535"/>
      <c r="G1653" s="534"/>
      <c r="H1653" s="534"/>
      <c r="I1653" s="536"/>
    </row>
    <row r="1654" spans="2:9">
      <c r="B1654" s="533">
        <v>1646</v>
      </c>
      <c r="C1654" s="534"/>
      <c r="D1654" s="534"/>
      <c r="E1654" s="535"/>
      <c r="F1654" s="535"/>
      <c r="G1654" s="534"/>
      <c r="H1654" s="534"/>
      <c r="I1654" s="536"/>
    </row>
    <row r="1655" spans="2:9">
      <c r="B1655" s="533">
        <v>1647</v>
      </c>
      <c r="C1655" s="534"/>
      <c r="D1655" s="534"/>
      <c r="E1655" s="535"/>
      <c r="F1655" s="535"/>
      <c r="G1655" s="534"/>
      <c r="H1655" s="534"/>
      <c r="I1655" s="536"/>
    </row>
    <row r="1656" spans="2:9">
      <c r="B1656" s="533">
        <v>1648</v>
      </c>
      <c r="C1656" s="534"/>
      <c r="D1656" s="534"/>
      <c r="E1656" s="535"/>
      <c r="F1656" s="535"/>
      <c r="G1656" s="534"/>
      <c r="H1656" s="534"/>
      <c r="I1656" s="536"/>
    </row>
    <row r="1657" spans="2:9">
      <c r="B1657" s="533">
        <v>1649</v>
      </c>
      <c r="C1657" s="534"/>
      <c r="D1657" s="534"/>
      <c r="E1657" s="535"/>
      <c r="F1657" s="535"/>
      <c r="G1657" s="534"/>
      <c r="H1657" s="534"/>
      <c r="I1657" s="536"/>
    </row>
    <row r="1658" spans="2:9">
      <c r="B1658" s="533">
        <v>1650</v>
      </c>
      <c r="C1658" s="534"/>
      <c r="D1658" s="534"/>
      <c r="E1658" s="535"/>
      <c r="F1658" s="535"/>
      <c r="G1658" s="534"/>
      <c r="H1658" s="534"/>
      <c r="I1658" s="536"/>
    </row>
    <row r="1659" spans="2:9">
      <c r="B1659" s="533">
        <v>1651</v>
      </c>
      <c r="C1659" s="534"/>
      <c r="D1659" s="534"/>
      <c r="E1659" s="535"/>
      <c r="F1659" s="535"/>
      <c r="G1659" s="534"/>
      <c r="H1659" s="534"/>
      <c r="I1659" s="536"/>
    </row>
    <row r="1660" spans="2:9">
      <c r="B1660" s="533">
        <v>1652</v>
      </c>
      <c r="C1660" s="534"/>
      <c r="D1660" s="534"/>
      <c r="E1660" s="535"/>
      <c r="F1660" s="535"/>
      <c r="G1660" s="534"/>
      <c r="H1660" s="534"/>
      <c r="I1660" s="536"/>
    </row>
    <row r="1661" spans="2:9">
      <c r="B1661" s="533">
        <v>1653</v>
      </c>
      <c r="C1661" s="534"/>
      <c r="D1661" s="534"/>
      <c r="E1661" s="535"/>
      <c r="F1661" s="535"/>
      <c r="G1661" s="534"/>
      <c r="H1661" s="534"/>
      <c r="I1661" s="536"/>
    </row>
    <row r="1662" spans="2:9">
      <c r="B1662" s="533">
        <v>1654</v>
      </c>
      <c r="C1662" s="534"/>
      <c r="D1662" s="534"/>
      <c r="E1662" s="535"/>
      <c r="F1662" s="535"/>
      <c r="G1662" s="534"/>
      <c r="H1662" s="534"/>
      <c r="I1662" s="536"/>
    </row>
    <row r="1663" spans="2:9">
      <c r="B1663" s="533">
        <v>1655</v>
      </c>
      <c r="C1663" s="534"/>
      <c r="D1663" s="534"/>
      <c r="E1663" s="535"/>
      <c r="F1663" s="535"/>
      <c r="G1663" s="534"/>
      <c r="H1663" s="534"/>
      <c r="I1663" s="536"/>
    </row>
    <row r="1664" spans="2:9">
      <c r="B1664" s="533">
        <v>1656</v>
      </c>
      <c r="C1664" s="534"/>
      <c r="D1664" s="534"/>
      <c r="E1664" s="535"/>
      <c r="F1664" s="535"/>
      <c r="G1664" s="534"/>
      <c r="H1664" s="534"/>
      <c r="I1664" s="536"/>
    </row>
    <row r="1665" spans="2:9">
      <c r="B1665" s="533">
        <v>1657</v>
      </c>
      <c r="C1665" s="534"/>
      <c r="D1665" s="534"/>
      <c r="E1665" s="535"/>
      <c r="F1665" s="535"/>
      <c r="G1665" s="534"/>
      <c r="H1665" s="534"/>
      <c r="I1665" s="536"/>
    </row>
    <row r="1666" spans="2:9">
      <c r="B1666" s="533">
        <v>1658</v>
      </c>
      <c r="C1666" s="534"/>
      <c r="D1666" s="534"/>
      <c r="E1666" s="535"/>
      <c r="F1666" s="535"/>
      <c r="G1666" s="534"/>
      <c r="H1666" s="534"/>
      <c r="I1666" s="536"/>
    </row>
    <row r="1667" spans="2:9">
      <c r="B1667" s="533">
        <v>1659</v>
      </c>
      <c r="C1667" s="534"/>
      <c r="D1667" s="534"/>
      <c r="E1667" s="535"/>
      <c r="F1667" s="535"/>
      <c r="G1667" s="534"/>
      <c r="H1667" s="534"/>
      <c r="I1667" s="536"/>
    </row>
    <row r="1668" spans="2:9">
      <c r="B1668" s="533">
        <v>1660</v>
      </c>
      <c r="C1668" s="534"/>
      <c r="D1668" s="534"/>
      <c r="E1668" s="535"/>
      <c r="F1668" s="535"/>
      <c r="G1668" s="534"/>
      <c r="H1668" s="534"/>
      <c r="I1668" s="536"/>
    </row>
    <row r="1669" spans="2:9">
      <c r="B1669" s="533">
        <v>1661</v>
      </c>
      <c r="C1669" s="534"/>
      <c r="D1669" s="534"/>
      <c r="E1669" s="535"/>
      <c r="F1669" s="535"/>
      <c r="G1669" s="534"/>
      <c r="H1669" s="534"/>
      <c r="I1669" s="536"/>
    </row>
    <row r="1670" spans="2:9">
      <c r="B1670" s="533">
        <v>1662</v>
      </c>
      <c r="C1670" s="534"/>
      <c r="D1670" s="534"/>
      <c r="E1670" s="535"/>
      <c r="F1670" s="535"/>
      <c r="G1670" s="534"/>
      <c r="H1670" s="534"/>
      <c r="I1670" s="536"/>
    </row>
    <row r="1671" spans="2:9">
      <c r="B1671" s="533">
        <v>1663</v>
      </c>
      <c r="C1671" s="534"/>
      <c r="D1671" s="534"/>
      <c r="E1671" s="535"/>
      <c r="F1671" s="535"/>
      <c r="G1671" s="534"/>
      <c r="H1671" s="534"/>
      <c r="I1671" s="536"/>
    </row>
    <row r="1672" spans="2:9">
      <c r="B1672" s="533">
        <v>1664</v>
      </c>
      <c r="C1672" s="534"/>
      <c r="D1672" s="534"/>
      <c r="E1672" s="535"/>
      <c r="F1672" s="535"/>
      <c r="G1672" s="534"/>
      <c r="H1672" s="534"/>
      <c r="I1672" s="536"/>
    </row>
    <row r="1673" spans="2:9">
      <c r="B1673" s="533">
        <v>1665</v>
      </c>
      <c r="C1673" s="534"/>
      <c r="D1673" s="534"/>
      <c r="E1673" s="535"/>
      <c r="F1673" s="535"/>
      <c r="G1673" s="534"/>
      <c r="H1673" s="534"/>
      <c r="I1673" s="536"/>
    </row>
    <row r="1674" spans="2:9">
      <c r="B1674" s="533">
        <v>1666</v>
      </c>
      <c r="C1674" s="534"/>
      <c r="D1674" s="534"/>
      <c r="E1674" s="535"/>
      <c r="F1674" s="535"/>
      <c r="G1674" s="534"/>
      <c r="H1674" s="534"/>
      <c r="I1674" s="536"/>
    </row>
    <row r="1675" spans="2:9">
      <c r="B1675" s="533">
        <v>1667</v>
      </c>
      <c r="C1675" s="534"/>
      <c r="D1675" s="534"/>
      <c r="E1675" s="535"/>
      <c r="F1675" s="535"/>
      <c r="G1675" s="534"/>
      <c r="H1675" s="534"/>
      <c r="I1675" s="536"/>
    </row>
    <row r="1676" spans="2:9">
      <c r="B1676" s="533">
        <v>1668</v>
      </c>
      <c r="C1676" s="534"/>
      <c r="D1676" s="534"/>
      <c r="E1676" s="535"/>
      <c r="F1676" s="535"/>
      <c r="G1676" s="534"/>
      <c r="H1676" s="534"/>
      <c r="I1676" s="536"/>
    </row>
    <row r="1677" spans="2:9">
      <c r="B1677" s="533">
        <v>1669</v>
      </c>
      <c r="C1677" s="534"/>
      <c r="D1677" s="534"/>
      <c r="E1677" s="535"/>
      <c r="F1677" s="535"/>
      <c r="G1677" s="534"/>
      <c r="H1677" s="534"/>
      <c r="I1677" s="536"/>
    </row>
    <row r="1678" spans="2:9">
      <c r="B1678" s="533">
        <v>1670</v>
      </c>
      <c r="C1678" s="534"/>
      <c r="D1678" s="534"/>
      <c r="E1678" s="535"/>
      <c r="F1678" s="535"/>
      <c r="G1678" s="534"/>
      <c r="H1678" s="534"/>
      <c r="I1678" s="536"/>
    </row>
    <row r="1679" spans="2:9">
      <c r="B1679" s="533">
        <v>1671</v>
      </c>
      <c r="C1679" s="534"/>
      <c r="D1679" s="534"/>
      <c r="E1679" s="535"/>
      <c r="F1679" s="535"/>
      <c r="G1679" s="534"/>
      <c r="H1679" s="534"/>
      <c r="I1679" s="536"/>
    </row>
    <row r="1680" spans="2:9">
      <c r="B1680" s="533">
        <v>1672</v>
      </c>
      <c r="C1680" s="534"/>
      <c r="D1680" s="534"/>
      <c r="E1680" s="535"/>
      <c r="F1680" s="535"/>
      <c r="G1680" s="534"/>
      <c r="H1680" s="534"/>
      <c r="I1680" s="536"/>
    </row>
    <row r="1681" spans="2:9">
      <c r="B1681" s="533">
        <v>1673</v>
      </c>
      <c r="C1681" s="534"/>
      <c r="D1681" s="534"/>
      <c r="E1681" s="535"/>
      <c r="F1681" s="535"/>
      <c r="G1681" s="534"/>
      <c r="H1681" s="534"/>
      <c r="I1681" s="536"/>
    </row>
    <row r="1682" spans="2:9">
      <c r="B1682" s="533">
        <v>1674</v>
      </c>
      <c r="C1682" s="534"/>
      <c r="D1682" s="534"/>
      <c r="E1682" s="535"/>
      <c r="F1682" s="535"/>
      <c r="G1682" s="534"/>
      <c r="H1682" s="534"/>
      <c r="I1682" s="536"/>
    </row>
    <row r="1683" spans="2:9">
      <c r="B1683" s="533">
        <v>1675</v>
      </c>
      <c r="C1683" s="534"/>
      <c r="D1683" s="534"/>
      <c r="E1683" s="535"/>
      <c r="F1683" s="535"/>
      <c r="G1683" s="534"/>
      <c r="H1683" s="534"/>
      <c r="I1683" s="536"/>
    </row>
    <row r="1684" spans="2:9">
      <c r="B1684" s="533">
        <v>1676</v>
      </c>
      <c r="C1684" s="534"/>
      <c r="D1684" s="534"/>
      <c r="E1684" s="535"/>
      <c r="F1684" s="535"/>
      <c r="G1684" s="534"/>
      <c r="H1684" s="534"/>
      <c r="I1684" s="536"/>
    </row>
    <row r="1685" spans="2:9">
      <c r="B1685" s="533">
        <v>1677</v>
      </c>
      <c r="C1685" s="534"/>
      <c r="D1685" s="534"/>
      <c r="E1685" s="535"/>
      <c r="F1685" s="535"/>
      <c r="G1685" s="534"/>
      <c r="H1685" s="534"/>
      <c r="I1685" s="536"/>
    </row>
    <row r="1686" spans="2:9">
      <c r="B1686" s="533">
        <v>1678</v>
      </c>
      <c r="C1686" s="534"/>
      <c r="D1686" s="534"/>
      <c r="E1686" s="535"/>
      <c r="F1686" s="535"/>
      <c r="G1686" s="534"/>
      <c r="H1686" s="534"/>
      <c r="I1686" s="536"/>
    </row>
    <row r="1687" spans="2:9">
      <c r="B1687" s="533">
        <v>1679</v>
      </c>
      <c r="C1687" s="534"/>
      <c r="D1687" s="534"/>
      <c r="E1687" s="535"/>
      <c r="F1687" s="535"/>
      <c r="G1687" s="534"/>
      <c r="H1687" s="534"/>
      <c r="I1687" s="536"/>
    </row>
    <row r="1688" spans="2:9">
      <c r="B1688" s="533">
        <v>1680</v>
      </c>
      <c r="C1688" s="534"/>
      <c r="D1688" s="534"/>
      <c r="E1688" s="535"/>
      <c r="F1688" s="535"/>
      <c r="G1688" s="534"/>
      <c r="H1688" s="534"/>
      <c r="I1688" s="536"/>
    </row>
    <row r="1689" spans="2:9">
      <c r="B1689" s="533">
        <v>1681</v>
      </c>
      <c r="C1689" s="534"/>
      <c r="D1689" s="534"/>
      <c r="E1689" s="535"/>
      <c r="F1689" s="535"/>
      <c r="G1689" s="534"/>
      <c r="H1689" s="534"/>
      <c r="I1689" s="536"/>
    </row>
    <row r="1690" spans="2:9">
      <c r="B1690" s="533">
        <v>1682</v>
      </c>
      <c r="C1690" s="534"/>
      <c r="D1690" s="534"/>
      <c r="E1690" s="535"/>
      <c r="F1690" s="535"/>
      <c r="G1690" s="534"/>
      <c r="H1690" s="534"/>
      <c r="I1690" s="536"/>
    </row>
    <row r="1691" spans="2:9">
      <c r="B1691" s="533">
        <v>1683</v>
      </c>
      <c r="C1691" s="534"/>
      <c r="D1691" s="534"/>
      <c r="E1691" s="535"/>
      <c r="F1691" s="535"/>
      <c r="G1691" s="534"/>
      <c r="H1691" s="534"/>
      <c r="I1691" s="536"/>
    </row>
    <row r="1692" spans="2:9">
      <c r="B1692" s="533">
        <v>1684</v>
      </c>
      <c r="C1692" s="534"/>
      <c r="D1692" s="534"/>
      <c r="E1692" s="535"/>
      <c r="F1692" s="535"/>
      <c r="G1692" s="534"/>
      <c r="H1692" s="534"/>
      <c r="I1692" s="536"/>
    </row>
    <row r="1693" spans="2:9">
      <c r="B1693" s="533">
        <v>1685</v>
      </c>
      <c r="C1693" s="534"/>
      <c r="D1693" s="534"/>
      <c r="E1693" s="535"/>
      <c r="F1693" s="535"/>
      <c r="G1693" s="534"/>
      <c r="H1693" s="534"/>
      <c r="I1693" s="536"/>
    </row>
    <row r="1694" spans="2:9">
      <c r="B1694" s="533">
        <v>1686</v>
      </c>
      <c r="C1694" s="534"/>
      <c r="D1694" s="534"/>
      <c r="E1694" s="535"/>
      <c r="F1694" s="535"/>
      <c r="G1694" s="534"/>
      <c r="H1694" s="534"/>
      <c r="I1694" s="536"/>
    </row>
    <row r="1695" spans="2:9">
      <c r="B1695" s="533">
        <v>1687</v>
      </c>
      <c r="C1695" s="534"/>
      <c r="D1695" s="534"/>
      <c r="E1695" s="535"/>
      <c r="F1695" s="535"/>
      <c r="G1695" s="534"/>
      <c r="H1695" s="534"/>
      <c r="I1695" s="536"/>
    </row>
    <row r="1696" spans="2:9">
      <c r="B1696" s="533">
        <v>1688</v>
      </c>
      <c r="C1696" s="534"/>
      <c r="D1696" s="534"/>
      <c r="E1696" s="535"/>
      <c r="F1696" s="535"/>
      <c r="G1696" s="534"/>
      <c r="H1696" s="534"/>
      <c r="I1696" s="536"/>
    </row>
    <row r="1697" spans="2:9">
      <c r="B1697" s="533">
        <v>1689</v>
      </c>
      <c r="C1697" s="534"/>
      <c r="D1697" s="534"/>
      <c r="E1697" s="535"/>
      <c r="F1697" s="535"/>
      <c r="G1697" s="534"/>
      <c r="H1697" s="534"/>
      <c r="I1697" s="536"/>
    </row>
    <row r="1698" spans="2:9">
      <c r="B1698" s="533">
        <v>1690</v>
      </c>
      <c r="C1698" s="534"/>
      <c r="D1698" s="534"/>
      <c r="E1698" s="535"/>
      <c r="F1698" s="535"/>
      <c r="G1698" s="534"/>
      <c r="H1698" s="534"/>
      <c r="I1698" s="536"/>
    </row>
    <row r="1699" spans="2:9">
      <c r="B1699" s="533">
        <v>1691</v>
      </c>
      <c r="C1699" s="534"/>
      <c r="D1699" s="534"/>
      <c r="E1699" s="535"/>
      <c r="F1699" s="535"/>
      <c r="G1699" s="534"/>
      <c r="H1699" s="534"/>
      <c r="I1699" s="536"/>
    </row>
    <row r="1700" spans="2:9">
      <c r="B1700" s="533">
        <v>1692</v>
      </c>
      <c r="C1700" s="534"/>
      <c r="D1700" s="534"/>
      <c r="E1700" s="535"/>
      <c r="F1700" s="535"/>
      <c r="G1700" s="534"/>
      <c r="H1700" s="534"/>
      <c r="I1700" s="536"/>
    </row>
    <row r="1701" spans="2:9">
      <c r="B1701" s="533">
        <v>1693</v>
      </c>
      <c r="C1701" s="534"/>
      <c r="D1701" s="534"/>
      <c r="E1701" s="535"/>
      <c r="F1701" s="535"/>
      <c r="G1701" s="534"/>
      <c r="H1701" s="534"/>
      <c r="I1701" s="536"/>
    </row>
    <row r="1702" spans="2:9">
      <c r="B1702" s="533">
        <v>1694</v>
      </c>
      <c r="C1702" s="534"/>
      <c r="D1702" s="534"/>
      <c r="E1702" s="535"/>
      <c r="F1702" s="535"/>
      <c r="G1702" s="534"/>
      <c r="H1702" s="534"/>
      <c r="I1702" s="536"/>
    </row>
    <row r="1703" spans="2:9">
      <c r="B1703" s="533">
        <v>1695</v>
      </c>
      <c r="C1703" s="534"/>
      <c r="D1703" s="534"/>
      <c r="E1703" s="535"/>
      <c r="F1703" s="535"/>
      <c r="G1703" s="534"/>
      <c r="H1703" s="534"/>
      <c r="I1703" s="536"/>
    </row>
    <row r="1704" spans="2:9">
      <c r="B1704" s="533">
        <v>1696</v>
      </c>
      <c r="C1704" s="534"/>
      <c r="D1704" s="534"/>
      <c r="E1704" s="535"/>
      <c r="F1704" s="535"/>
      <c r="G1704" s="534"/>
      <c r="H1704" s="534"/>
      <c r="I1704" s="536"/>
    </row>
    <row r="1705" spans="2:9">
      <c r="B1705" s="533">
        <v>1697</v>
      </c>
      <c r="C1705" s="534"/>
      <c r="D1705" s="534"/>
      <c r="E1705" s="535"/>
      <c r="F1705" s="535"/>
      <c r="G1705" s="534"/>
      <c r="H1705" s="534"/>
      <c r="I1705" s="536"/>
    </row>
    <row r="1706" spans="2:9">
      <c r="B1706" s="533">
        <v>1698</v>
      </c>
      <c r="C1706" s="534"/>
      <c r="D1706" s="534"/>
      <c r="E1706" s="535"/>
      <c r="F1706" s="535"/>
      <c r="G1706" s="534"/>
      <c r="H1706" s="534"/>
      <c r="I1706" s="536"/>
    </row>
    <row r="1707" spans="2:9">
      <c r="B1707" s="533">
        <v>1699</v>
      </c>
      <c r="C1707" s="534"/>
      <c r="D1707" s="534"/>
      <c r="E1707" s="535"/>
      <c r="F1707" s="535"/>
      <c r="G1707" s="534"/>
      <c r="H1707" s="534"/>
      <c r="I1707" s="536"/>
    </row>
    <row r="1708" spans="2:9">
      <c r="B1708" s="533">
        <v>1700</v>
      </c>
      <c r="C1708" s="534"/>
      <c r="D1708" s="534"/>
      <c r="E1708" s="535"/>
      <c r="F1708" s="535"/>
      <c r="G1708" s="534"/>
      <c r="H1708" s="534"/>
      <c r="I1708" s="536"/>
    </row>
    <row r="1709" spans="2:9">
      <c r="B1709" s="533">
        <v>1701</v>
      </c>
      <c r="C1709" s="534"/>
      <c r="D1709" s="534"/>
      <c r="E1709" s="535"/>
      <c r="F1709" s="535"/>
      <c r="G1709" s="534"/>
      <c r="H1709" s="534"/>
      <c r="I1709" s="536"/>
    </row>
    <row r="1710" spans="2:9">
      <c r="B1710" s="533">
        <v>1702</v>
      </c>
      <c r="C1710" s="534"/>
      <c r="D1710" s="534"/>
      <c r="E1710" s="535"/>
      <c r="F1710" s="535"/>
      <c r="G1710" s="534"/>
      <c r="H1710" s="534"/>
      <c r="I1710" s="536"/>
    </row>
    <row r="1711" spans="2:9">
      <c r="B1711" s="533">
        <v>1703</v>
      </c>
      <c r="C1711" s="534"/>
      <c r="D1711" s="534"/>
      <c r="E1711" s="535"/>
      <c r="F1711" s="535"/>
      <c r="G1711" s="534"/>
      <c r="H1711" s="534"/>
      <c r="I1711" s="536"/>
    </row>
    <row r="1712" spans="2:9">
      <c r="B1712" s="533">
        <v>1704</v>
      </c>
      <c r="C1712" s="534"/>
      <c r="D1712" s="534"/>
      <c r="E1712" s="535"/>
      <c r="F1712" s="535"/>
      <c r="G1712" s="534"/>
      <c r="H1712" s="534"/>
      <c r="I1712" s="536"/>
    </row>
    <row r="1713" spans="2:9">
      <c r="B1713" s="533">
        <v>1705</v>
      </c>
      <c r="C1713" s="534"/>
      <c r="D1713" s="534"/>
      <c r="E1713" s="535"/>
      <c r="F1713" s="535"/>
      <c r="G1713" s="534"/>
      <c r="H1713" s="534"/>
      <c r="I1713" s="536"/>
    </row>
    <row r="1714" spans="2:9">
      <c r="B1714" s="533">
        <v>1706</v>
      </c>
      <c r="C1714" s="534"/>
      <c r="D1714" s="534"/>
      <c r="E1714" s="535"/>
      <c r="F1714" s="535"/>
      <c r="G1714" s="534"/>
      <c r="H1714" s="534"/>
      <c r="I1714" s="536"/>
    </row>
    <row r="1715" spans="2:9">
      <c r="B1715" s="533">
        <v>1707</v>
      </c>
      <c r="C1715" s="534"/>
      <c r="D1715" s="534"/>
      <c r="E1715" s="535"/>
      <c r="F1715" s="535"/>
      <c r="G1715" s="534"/>
      <c r="H1715" s="534"/>
      <c r="I1715" s="536"/>
    </row>
    <row r="1716" spans="2:9">
      <c r="B1716" s="533">
        <v>1708</v>
      </c>
      <c r="C1716" s="534"/>
      <c r="D1716" s="534"/>
      <c r="E1716" s="535"/>
      <c r="F1716" s="535"/>
      <c r="G1716" s="534"/>
      <c r="H1716" s="534"/>
      <c r="I1716" s="536"/>
    </row>
    <row r="1717" spans="2:9">
      <c r="B1717" s="533">
        <v>1709</v>
      </c>
      <c r="C1717" s="534"/>
      <c r="D1717" s="534"/>
      <c r="E1717" s="535"/>
      <c r="F1717" s="535"/>
      <c r="G1717" s="534"/>
      <c r="H1717" s="534"/>
      <c r="I1717" s="536"/>
    </row>
    <row r="1718" spans="2:9">
      <c r="B1718" s="533">
        <v>1710</v>
      </c>
      <c r="C1718" s="534"/>
      <c r="D1718" s="534"/>
      <c r="E1718" s="535"/>
      <c r="F1718" s="535"/>
      <c r="G1718" s="534"/>
      <c r="H1718" s="534"/>
      <c r="I1718" s="536"/>
    </row>
    <row r="1719" spans="2:9">
      <c r="B1719" s="533">
        <v>1711</v>
      </c>
      <c r="C1719" s="534"/>
      <c r="D1719" s="534"/>
      <c r="E1719" s="535"/>
      <c r="F1719" s="535"/>
      <c r="G1719" s="534"/>
      <c r="H1719" s="534"/>
      <c r="I1719" s="536"/>
    </row>
    <row r="1720" spans="2:9">
      <c r="B1720" s="533">
        <v>1712</v>
      </c>
      <c r="C1720" s="534"/>
      <c r="D1720" s="534"/>
      <c r="E1720" s="535"/>
      <c r="F1720" s="535"/>
      <c r="G1720" s="534"/>
      <c r="H1720" s="534"/>
      <c r="I1720" s="536"/>
    </row>
    <row r="1721" spans="2:9">
      <c r="B1721" s="533">
        <v>1713</v>
      </c>
      <c r="C1721" s="534"/>
      <c r="D1721" s="534"/>
      <c r="E1721" s="535"/>
      <c r="F1721" s="535"/>
      <c r="G1721" s="534"/>
      <c r="H1721" s="534"/>
      <c r="I1721" s="536"/>
    </row>
    <row r="1722" spans="2:9">
      <c r="B1722" s="533">
        <v>1714</v>
      </c>
      <c r="C1722" s="534"/>
      <c r="D1722" s="534"/>
      <c r="E1722" s="535"/>
      <c r="F1722" s="535"/>
      <c r="G1722" s="534"/>
      <c r="H1722" s="534"/>
      <c r="I1722" s="536"/>
    </row>
    <row r="1723" spans="2:9">
      <c r="B1723" s="533">
        <v>1715</v>
      </c>
      <c r="C1723" s="534"/>
      <c r="D1723" s="534"/>
      <c r="E1723" s="535"/>
      <c r="F1723" s="535"/>
      <c r="G1723" s="534"/>
      <c r="H1723" s="534"/>
      <c r="I1723" s="536"/>
    </row>
    <row r="1724" spans="2:9">
      <c r="B1724" s="533">
        <v>1716</v>
      </c>
      <c r="C1724" s="534"/>
      <c r="D1724" s="534"/>
      <c r="E1724" s="535"/>
      <c r="F1724" s="535"/>
      <c r="G1724" s="534"/>
      <c r="H1724" s="534"/>
      <c r="I1724" s="536"/>
    </row>
    <row r="1725" spans="2:9">
      <c r="B1725" s="533">
        <v>1717</v>
      </c>
      <c r="C1725" s="534"/>
      <c r="D1725" s="534"/>
      <c r="E1725" s="535"/>
      <c r="F1725" s="535"/>
      <c r="G1725" s="534"/>
      <c r="H1725" s="534"/>
      <c r="I1725" s="536"/>
    </row>
    <row r="1726" spans="2:9">
      <c r="B1726" s="533">
        <v>1718</v>
      </c>
      <c r="C1726" s="534"/>
      <c r="D1726" s="534"/>
      <c r="E1726" s="535"/>
      <c r="F1726" s="535"/>
      <c r="G1726" s="534"/>
      <c r="H1726" s="534"/>
      <c r="I1726" s="536"/>
    </row>
    <row r="1727" spans="2:9">
      <c r="B1727" s="533">
        <v>1719</v>
      </c>
      <c r="C1727" s="534"/>
      <c r="D1727" s="534"/>
      <c r="E1727" s="535"/>
      <c r="F1727" s="535"/>
      <c r="G1727" s="534"/>
      <c r="H1727" s="534"/>
      <c r="I1727" s="536"/>
    </row>
    <row r="1728" spans="2:9">
      <c r="B1728" s="533">
        <v>1720</v>
      </c>
      <c r="C1728" s="534"/>
      <c r="D1728" s="534"/>
      <c r="E1728" s="535"/>
      <c r="F1728" s="535"/>
      <c r="G1728" s="534"/>
      <c r="H1728" s="534"/>
      <c r="I1728" s="536"/>
    </row>
    <row r="1729" spans="2:9">
      <c r="B1729" s="533">
        <v>1721</v>
      </c>
      <c r="C1729" s="534"/>
      <c r="D1729" s="534"/>
      <c r="E1729" s="535"/>
      <c r="F1729" s="535"/>
      <c r="G1729" s="534"/>
      <c r="H1729" s="534"/>
      <c r="I1729" s="536"/>
    </row>
    <row r="1730" spans="2:9">
      <c r="B1730" s="533">
        <v>1722</v>
      </c>
      <c r="C1730" s="534"/>
      <c r="D1730" s="534"/>
      <c r="E1730" s="535"/>
      <c r="F1730" s="535"/>
      <c r="G1730" s="534"/>
      <c r="H1730" s="534"/>
      <c r="I1730" s="536"/>
    </row>
    <row r="1731" spans="2:9">
      <c r="B1731" s="533">
        <v>1723</v>
      </c>
      <c r="C1731" s="534"/>
      <c r="D1731" s="534"/>
      <c r="E1731" s="535"/>
      <c r="F1731" s="535"/>
      <c r="G1731" s="534"/>
      <c r="H1731" s="534"/>
      <c r="I1731" s="536"/>
    </row>
    <row r="1732" spans="2:9">
      <c r="B1732" s="533">
        <v>1724</v>
      </c>
      <c r="C1732" s="534"/>
      <c r="D1732" s="534"/>
      <c r="E1732" s="535"/>
      <c r="F1732" s="535"/>
      <c r="G1732" s="534"/>
      <c r="H1732" s="534"/>
      <c r="I1732" s="536"/>
    </row>
    <row r="1733" spans="2:9">
      <c r="B1733" s="533">
        <v>1725</v>
      </c>
      <c r="C1733" s="534"/>
      <c r="D1733" s="534"/>
      <c r="E1733" s="535"/>
      <c r="F1733" s="535"/>
      <c r="G1733" s="534"/>
      <c r="H1733" s="534"/>
      <c r="I1733" s="536"/>
    </row>
    <row r="1734" spans="2:9">
      <c r="B1734" s="533">
        <v>1726</v>
      </c>
      <c r="C1734" s="534"/>
      <c r="D1734" s="534"/>
      <c r="E1734" s="535"/>
      <c r="F1734" s="535"/>
      <c r="G1734" s="534"/>
      <c r="H1734" s="534"/>
      <c r="I1734" s="536"/>
    </row>
    <row r="1735" spans="2:9">
      <c r="B1735" s="533">
        <v>1727</v>
      </c>
      <c r="C1735" s="534"/>
      <c r="D1735" s="534"/>
      <c r="E1735" s="535"/>
      <c r="F1735" s="535"/>
      <c r="G1735" s="534"/>
      <c r="H1735" s="534"/>
      <c r="I1735" s="536"/>
    </row>
    <row r="1736" spans="2:9">
      <c r="B1736" s="533">
        <v>1728</v>
      </c>
      <c r="C1736" s="534"/>
      <c r="D1736" s="534"/>
      <c r="E1736" s="535"/>
      <c r="F1736" s="535"/>
      <c r="G1736" s="534"/>
      <c r="H1736" s="534"/>
      <c r="I1736" s="536"/>
    </row>
    <row r="1737" spans="2:9">
      <c r="B1737" s="533">
        <v>1729</v>
      </c>
      <c r="C1737" s="534"/>
      <c r="D1737" s="534"/>
      <c r="E1737" s="535"/>
      <c r="F1737" s="535"/>
      <c r="G1737" s="534"/>
      <c r="H1737" s="534"/>
      <c r="I1737" s="536"/>
    </row>
    <row r="1738" spans="2:9">
      <c r="B1738" s="533">
        <v>1730</v>
      </c>
      <c r="C1738" s="534"/>
      <c r="D1738" s="534"/>
      <c r="E1738" s="535"/>
      <c r="F1738" s="535"/>
      <c r="G1738" s="534"/>
      <c r="H1738" s="534"/>
      <c r="I1738" s="536"/>
    </row>
    <row r="1739" spans="2:9">
      <c r="B1739" s="533">
        <v>1731</v>
      </c>
      <c r="C1739" s="534"/>
      <c r="D1739" s="534"/>
      <c r="E1739" s="535"/>
      <c r="F1739" s="535"/>
      <c r="G1739" s="534"/>
      <c r="H1739" s="534"/>
      <c r="I1739" s="536"/>
    </row>
    <row r="1740" spans="2:9">
      <c r="B1740" s="533">
        <v>1732</v>
      </c>
      <c r="C1740" s="534"/>
      <c r="D1740" s="534"/>
      <c r="E1740" s="535"/>
      <c r="F1740" s="535"/>
      <c r="G1740" s="534"/>
      <c r="H1740" s="534"/>
      <c r="I1740" s="536"/>
    </row>
    <row r="1741" spans="2:9">
      <c r="B1741" s="533">
        <v>1733</v>
      </c>
      <c r="C1741" s="534"/>
      <c r="D1741" s="534"/>
      <c r="E1741" s="535"/>
      <c r="F1741" s="535"/>
      <c r="G1741" s="534"/>
      <c r="H1741" s="534"/>
      <c r="I1741" s="536"/>
    </row>
    <row r="1742" spans="2:9">
      <c r="B1742" s="533">
        <v>1734</v>
      </c>
      <c r="C1742" s="534"/>
      <c r="D1742" s="534"/>
      <c r="E1742" s="535"/>
      <c r="F1742" s="535"/>
      <c r="G1742" s="534"/>
      <c r="H1742" s="534"/>
      <c r="I1742" s="536"/>
    </row>
    <row r="1743" spans="2:9">
      <c r="B1743" s="533">
        <v>1735</v>
      </c>
      <c r="C1743" s="534"/>
      <c r="D1743" s="534"/>
      <c r="E1743" s="535"/>
      <c r="F1743" s="535"/>
      <c r="G1743" s="534"/>
      <c r="H1743" s="534"/>
      <c r="I1743" s="536"/>
    </row>
    <row r="1744" spans="2:9">
      <c r="B1744" s="533">
        <v>1736</v>
      </c>
      <c r="C1744" s="534"/>
      <c r="D1744" s="534"/>
      <c r="E1744" s="535"/>
      <c r="F1744" s="535"/>
      <c r="G1744" s="534"/>
      <c r="H1744" s="534"/>
      <c r="I1744" s="536"/>
    </row>
    <row r="1745" spans="2:9">
      <c r="B1745" s="533">
        <v>1737</v>
      </c>
      <c r="C1745" s="534"/>
      <c r="D1745" s="534"/>
      <c r="E1745" s="535"/>
      <c r="F1745" s="535"/>
      <c r="G1745" s="534"/>
      <c r="H1745" s="534"/>
      <c r="I1745" s="536"/>
    </row>
    <row r="1746" spans="2:9">
      <c r="B1746" s="533">
        <v>1738</v>
      </c>
      <c r="C1746" s="534"/>
      <c r="D1746" s="534"/>
      <c r="E1746" s="535"/>
      <c r="F1746" s="535"/>
      <c r="G1746" s="534"/>
      <c r="H1746" s="534"/>
      <c r="I1746" s="536"/>
    </row>
    <row r="1747" spans="2:9">
      <c r="B1747" s="533">
        <v>1739</v>
      </c>
      <c r="C1747" s="534"/>
      <c r="D1747" s="534"/>
      <c r="E1747" s="535"/>
      <c r="F1747" s="535"/>
      <c r="G1747" s="534"/>
      <c r="H1747" s="534"/>
      <c r="I1747" s="536"/>
    </row>
    <row r="1748" spans="2:9">
      <c r="B1748" s="533">
        <v>1740</v>
      </c>
      <c r="C1748" s="534"/>
      <c r="D1748" s="534"/>
      <c r="E1748" s="535"/>
      <c r="F1748" s="535"/>
      <c r="G1748" s="534"/>
      <c r="H1748" s="534"/>
      <c r="I1748" s="536"/>
    </row>
    <row r="1749" spans="2:9">
      <c r="B1749" s="533">
        <v>1741</v>
      </c>
      <c r="C1749" s="534"/>
      <c r="D1749" s="534"/>
      <c r="E1749" s="535"/>
      <c r="F1749" s="535"/>
      <c r="G1749" s="534"/>
      <c r="H1749" s="534"/>
      <c r="I1749" s="536"/>
    </row>
    <row r="1750" spans="2:9">
      <c r="B1750" s="533">
        <v>1742</v>
      </c>
      <c r="C1750" s="534"/>
      <c r="D1750" s="534"/>
      <c r="E1750" s="535"/>
      <c r="F1750" s="535"/>
      <c r="G1750" s="534"/>
      <c r="H1750" s="534"/>
      <c r="I1750" s="536"/>
    </row>
    <row r="1751" spans="2:9">
      <c r="B1751" s="533">
        <v>1743</v>
      </c>
      <c r="C1751" s="534"/>
      <c r="D1751" s="534"/>
      <c r="E1751" s="535"/>
      <c r="F1751" s="535"/>
      <c r="G1751" s="534"/>
      <c r="H1751" s="534"/>
      <c r="I1751" s="536"/>
    </row>
    <row r="1752" spans="2:9">
      <c r="B1752" s="533">
        <v>1744</v>
      </c>
      <c r="C1752" s="534"/>
      <c r="D1752" s="534"/>
      <c r="E1752" s="535"/>
      <c r="F1752" s="535"/>
      <c r="G1752" s="534"/>
      <c r="H1752" s="534"/>
      <c r="I1752" s="536"/>
    </row>
    <row r="1753" spans="2:9">
      <c r="B1753" s="533">
        <v>1745</v>
      </c>
      <c r="C1753" s="534"/>
      <c r="D1753" s="534"/>
      <c r="E1753" s="535"/>
      <c r="F1753" s="535"/>
      <c r="G1753" s="534"/>
      <c r="H1753" s="534"/>
      <c r="I1753" s="536"/>
    </row>
    <row r="1754" spans="2:9">
      <c r="B1754" s="533">
        <v>1746</v>
      </c>
      <c r="C1754" s="534"/>
      <c r="D1754" s="534"/>
      <c r="E1754" s="535"/>
      <c r="F1754" s="535"/>
      <c r="G1754" s="534"/>
      <c r="H1754" s="534"/>
      <c r="I1754" s="536"/>
    </row>
    <row r="1755" spans="2:9">
      <c r="B1755" s="533">
        <v>1747</v>
      </c>
      <c r="C1755" s="534"/>
      <c r="D1755" s="534"/>
      <c r="E1755" s="535"/>
      <c r="F1755" s="535"/>
      <c r="G1755" s="534"/>
      <c r="H1755" s="534"/>
      <c r="I1755" s="536"/>
    </row>
    <row r="1756" spans="2:9">
      <c r="B1756" s="533">
        <v>1748</v>
      </c>
      <c r="C1756" s="534"/>
      <c r="D1756" s="534"/>
      <c r="E1756" s="535"/>
      <c r="F1756" s="535"/>
      <c r="G1756" s="534"/>
      <c r="H1756" s="534"/>
      <c r="I1756" s="536"/>
    </row>
    <row r="1757" spans="2:9">
      <c r="B1757" s="533">
        <v>1749</v>
      </c>
      <c r="C1757" s="534"/>
      <c r="D1757" s="534"/>
      <c r="E1757" s="535"/>
      <c r="F1757" s="535"/>
      <c r="G1757" s="534"/>
      <c r="H1757" s="534"/>
      <c r="I1757" s="536"/>
    </row>
    <row r="1758" spans="2:9">
      <c r="B1758" s="533">
        <v>1750</v>
      </c>
      <c r="C1758" s="534"/>
      <c r="D1758" s="534"/>
      <c r="E1758" s="535"/>
      <c r="F1758" s="535"/>
      <c r="G1758" s="534"/>
      <c r="H1758" s="534"/>
      <c r="I1758" s="536"/>
    </row>
    <row r="1759" spans="2:9">
      <c r="B1759" s="533">
        <v>1751</v>
      </c>
      <c r="C1759" s="534"/>
      <c r="D1759" s="534"/>
      <c r="E1759" s="535"/>
      <c r="F1759" s="535"/>
      <c r="G1759" s="534"/>
      <c r="H1759" s="534"/>
      <c r="I1759" s="536"/>
    </row>
    <row r="1760" spans="2:9">
      <c r="B1760" s="533">
        <v>1752</v>
      </c>
      <c r="C1760" s="534"/>
      <c r="D1760" s="534"/>
      <c r="E1760" s="535"/>
      <c r="F1760" s="535"/>
      <c r="G1760" s="534"/>
      <c r="H1760" s="534"/>
      <c r="I1760" s="536"/>
    </row>
    <row r="1761" spans="2:9">
      <c r="B1761" s="533">
        <v>1753</v>
      </c>
      <c r="C1761" s="534"/>
      <c r="D1761" s="534"/>
      <c r="E1761" s="535"/>
      <c r="F1761" s="535"/>
      <c r="G1761" s="534"/>
      <c r="H1761" s="534"/>
      <c r="I1761" s="536"/>
    </row>
    <row r="1762" spans="2:9">
      <c r="B1762" s="533">
        <v>1754</v>
      </c>
      <c r="C1762" s="534"/>
      <c r="D1762" s="534"/>
      <c r="E1762" s="535"/>
      <c r="F1762" s="535"/>
      <c r="G1762" s="534"/>
      <c r="H1762" s="534"/>
      <c r="I1762" s="536"/>
    </row>
    <row r="1763" spans="2:9">
      <c r="B1763" s="533">
        <v>1755</v>
      </c>
      <c r="C1763" s="534"/>
      <c r="D1763" s="534"/>
      <c r="E1763" s="535"/>
      <c r="F1763" s="535"/>
      <c r="G1763" s="534"/>
      <c r="H1763" s="534"/>
      <c r="I1763" s="536"/>
    </row>
    <row r="1764" spans="2:9">
      <c r="B1764" s="533">
        <v>1756</v>
      </c>
      <c r="C1764" s="534"/>
      <c r="D1764" s="534"/>
      <c r="E1764" s="535"/>
      <c r="F1764" s="535"/>
      <c r="G1764" s="534"/>
      <c r="H1764" s="534"/>
      <c r="I1764" s="536"/>
    </row>
    <row r="1765" spans="2:9">
      <c r="B1765" s="533">
        <v>1757</v>
      </c>
      <c r="C1765" s="534"/>
      <c r="D1765" s="534"/>
      <c r="E1765" s="535"/>
      <c r="F1765" s="535"/>
      <c r="G1765" s="534"/>
      <c r="H1765" s="534"/>
      <c r="I1765" s="536"/>
    </row>
    <row r="1766" spans="2:9">
      <c r="B1766" s="533">
        <v>1758</v>
      </c>
      <c r="C1766" s="534"/>
      <c r="D1766" s="534"/>
      <c r="E1766" s="535"/>
      <c r="F1766" s="535"/>
      <c r="G1766" s="534"/>
      <c r="H1766" s="534"/>
      <c r="I1766" s="536"/>
    </row>
    <row r="1767" spans="2:9">
      <c r="B1767" s="533">
        <v>1759</v>
      </c>
      <c r="C1767" s="534"/>
      <c r="D1767" s="534"/>
      <c r="E1767" s="535"/>
      <c r="F1767" s="535"/>
      <c r="G1767" s="534"/>
      <c r="H1767" s="534"/>
      <c r="I1767" s="536"/>
    </row>
    <row r="1768" spans="2:9">
      <c r="B1768" s="533">
        <v>1760</v>
      </c>
      <c r="C1768" s="534"/>
      <c r="D1768" s="534"/>
      <c r="E1768" s="535"/>
      <c r="F1768" s="535"/>
      <c r="G1768" s="534"/>
      <c r="H1768" s="534"/>
      <c r="I1768" s="536"/>
    </row>
    <row r="1769" spans="2:9">
      <c r="B1769" s="533">
        <v>1761</v>
      </c>
      <c r="C1769" s="534"/>
      <c r="D1769" s="534"/>
      <c r="E1769" s="535"/>
      <c r="F1769" s="535"/>
      <c r="G1769" s="534"/>
      <c r="H1769" s="534"/>
      <c r="I1769" s="536"/>
    </row>
    <row r="1770" spans="2:9">
      <c r="B1770" s="533">
        <v>1762</v>
      </c>
      <c r="C1770" s="534"/>
      <c r="D1770" s="534"/>
      <c r="E1770" s="535"/>
      <c r="F1770" s="535"/>
      <c r="G1770" s="534"/>
      <c r="H1770" s="534"/>
      <c r="I1770" s="536"/>
    </row>
    <row r="1771" spans="2:9">
      <c r="B1771" s="533">
        <v>1763</v>
      </c>
      <c r="C1771" s="534"/>
      <c r="D1771" s="534"/>
      <c r="E1771" s="535"/>
      <c r="F1771" s="535"/>
      <c r="G1771" s="534"/>
      <c r="H1771" s="534"/>
      <c r="I1771" s="536"/>
    </row>
    <row r="1772" spans="2:9">
      <c r="B1772" s="533">
        <v>1764</v>
      </c>
      <c r="C1772" s="534"/>
      <c r="D1772" s="534"/>
      <c r="E1772" s="535"/>
      <c r="F1772" s="535"/>
      <c r="G1772" s="534"/>
      <c r="H1772" s="534"/>
      <c r="I1772" s="536"/>
    </row>
    <row r="1773" spans="2:9">
      <c r="B1773" s="533">
        <v>1765</v>
      </c>
      <c r="C1773" s="534"/>
      <c r="D1773" s="534"/>
      <c r="E1773" s="535"/>
      <c r="F1773" s="535"/>
      <c r="G1773" s="534"/>
      <c r="H1773" s="534"/>
      <c r="I1773" s="536"/>
    </row>
    <row r="1774" spans="2:9">
      <c r="B1774" s="533">
        <v>1766</v>
      </c>
      <c r="C1774" s="534"/>
      <c r="D1774" s="534"/>
      <c r="E1774" s="535"/>
      <c r="F1774" s="535"/>
      <c r="G1774" s="534"/>
      <c r="H1774" s="534"/>
      <c r="I1774" s="536"/>
    </row>
    <row r="1775" spans="2:9">
      <c r="B1775" s="533">
        <v>1767</v>
      </c>
      <c r="C1775" s="534"/>
      <c r="D1775" s="534"/>
      <c r="E1775" s="535"/>
      <c r="F1775" s="535"/>
      <c r="G1775" s="534"/>
      <c r="H1775" s="534"/>
      <c r="I1775" s="536"/>
    </row>
    <row r="1776" spans="2:9">
      <c r="B1776" s="533">
        <v>1768</v>
      </c>
      <c r="C1776" s="534"/>
      <c r="D1776" s="534"/>
      <c r="E1776" s="535"/>
      <c r="F1776" s="535"/>
      <c r="G1776" s="534"/>
      <c r="H1776" s="534"/>
      <c r="I1776" s="536"/>
    </row>
    <row r="1777" spans="2:9">
      <c r="B1777" s="533">
        <v>1769</v>
      </c>
      <c r="C1777" s="534"/>
      <c r="D1777" s="534"/>
      <c r="E1777" s="535"/>
      <c r="F1777" s="535"/>
      <c r="G1777" s="534"/>
      <c r="H1777" s="534"/>
      <c r="I1777" s="536"/>
    </row>
    <row r="1778" spans="2:9">
      <c r="B1778" s="533">
        <v>1770</v>
      </c>
      <c r="C1778" s="534"/>
      <c r="D1778" s="534"/>
      <c r="E1778" s="535"/>
      <c r="F1778" s="535"/>
      <c r="G1778" s="534"/>
      <c r="H1778" s="534"/>
      <c r="I1778" s="536"/>
    </row>
    <row r="1779" spans="2:9">
      <c r="B1779" s="533">
        <v>1771</v>
      </c>
      <c r="C1779" s="534"/>
      <c r="D1779" s="534"/>
      <c r="E1779" s="535"/>
      <c r="F1779" s="535"/>
      <c r="G1779" s="534"/>
      <c r="H1779" s="534"/>
      <c r="I1779" s="536"/>
    </row>
    <row r="1780" spans="2:9">
      <c r="B1780" s="533">
        <v>1772</v>
      </c>
      <c r="C1780" s="534"/>
      <c r="D1780" s="534"/>
      <c r="E1780" s="535"/>
      <c r="F1780" s="535"/>
      <c r="G1780" s="534"/>
      <c r="H1780" s="534"/>
      <c r="I1780" s="536"/>
    </row>
    <row r="1781" spans="2:9">
      <c r="B1781" s="533">
        <v>1773</v>
      </c>
      <c r="C1781" s="534"/>
      <c r="D1781" s="534"/>
      <c r="E1781" s="535"/>
      <c r="F1781" s="535"/>
      <c r="G1781" s="534"/>
      <c r="H1781" s="534"/>
      <c r="I1781" s="536"/>
    </row>
    <row r="1782" spans="2:9">
      <c r="B1782" s="533">
        <v>1774</v>
      </c>
      <c r="C1782" s="534"/>
      <c r="D1782" s="534"/>
      <c r="E1782" s="535"/>
      <c r="F1782" s="535"/>
      <c r="G1782" s="534"/>
      <c r="H1782" s="534"/>
      <c r="I1782" s="536"/>
    </row>
    <row r="1783" spans="2:9">
      <c r="B1783" s="533">
        <v>1775</v>
      </c>
      <c r="C1783" s="534"/>
      <c r="D1783" s="534"/>
      <c r="E1783" s="535"/>
      <c r="F1783" s="535"/>
      <c r="G1783" s="534"/>
      <c r="H1783" s="534"/>
      <c r="I1783" s="536"/>
    </row>
    <row r="1784" spans="2:9">
      <c r="B1784" s="533">
        <v>1776</v>
      </c>
      <c r="C1784" s="534"/>
      <c r="D1784" s="534"/>
      <c r="E1784" s="535"/>
      <c r="F1784" s="535"/>
      <c r="G1784" s="534"/>
      <c r="H1784" s="534"/>
      <c r="I1784" s="536"/>
    </row>
    <row r="1785" spans="2:9">
      <c r="B1785" s="533">
        <v>1777</v>
      </c>
      <c r="C1785" s="534"/>
      <c r="D1785" s="534"/>
      <c r="E1785" s="535"/>
      <c r="F1785" s="535"/>
      <c r="G1785" s="534"/>
      <c r="H1785" s="534"/>
      <c r="I1785" s="536"/>
    </row>
    <row r="1786" spans="2:9">
      <c r="B1786" s="533">
        <v>1778</v>
      </c>
      <c r="C1786" s="534"/>
      <c r="D1786" s="534"/>
      <c r="E1786" s="535"/>
      <c r="F1786" s="535"/>
      <c r="G1786" s="534"/>
      <c r="H1786" s="534"/>
      <c r="I1786" s="536"/>
    </row>
    <row r="1787" spans="2:9">
      <c r="B1787" s="533">
        <v>1779</v>
      </c>
      <c r="C1787" s="534"/>
      <c r="D1787" s="534"/>
      <c r="E1787" s="535"/>
      <c r="F1787" s="535"/>
      <c r="G1787" s="534"/>
      <c r="H1787" s="534"/>
      <c r="I1787" s="536"/>
    </row>
    <row r="1788" spans="2:9">
      <c r="B1788" s="533">
        <v>1780</v>
      </c>
      <c r="C1788" s="534"/>
      <c r="D1788" s="534"/>
      <c r="E1788" s="535"/>
      <c r="F1788" s="535"/>
      <c r="G1788" s="534"/>
      <c r="H1788" s="534"/>
      <c r="I1788" s="536"/>
    </row>
    <row r="1789" spans="2:9">
      <c r="B1789" s="533">
        <v>1781</v>
      </c>
      <c r="C1789" s="534"/>
      <c r="D1789" s="534"/>
      <c r="E1789" s="535"/>
      <c r="F1789" s="535"/>
      <c r="G1789" s="534"/>
      <c r="H1789" s="534"/>
      <c r="I1789" s="536"/>
    </row>
    <row r="1790" spans="2:9">
      <c r="B1790" s="533">
        <v>1782</v>
      </c>
      <c r="C1790" s="534"/>
      <c r="D1790" s="534"/>
      <c r="E1790" s="535"/>
      <c r="F1790" s="535"/>
      <c r="G1790" s="534"/>
      <c r="H1790" s="534"/>
      <c r="I1790" s="536"/>
    </row>
    <row r="1791" spans="2:9">
      <c r="B1791" s="533">
        <v>1783</v>
      </c>
      <c r="C1791" s="534"/>
      <c r="D1791" s="534"/>
      <c r="E1791" s="535"/>
      <c r="F1791" s="535"/>
      <c r="G1791" s="534"/>
      <c r="H1791" s="534"/>
      <c r="I1791" s="536"/>
    </row>
    <row r="1792" spans="2:9">
      <c r="B1792" s="533">
        <v>1784</v>
      </c>
      <c r="C1792" s="534"/>
      <c r="D1792" s="534"/>
      <c r="E1792" s="535"/>
      <c r="F1792" s="535"/>
      <c r="G1792" s="534"/>
      <c r="H1792" s="534"/>
      <c r="I1792" s="536"/>
    </row>
    <row r="1793" spans="2:9">
      <c r="B1793" s="533">
        <v>1785</v>
      </c>
      <c r="C1793" s="534"/>
      <c r="D1793" s="534"/>
      <c r="E1793" s="535"/>
      <c r="F1793" s="535"/>
      <c r="G1793" s="534"/>
      <c r="H1793" s="534"/>
      <c r="I1793" s="536"/>
    </row>
    <row r="1794" spans="2:9">
      <c r="B1794" s="533">
        <v>1786</v>
      </c>
      <c r="C1794" s="534"/>
      <c r="D1794" s="534"/>
      <c r="E1794" s="535"/>
      <c r="F1794" s="535"/>
      <c r="G1794" s="534"/>
      <c r="H1794" s="534"/>
      <c r="I1794" s="536"/>
    </row>
    <row r="1795" spans="2:9">
      <c r="B1795" s="533">
        <v>1787</v>
      </c>
      <c r="C1795" s="534"/>
      <c r="D1795" s="534"/>
      <c r="E1795" s="535"/>
      <c r="F1795" s="535"/>
      <c r="G1795" s="534"/>
      <c r="H1795" s="534"/>
      <c r="I1795" s="536"/>
    </row>
    <row r="1796" spans="2:9">
      <c r="B1796" s="533">
        <v>1788</v>
      </c>
      <c r="C1796" s="534"/>
      <c r="D1796" s="534"/>
      <c r="E1796" s="535"/>
      <c r="F1796" s="535"/>
      <c r="G1796" s="534"/>
      <c r="H1796" s="534"/>
      <c r="I1796" s="536"/>
    </row>
    <row r="1797" spans="2:9">
      <c r="B1797" s="533">
        <v>1789</v>
      </c>
      <c r="C1797" s="534"/>
      <c r="D1797" s="534"/>
      <c r="E1797" s="535"/>
      <c r="F1797" s="535"/>
      <c r="G1797" s="534"/>
      <c r="H1797" s="534"/>
      <c r="I1797" s="536"/>
    </row>
    <row r="1798" spans="2:9">
      <c r="B1798" s="533">
        <v>1790</v>
      </c>
      <c r="C1798" s="534"/>
      <c r="D1798" s="534"/>
      <c r="E1798" s="535"/>
      <c r="F1798" s="535"/>
      <c r="G1798" s="534"/>
      <c r="H1798" s="534"/>
      <c r="I1798" s="536"/>
    </row>
    <row r="1799" spans="2:9">
      <c r="B1799" s="533">
        <v>1791</v>
      </c>
      <c r="C1799" s="534"/>
      <c r="D1799" s="534"/>
      <c r="E1799" s="535"/>
      <c r="F1799" s="535"/>
      <c r="G1799" s="534"/>
      <c r="H1799" s="534"/>
      <c r="I1799" s="536"/>
    </row>
    <row r="1800" spans="2:9">
      <c r="B1800" s="533">
        <v>1792</v>
      </c>
      <c r="C1800" s="534"/>
      <c r="D1800" s="534"/>
      <c r="E1800" s="535"/>
      <c r="F1800" s="535"/>
      <c r="G1800" s="534"/>
      <c r="H1800" s="534"/>
      <c r="I1800" s="536"/>
    </row>
    <row r="1801" spans="2:9">
      <c r="B1801" s="533">
        <v>1793</v>
      </c>
      <c r="C1801" s="534"/>
      <c r="D1801" s="534"/>
      <c r="E1801" s="535"/>
      <c r="F1801" s="535"/>
      <c r="G1801" s="534"/>
      <c r="H1801" s="534"/>
      <c r="I1801" s="536"/>
    </row>
    <row r="1802" spans="2:9">
      <c r="B1802" s="533">
        <v>1794</v>
      </c>
      <c r="C1802" s="534"/>
      <c r="D1802" s="534"/>
      <c r="E1802" s="535"/>
      <c r="F1802" s="535"/>
      <c r="G1802" s="534"/>
      <c r="H1802" s="534"/>
      <c r="I1802" s="536"/>
    </row>
    <row r="1803" spans="2:9">
      <c r="B1803" s="533">
        <v>1795</v>
      </c>
      <c r="C1803" s="534"/>
      <c r="D1803" s="534"/>
      <c r="E1803" s="535"/>
      <c r="F1803" s="535"/>
      <c r="G1803" s="534"/>
      <c r="H1803" s="534"/>
      <c r="I1803" s="536"/>
    </row>
    <row r="1804" spans="2:9">
      <c r="B1804" s="533">
        <v>1796</v>
      </c>
      <c r="C1804" s="534"/>
      <c r="D1804" s="534"/>
      <c r="E1804" s="535"/>
      <c r="F1804" s="535"/>
      <c r="G1804" s="534"/>
      <c r="H1804" s="534"/>
      <c r="I1804" s="536"/>
    </row>
    <row r="1805" spans="2:9">
      <c r="B1805" s="533">
        <v>1797</v>
      </c>
      <c r="C1805" s="534"/>
      <c r="D1805" s="534"/>
      <c r="E1805" s="535"/>
      <c r="F1805" s="535"/>
      <c r="G1805" s="534"/>
      <c r="H1805" s="534"/>
      <c r="I1805" s="536"/>
    </row>
    <row r="1806" spans="2:9">
      <c r="B1806" s="533">
        <v>1798</v>
      </c>
      <c r="C1806" s="534"/>
      <c r="D1806" s="534"/>
      <c r="E1806" s="535"/>
      <c r="F1806" s="535"/>
      <c r="G1806" s="534"/>
      <c r="H1806" s="534"/>
      <c r="I1806" s="536"/>
    </row>
    <row r="1807" spans="2:9">
      <c r="B1807" s="533">
        <v>1799</v>
      </c>
      <c r="C1807" s="534"/>
      <c r="D1807" s="534"/>
      <c r="E1807" s="535"/>
      <c r="F1807" s="535"/>
      <c r="G1807" s="534"/>
      <c r="H1807" s="534"/>
      <c r="I1807" s="536"/>
    </row>
    <row r="1808" spans="2:9">
      <c r="B1808" s="533">
        <v>1800</v>
      </c>
      <c r="C1808" s="534"/>
      <c r="D1808" s="534"/>
      <c r="E1808" s="535"/>
      <c r="F1808" s="535"/>
      <c r="G1808" s="534"/>
      <c r="H1808" s="534"/>
      <c r="I1808" s="536"/>
    </row>
    <row r="1809" spans="2:9">
      <c r="B1809" s="533">
        <v>1801</v>
      </c>
      <c r="C1809" s="534"/>
      <c r="D1809" s="534"/>
      <c r="E1809" s="535"/>
      <c r="F1809" s="535"/>
      <c r="G1809" s="534"/>
      <c r="H1809" s="534"/>
      <c r="I1809" s="536"/>
    </row>
    <row r="1810" spans="2:9">
      <c r="B1810" s="533">
        <v>1802</v>
      </c>
      <c r="C1810" s="534"/>
      <c r="D1810" s="534"/>
      <c r="E1810" s="535"/>
      <c r="F1810" s="535"/>
      <c r="G1810" s="534"/>
      <c r="H1810" s="534"/>
      <c r="I1810" s="536"/>
    </row>
    <row r="1811" spans="2:9">
      <c r="B1811" s="533">
        <v>1803</v>
      </c>
      <c r="C1811" s="534"/>
      <c r="D1811" s="534"/>
      <c r="E1811" s="535"/>
      <c r="F1811" s="535"/>
      <c r="G1811" s="534"/>
      <c r="H1811" s="534"/>
      <c r="I1811" s="536"/>
    </row>
    <row r="1812" spans="2:9">
      <c r="B1812" s="533">
        <v>1804</v>
      </c>
      <c r="C1812" s="534"/>
      <c r="D1812" s="534"/>
      <c r="E1812" s="535"/>
      <c r="F1812" s="535"/>
      <c r="G1812" s="534"/>
      <c r="H1812" s="534"/>
      <c r="I1812" s="536"/>
    </row>
    <row r="1813" spans="2:9">
      <c r="B1813" s="533">
        <v>1805</v>
      </c>
      <c r="C1813" s="534"/>
      <c r="D1813" s="534"/>
      <c r="E1813" s="535"/>
      <c r="F1813" s="535"/>
      <c r="G1813" s="534"/>
      <c r="H1813" s="534"/>
      <c r="I1813" s="536"/>
    </row>
    <row r="1814" spans="2:9">
      <c r="B1814" s="533">
        <v>1806</v>
      </c>
      <c r="C1814" s="534"/>
      <c r="D1814" s="534"/>
      <c r="E1814" s="535"/>
      <c r="F1814" s="535"/>
      <c r="G1814" s="534"/>
      <c r="H1814" s="534"/>
      <c r="I1814" s="536"/>
    </row>
    <row r="1815" spans="2:9">
      <c r="B1815" s="533">
        <v>1807</v>
      </c>
      <c r="C1815" s="534"/>
      <c r="D1815" s="534"/>
      <c r="E1815" s="535"/>
      <c r="F1815" s="535"/>
      <c r="G1815" s="534"/>
      <c r="H1815" s="534"/>
      <c r="I1815" s="536"/>
    </row>
    <row r="1816" spans="2:9">
      <c r="B1816" s="533">
        <v>1808</v>
      </c>
      <c r="C1816" s="534"/>
      <c r="D1816" s="534"/>
      <c r="E1816" s="535"/>
      <c r="F1816" s="535"/>
      <c r="G1816" s="534"/>
      <c r="H1816" s="534"/>
      <c r="I1816" s="536"/>
    </row>
    <row r="1817" spans="2:9">
      <c r="B1817" s="533">
        <v>1809</v>
      </c>
      <c r="C1817" s="534"/>
      <c r="D1817" s="534"/>
      <c r="E1817" s="535"/>
      <c r="F1817" s="535"/>
      <c r="G1817" s="534"/>
      <c r="H1817" s="534"/>
      <c r="I1817" s="536"/>
    </row>
    <row r="1818" spans="2:9">
      <c r="B1818" s="533">
        <v>1810</v>
      </c>
      <c r="C1818" s="534"/>
      <c r="D1818" s="534"/>
      <c r="E1818" s="535"/>
      <c r="F1818" s="535"/>
      <c r="G1818" s="534"/>
      <c r="H1818" s="534"/>
      <c r="I1818" s="536"/>
    </row>
    <row r="1819" spans="2:9">
      <c r="B1819" s="533">
        <v>1811</v>
      </c>
      <c r="C1819" s="534"/>
      <c r="D1819" s="534"/>
      <c r="E1819" s="535"/>
      <c r="F1819" s="535"/>
      <c r="G1819" s="534"/>
      <c r="H1819" s="534"/>
      <c r="I1819" s="536"/>
    </row>
    <row r="1820" spans="2:9">
      <c r="B1820" s="533">
        <v>1812</v>
      </c>
      <c r="C1820" s="534"/>
      <c r="D1820" s="534"/>
      <c r="E1820" s="535"/>
      <c r="F1820" s="535"/>
      <c r="G1820" s="534"/>
      <c r="H1820" s="534"/>
      <c r="I1820" s="536"/>
    </row>
    <row r="1821" spans="2:9">
      <c r="B1821" s="533">
        <v>1813</v>
      </c>
      <c r="C1821" s="534"/>
      <c r="D1821" s="534"/>
      <c r="E1821" s="535"/>
      <c r="F1821" s="535"/>
      <c r="G1821" s="534"/>
      <c r="H1821" s="534"/>
      <c r="I1821" s="536"/>
    </row>
    <row r="1822" spans="2:9">
      <c r="B1822" s="533">
        <v>1814</v>
      </c>
      <c r="C1822" s="534"/>
      <c r="D1822" s="534"/>
      <c r="E1822" s="535"/>
      <c r="F1822" s="535"/>
      <c r="G1822" s="534"/>
      <c r="H1822" s="534"/>
      <c r="I1822" s="536"/>
    </row>
    <row r="1823" spans="2:9">
      <c r="B1823" s="533">
        <v>1815</v>
      </c>
      <c r="C1823" s="534"/>
      <c r="D1823" s="534"/>
      <c r="E1823" s="535"/>
      <c r="F1823" s="535"/>
      <c r="G1823" s="534"/>
      <c r="H1823" s="534"/>
      <c r="I1823" s="536"/>
    </row>
    <row r="1824" spans="2:9">
      <c r="B1824" s="533">
        <v>1816</v>
      </c>
      <c r="C1824" s="534"/>
      <c r="D1824" s="534"/>
      <c r="E1824" s="535"/>
      <c r="F1824" s="535"/>
      <c r="G1824" s="534"/>
      <c r="H1824" s="534"/>
      <c r="I1824" s="536"/>
    </row>
    <row r="1825" spans="2:9">
      <c r="B1825" s="533">
        <v>1817</v>
      </c>
      <c r="C1825" s="534"/>
      <c r="D1825" s="534"/>
      <c r="E1825" s="535"/>
      <c r="F1825" s="535"/>
      <c r="G1825" s="534"/>
      <c r="H1825" s="534"/>
      <c r="I1825" s="536"/>
    </row>
    <row r="1826" spans="2:9">
      <c r="B1826" s="533">
        <v>1818</v>
      </c>
      <c r="C1826" s="534"/>
      <c r="D1826" s="534"/>
      <c r="E1826" s="535"/>
      <c r="F1826" s="535"/>
      <c r="G1826" s="534"/>
      <c r="H1826" s="534"/>
      <c r="I1826" s="536"/>
    </row>
    <row r="1827" spans="2:9">
      <c r="B1827" s="533">
        <v>1819</v>
      </c>
      <c r="C1827" s="534"/>
      <c r="D1827" s="534"/>
      <c r="E1827" s="535"/>
      <c r="F1827" s="535"/>
      <c r="G1827" s="534"/>
      <c r="H1827" s="534"/>
      <c r="I1827" s="536"/>
    </row>
    <row r="1828" spans="2:9">
      <c r="B1828" s="533">
        <v>1820</v>
      </c>
      <c r="C1828" s="534"/>
      <c r="D1828" s="534"/>
      <c r="E1828" s="535"/>
      <c r="F1828" s="535"/>
      <c r="G1828" s="534"/>
      <c r="H1828" s="534"/>
      <c r="I1828" s="536"/>
    </row>
    <row r="1829" spans="2:9">
      <c r="B1829" s="533">
        <v>1821</v>
      </c>
      <c r="C1829" s="534"/>
      <c r="D1829" s="534"/>
      <c r="E1829" s="535"/>
      <c r="F1829" s="535"/>
      <c r="G1829" s="534"/>
      <c r="H1829" s="534"/>
      <c r="I1829" s="536"/>
    </row>
    <row r="1830" spans="2:9">
      <c r="B1830" s="533">
        <v>1822</v>
      </c>
      <c r="C1830" s="534"/>
      <c r="D1830" s="534"/>
      <c r="E1830" s="535"/>
      <c r="F1830" s="535"/>
      <c r="G1830" s="534"/>
      <c r="H1830" s="534"/>
      <c r="I1830" s="536"/>
    </row>
    <row r="1831" spans="2:9">
      <c r="B1831" s="533">
        <v>1823</v>
      </c>
      <c r="C1831" s="534"/>
      <c r="D1831" s="534"/>
      <c r="E1831" s="535"/>
      <c r="F1831" s="535"/>
      <c r="G1831" s="534"/>
      <c r="H1831" s="534"/>
      <c r="I1831" s="536"/>
    </row>
    <row r="1832" spans="2:9">
      <c r="B1832" s="533">
        <v>1824</v>
      </c>
      <c r="C1832" s="534"/>
      <c r="D1832" s="534"/>
      <c r="E1832" s="535"/>
      <c r="F1832" s="535"/>
      <c r="G1832" s="534"/>
      <c r="H1832" s="534"/>
      <c r="I1832" s="536"/>
    </row>
    <row r="1833" spans="2:9">
      <c r="B1833" s="533">
        <v>1825</v>
      </c>
      <c r="C1833" s="534"/>
      <c r="D1833" s="534"/>
      <c r="E1833" s="535"/>
      <c r="F1833" s="535"/>
      <c r="G1833" s="534"/>
      <c r="H1833" s="534"/>
      <c r="I1833" s="536"/>
    </row>
    <row r="1834" spans="2:9">
      <c r="B1834" s="533">
        <v>1826</v>
      </c>
      <c r="C1834" s="534"/>
      <c r="D1834" s="534"/>
      <c r="E1834" s="535"/>
      <c r="F1834" s="535"/>
      <c r="G1834" s="534"/>
      <c r="H1834" s="534"/>
      <c r="I1834" s="536"/>
    </row>
    <row r="1835" spans="2:9">
      <c r="B1835" s="533">
        <v>1827</v>
      </c>
      <c r="C1835" s="534"/>
      <c r="D1835" s="534"/>
      <c r="E1835" s="535"/>
      <c r="F1835" s="535"/>
      <c r="G1835" s="534"/>
      <c r="H1835" s="534"/>
      <c r="I1835" s="536"/>
    </row>
    <row r="1836" spans="2:9">
      <c r="B1836" s="533">
        <v>1828</v>
      </c>
      <c r="C1836" s="534"/>
      <c r="D1836" s="534"/>
      <c r="E1836" s="535"/>
      <c r="F1836" s="535"/>
      <c r="G1836" s="534"/>
      <c r="H1836" s="534"/>
      <c r="I1836" s="536"/>
    </row>
    <row r="1837" spans="2:9">
      <c r="B1837" s="533">
        <v>1829</v>
      </c>
      <c r="C1837" s="534"/>
      <c r="D1837" s="534"/>
      <c r="E1837" s="535"/>
      <c r="F1837" s="535"/>
      <c r="G1837" s="534"/>
      <c r="H1837" s="534"/>
      <c r="I1837" s="536"/>
    </row>
    <row r="1838" spans="2:9">
      <c r="B1838" s="533">
        <v>1830</v>
      </c>
      <c r="C1838" s="534"/>
      <c r="D1838" s="534"/>
      <c r="E1838" s="535"/>
      <c r="F1838" s="535"/>
      <c r="G1838" s="534"/>
      <c r="H1838" s="534"/>
      <c r="I1838" s="536"/>
    </row>
    <row r="1839" spans="2:9">
      <c r="B1839" s="533">
        <v>1831</v>
      </c>
      <c r="C1839" s="534"/>
      <c r="D1839" s="534"/>
      <c r="E1839" s="535"/>
      <c r="F1839" s="535"/>
      <c r="G1839" s="534"/>
      <c r="H1839" s="534"/>
      <c r="I1839" s="536"/>
    </row>
    <row r="1840" spans="2:9">
      <c r="B1840" s="533">
        <v>1832</v>
      </c>
      <c r="C1840" s="534"/>
      <c r="D1840" s="534"/>
      <c r="E1840" s="535"/>
      <c r="F1840" s="535"/>
      <c r="G1840" s="534"/>
      <c r="H1840" s="534"/>
      <c r="I1840" s="536"/>
    </row>
    <row r="1841" spans="2:9">
      <c r="B1841" s="533">
        <v>1833</v>
      </c>
      <c r="C1841" s="534"/>
      <c r="D1841" s="534"/>
      <c r="E1841" s="535"/>
      <c r="F1841" s="535"/>
      <c r="G1841" s="534"/>
      <c r="H1841" s="534"/>
      <c r="I1841" s="536"/>
    </row>
    <row r="1842" spans="2:9">
      <c r="B1842" s="533">
        <v>1834</v>
      </c>
      <c r="C1842" s="534"/>
      <c r="D1842" s="534"/>
      <c r="E1842" s="535"/>
      <c r="F1842" s="535"/>
      <c r="G1842" s="534"/>
      <c r="H1842" s="534"/>
      <c r="I1842" s="536"/>
    </row>
    <row r="1843" spans="2:9">
      <c r="B1843" s="533">
        <v>1835</v>
      </c>
      <c r="C1843" s="534"/>
      <c r="D1843" s="534"/>
      <c r="E1843" s="535"/>
      <c r="F1843" s="535"/>
      <c r="G1843" s="534"/>
      <c r="H1843" s="534"/>
      <c r="I1843" s="536"/>
    </row>
    <row r="1844" spans="2:9">
      <c r="B1844" s="533">
        <v>1836</v>
      </c>
      <c r="C1844" s="534"/>
      <c r="D1844" s="534"/>
      <c r="E1844" s="535"/>
      <c r="F1844" s="535"/>
      <c r="G1844" s="534"/>
      <c r="H1844" s="534"/>
      <c r="I1844" s="536"/>
    </row>
    <row r="1845" spans="2:9">
      <c r="B1845" s="533">
        <v>1837</v>
      </c>
      <c r="C1845" s="534"/>
      <c r="D1845" s="534"/>
      <c r="E1845" s="535"/>
      <c r="F1845" s="535"/>
      <c r="G1845" s="534"/>
      <c r="H1845" s="534"/>
      <c r="I1845" s="536"/>
    </row>
    <row r="1846" spans="2:9">
      <c r="B1846" s="533">
        <v>1838</v>
      </c>
      <c r="C1846" s="534"/>
      <c r="D1846" s="534"/>
      <c r="E1846" s="535"/>
      <c r="F1846" s="535"/>
      <c r="G1846" s="534"/>
      <c r="H1846" s="534"/>
      <c r="I1846" s="536"/>
    </row>
    <row r="1847" spans="2:9">
      <c r="B1847" s="533">
        <v>1839</v>
      </c>
      <c r="C1847" s="534"/>
      <c r="D1847" s="534"/>
      <c r="E1847" s="535"/>
      <c r="F1847" s="535"/>
      <c r="G1847" s="534"/>
      <c r="H1847" s="534"/>
      <c r="I1847" s="536"/>
    </row>
    <row r="1848" spans="2:9">
      <c r="B1848" s="533">
        <v>1840</v>
      </c>
      <c r="C1848" s="534"/>
      <c r="D1848" s="534"/>
      <c r="E1848" s="535"/>
      <c r="F1848" s="535"/>
      <c r="G1848" s="534"/>
      <c r="H1848" s="534"/>
      <c r="I1848" s="536"/>
    </row>
    <row r="1849" spans="2:9">
      <c r="B1849" s="533">
        <v>1841</v>
      </c>
      <c r="C1849" s="534"/>
      <c r="D1849" s="534"/>
      <c r="E1849" s="535"/>
      <c r="F1849" s="535"/>
      <c r="G1849" s="534"/>
      <c r="H1849" s="534"/>
      <c r="I1849" s="536"/>
    </row>
    <row r="1850" spans="2:9">
      <c r="B1850" s="533">
        <v>1842</v>
      </c>
      <c r="C1850" s="534"/>
      <c r="D1850" s="534"/>
      <c r="E1850" s="535"/>
      <c r="F1850" s="535"/>
      <c r="G1850" s="534"/>
      <c r="H1850" s="534"/>
      <c r="I1850" s="536"/>
    </row>
    <row r="1851" spans="2:9">
      <c r="B1851" s="533">
        <v>1843</v>
      </c>
      <c r="C1851" s="534"/>
      <c r="D1851" s="534"/>
      <c r="E1851" s="535"/>
      <c r="F1851" s="535"/>
      <c r="G1851" s="534"/>
      <c r="H1851" s="534"/>
      <c r="I1851" s="536"/>
    </row>
    <row r="1852" spans="2:9">
      <c r="B1852" s="533">
        <v>1844</v>
      </c>
      <c r="C1852" s="534"/>
      <c r="D1852" s="534"/>
      <c r="E1852" s="535"/>
      <c r="F1852" s="535"/>
      <c r="G1852" s="534"/>
      <c r="H1852" s="534"/>
      <c r="I1852" s="536"/>
    </row>
    <row r="1853" spans="2:9">
      <c r="B1853" s="533">
        <v>1845</v>
      </c>
      <c r="C1853" s="534"/>
      <c r="D1853" s="534"/>
      <c r="E1853" s="535"/>
      <c r="F1853" s="535"/>
      <c r="G1853" s="534"/>
      <c r="H1853" s="534"/>
      <c r="I1853" s="536"/>
    </row>
    <row r="1854" spans="2:9">
      <c r="B1854" s="533">
        <v>1846</v>
      </c>
      <c r="C1854" s="534"/>
      <c r="D1854" s="534"/>
      <c r="E1854" s="535"/>
      <c r="F1854" s="535"/>
      <c r="G1854" s="534"/>
      <c r="H1854" s="534"/>
      <c r="I1854" s="536"/>
    </row>
    <row r="1855" spans="2:9">
      <c r="B1855" s="533">
        <v>1847</v>
      </c>
      <c r="C1855" s="534"/>
      <c r="D1855" s="534"/>
      <c r="E1855" s="535"/>
      <c r="F1855" s="535"/>
      <c r="G1855" s="534"/>
      <c r="H1855" s="534"/>
      <c r="I1855" s="536"/>
    </row>
    <row r="1856" spans="2:9">
      <c r="B1856" s="533">
        <v>1848</v>
      </c>
      <c r="C1856" s="534"/>
      <c r="D1856" s="534"/>
      <c r="E1856" s="535"/>
      <c r="F1856" s="535"/>
      <c r="G1856" s="534"/>
      <c r="H1856" s="534"/>
      <c r="I1856" s="536"/>
    </row>
    <row r="1857" spans="2:9">
      <c r="B1857" s="533">
        <v>1849</v>
      </c>
      <c r="C1857" s="534"/>
      <c r="D1857" s="534"/>
      <c r="E1857" s="535"/>
      <c r="F1857" s="535"/>
      <c r="G1857" s="534"/>
      <c r="H1857" s="534"/>
      <c r="I1857" s="536"/>
    </row>
    <row r="1858" spans="2:9">
      <c r="B1858" s="533">
        <v>1850</v>
      </c>
      <c r="C1858" s="534"/>
      <c r="D1858" s="534"/>
      <c r="E1858" s="535"/>
      <c r="F1858" s="535"/>
      <c r="G1858" s="534"/>
      <c r="H1858" s="534"/>
      <c r="I1858" s="536"/>
    </row>
    <row r="1859" spans="2:9">
      <c r="B1859" s="533">
        <v>1851</v>
      </c>
      <c r="C1859" s="534"/>
      <c r="D1859" s="534"/>
      <c r="E1859" s="535"/>
      <c r="F1859" s="535"/>
      <c r="G1859" s="534"/>
      <c r="H1859" s="534"/>
      <c r="I1859" s="536"/>
    </row>
    <row r="1860" spans="2:9">
      <c r="B1860" s="533">
        <v>1852</v>
      </c>
      <c r="C1860" s="534"/>
      <c r="D1860" s="534"/>
      <c r="E1860" s="535"/>
      <c r="F1860" s="535"/>
      <c r="G1860" s="534"/>
      <c r="H1860" s="534"/>
      <c r="I1860" s="536"/>
    </row>
    <row r="1861" spans="2:9">
      <c r="B1861" s="533">
        <v>1853</v>
      </c>
      <c r="C1861" s="534"/>
      <c r="D1861" s="534"/>
      <c r="E1861" s="535"/>
      <c r="F1861" s="535"/>
      <c r="G1861" s="534"/>
      <c r="H1861" s="534"/>
      <c r="I1861" s="536"/>
    </row>
    <row r="1862" spans="2:9">
      <c r="B1862" s="533">
        <v>1854</v>
      </c>
      <c r="C1862" s="534"/>
      <c r="D1862" s="534"/>
      <c r="E1862" s="535"/>
      <c r="F1862" s="535"/>
      <c r="G1862" s="534"/>
      <c r="H1862" s="534"/>
      <c r="I1862" s="536"/>
    </row>
    <row r="1863" spans="2:9">
      <c r="B1863" s="533">
        <v>1855</v>
      </c>
      <c r="C1863" s="534"/>
      <c r="D1863" s="534"/>
      <c r="E1863" s="535"/>
      <c r="F1863" s="535"/>
      <c r="G1863" s="534"/>
      <c r="H1863" s="534"/>
      <c r="I1863" s="536"/>
    </row>
    <row r="1864" spans="2:9">
      <c r="B1864" s="533">
        <v>1856</v>
      </c>
      <c r="C1864" s="534"/>
      <c r="D1864" s="534"/>
      <c r="E1864" s="535"/>
      <c r="F1864" s="535"/>
      <c r="G1864" s="534"/>
      <c r="H1864" s="534"/>
      <c r="I1864" s="536"/>
    </row>
    <row r="1865" spans="2:9">
      <c r="B1865" s="533">
        <v>1857</v>
      </c>
      <c r="C1865" s="534"/>
      <c r="D1865" s="534"/>
      <c r="E1865" s="535"/>
      <c r="F1865" s="535"/>
      <c r="G1865" s="534"/>
      <c r="H1865" s="534"/>
      <c r="I1865" s="536"/>
    </row>
    <row r="1866" spans="2:9">
      <c r="B1866" s="533">
        <v>1858</v>
      </c>
      <c r="C1866" s="534"/>
      <c r="D1866" s="534"/>
      <c r="E1866" s="535"/>
      <c r="F1866" s="535"/>
      <c r="G1866" s="534"/>
      <c r="H1866" s="534"/>
      <c r="I1866" s="536"/>
    </row>
    <row r="1867" spans="2:9">
      <c r="B1867" s="533">
        <v>1859</v>
      </c>
      <c r="C1867" s="534"/>
      <c r="D1867" s="534"/>
      <c r="E1867" s="535"/>
      <c r="F1867" s="535"/>
      <c r="G1867" s="534"/>
      <c r="H1867" s="534"/>
      <c r="I1867" s="536"/>
    </row>
    <row r="1868" spans="2:9">
      <c r="B1868" s="533">
        <v>1860</v>
      </c>
      <c r="C1868" s="534"/>
      <c r="D1868" s="534"/>
      <c r="E1868" s="535"/>
      <c r="F1868" s="535"/>
      <c r="G1868" s="534"/>
      <c r="H1868" s="534"/>
      <c r="I1868" s="536"/>
    </row>
    <row r="1869" spans="2:9">
      <c r="B1869" s="533">
        <v>1861</v>
      </c>
      <c r="C1869" s="534"/>
      <c r="D1869" s="534"/>
      <c r="E1869" s="535"/>
      <c r="F1869" s="535"/>
      <c r="G1869" s="534"/>
      <c r="H1869" s="534"/>
      <c r="I1869" s="536"/>
    </row>
    <row r="1870" spans="2:9">
      <c r="B1870" s="533">
        <v>1862</v>
      </c>
      <c r="C1870" s="534"/>
      <c r="D1870" s="534"/>
      <c r="E1870" s="535"/>
      <c r="F1870" s="535"/>
      <c r="G1870" s="534"/>
      <c r="H1870" s="534"/>
      <c r="I1870" s="536"/>
    </row>
    <row r="1871" spans="2:9">
      <c r="B1871" s="533">
        <v>1863</v>
      </c>
      <c r="C1871" s="534"/>
      <c r="D1871" s="534"/>
      <c r="E1871" s="535"/>
      <c r="F1871" s="535"/>
      <c r="G1871" s="534"/>
      <c r="H1871" s="534"/>
      <c r="I1871" s="536"/>
    </row>
    <row r="1872" spans="2:9">
      <c r="B1872" s="533">
        <v>1864</v>
      </c>
      <c r="C1872" s="534"/>
      <c r="D1872" s="534"/>
      <c r="E1872" s="535"/>
      <c r="F1872" s="535"/>
      <c r="G1872" s="534"/>
      <c r="H1872" s="534"/>
      <c r="I1872" s="536"/>
    </row>
    <row r="1873" spans="2:9">
      <c r="B1873" s="533">
        <v>1865</v>
      </c>
      <c r="C1873" s="534"/>
      <c r="D1873" s="534"/>
      <c r="E1873" s="535"/>
      <c r="F1873" s="535"/>
      <c r="G1873" s="534"/>
      <c r="H1873" s="534"/>
      <c r="I1873" s="536"/>
    </row>
    <row r="1874" spans="2:9">
      <c r="B1874" s="533">
        <v>1866</v>
      </c>
      <c r="C1874" s="534"/>
      <c r="D1874" s="534"/>
      <c r="E1874" s="535"/>
      <c r="F1874" s="535"/>
      <c r="G1874" s="534"/>
      <c r="H1874" s="534"/>
      <c r="I1874" s="536"/>
    </row>
    <row r="1875" spans="2:9">
      <c r="B1875" s="533">
        <v>1867</v>
      </c>
      <c r="C1875" s="534"/>
      <c r="D1875" s="534"/>
      <c r="E1875" s="535"/>
      <c r="F1875" s="535"/>
      <c r="G1875" s="534"/>
      <c r="H1875" s="534"/>
      <c r="I1875" s="536"/>
    </row>
    <row r="1876" spans="2:9">
      <c r="B1876" s="533">
        <v>1868</v>
      </c>
      <c r="C1876" s="534"/>
      <c r="D1876" s="534"/>
      <c r="E1876" s="535"/>
      <c r="F1876" s="535"/>
      <c r="G1876" s="534"/>
      <c r="H1876" s="534"/>
      <c r="I1876" s="536"/>
    </row>
    <row r="1877" spans="2:9">
      <c r="B1877" s="533">
        <v>1869</v>
      </c>
      <c r="C1877" s="534"/>
      <c r="D1877" s="534"/>
      <c r="E1877" s="535"/>
      <c r="F1877" s="535"/>
      <c r="G1877" s="534"/>
      <c r="H1877" s="534"/>
      <c r="I1877" s="536"/>
    </row>
    <row r="1878" spans="2:9">
      <c r="B1878" s="533">
        <v>1870</v>
      </c>
      <c r="C1878" s="534"/>
      <c r="D1878" s="534"/>
      <c r="E1878" s="535"/>
      <c r="F1878" s="535"/>
      <c r="G1878" s="534"/>
      <c r="H1878" s="534"/>
      <c r="I1878" s="536"/>
    </row>
    <row r="1879" spans="2:9">
      <c r="B1879" s="533">
        <v>1871</v>
      </c>
      <c r="C1879" s="534"/>
      <c r="D1879" s="534"/>
      <c r="E1879" s="535"/>
      <c r="F1879" s="535"/>
      <c r="G1879" s="534"/>
      <c r="H1879" s="534"/>
      <c r="I1879" s="536"/>
    </row>
    <row r="1880" spans="2:9">
      <c r="B1880" s="533">
        <v>1872</v>
      </c>
      <c r="C1880" s="534"/>
      <c r="D1880" s="534"/>
      <c r="E1880" s="535"/>
      <c r="F1880" s="535"/>
      <c r="G1880" s="534"/>
      <c r="H1880" s="534"/>
      <c r="I1880" s="536"/>
    </row>
    <row r="1881" spans="2:9">
      <c r="B1881" s="533">
        <v>1873</v>
      </c>
      <c r="C1881" s="534"/>
      <c r="D1881" s="534"/>
      <c r="E1881" s="535"/>
      <c r="F1881" s="535"/>
      <c r="G1881" s="534"/>
      <c r="H1881" s="534"/>
      <c r="I1881" s="536"/>
    </row>
    <row r="1882" spans="2:9">
      <c r="B1882" s="533">
        <v>1874</v>
      </c>
      <c r="C1882" s="534"/>
      <c r="D1882" s="534"/>
      <c r="E1882" s="535"/>
      <c r="F1882" s="535"/>
      <c r="G1882" s="534"/>
      <c r="H1882" s="534"/>
      <c r="I1882" s="536"/>
    </row>
    <row r="1883" spans="2:9">
      <c r="B1883" s="533">
        <v>1875</v>
      </c>
      <c r="C1883" s="534"/>
      <c r="D1883" s="534"/>
      <c r="E1883" s="535"/>
      <c r="F1883" s="535"/>
      <c r="G1883" s="534"/>
      <c r="H1883" s="534"/>
      <c r="I1883" s="536"/>
    </row>
    <row r="1884" spans="2:9">
      <c r="B1884" s="533">
        <v>1876</v>
      </c>
      <c r="C1884" s="534"/>
      <c r="D1884" s="534"/>
      <c r="E1884" s="535"/>
      <c r="F1884" s="535"/>
      <c r="G1884" s="534"/>
      <c r="H1884" s="534"/>
      <c r="I1884" s="536"/>
    </row>
    <row r="1885" spans="2:9">
      <c r="B1885" s="533">
        <v>1877</v>
      </c>
      <c r="C1885" s="534"/>
      <c r="D1885" s="534"/>
      <c r="E1885" s="535"/>
      <c r="F1885" s="535"/>
      <c r="G1885" s="534"/>
      <c r="H1885" s="534"/>
      <c r="I1885" s="536"/>
    </row>
    <row r="1886" spans="2:9">
      <c r="B1886" s="533">
        <v>1878</v>
      </c>
      <c r="C1886" s="534"/>
      <c r="D1886" s="534"/>
      <c r="E1886" s="535"/>
      <c r="F1886" s="535"/>
      <c r="G1886" s="534"/>
      <c r="H1886" s="534"/>
      <c r="I1886" s="536"/>
    </row>
    <row r="1887" spans="2:9">
      <c r="B1887" s="533">
        <v>1879</v>
      </c>
      <c r="C1887" s="534"/>
      <c r="D1887" s="534"/>
      <c r="E1887" s="535"/>
      <c r="F1887" s="535"/>
      <c r="G1887" s="534"/>
      <c r="H1887" s="534"/>
      <c r="I1887" s="536"/>
    </row>
    <row r="1888" spans="2:9">
      <c r="B1888" s="533">
        <v>1880</v>
      </c>
      <c r="C1888" s="534"/>
      <c r="D1888" s="534"/>
      <c r="E1888" s="535"/>
      <c r="F1888" s="535"/>
      <c r="G1888" s="534"/>
      <c r="H1888" s="534"/>
      <c r="I1888" s="536"/>
    </row>
    <row r="1889" spans="2:9">
      <c r="B1889" s="533">
        <v>1881</v>
      </c>
      <c r="C1889" s="534"/>
      <c r="D1889" s="534"/>
      <c r="E1889" s="535"/>
      <c r="F1889" s="535"/>
      <c r="G1889" s="534"/>
      <c r="H1889" s="534"/>
      <c r="I1889" s="536"/>
    </row>
    <row r="1890" spans="2:9">
      <c r="B1890" s="533">
        <v>1882</v>
      </c>
      <c r="C1890" s="534"/>
      <c r="D1890" s="534"/>
      <c r="E1890" s="535"/>
      <c r="F1890" s="535"/>
      <c r="G1890" s="534"/>
      <c r="H1890" s="534"/>
      <c r="I1890" s="536"/>
    </row>
    <row r="1891" spans="2:9">
      <c r="B1891" s="533">
        <v>1883</v>
      </c>
      <c r="C1891" s="534"/>
      <c r="D1891" s="534"/>
      <c r="E1891" s="535"/>
      <c r="F1891" s="535"/>
      <c r="G1891" s="534"/>
      <c r="H1891" s="534"/>
      <c r="I1891" s="536"/>
    </row>
    <row r="1892" spans="2:9">
      <c r="B1892" s="533">
        <v>1884</v>
      </c>
      <c r="C1892" s="534"/>
      <c r="D1892" s="534"/>
      <c r="E1892" s="535"/>
      <c r="F1892" s="535"/>
      <c r="G1892" s="534"/>
      <c r="H1892" s="534"/>
      <c r="I1892" s="536"/>
    </row>
    <row r="1893" spans="2:9">
      <c r="B1893" s="533">
        <v>1885</v>
      </c>
      <c r="C1893" s="534"/>
      <c r="D1893" s="534"/>
      <c r="E1893" s="535"/>
      <c r="F1893" s="535"/>
      <c r="G1893" s="534"/>
      <c r="H1893" s="534"/>
      <c r="I1893" s="536"/>
    </row>
    <row r="1894" spans="2:9">
      <c r="B1894" s="533">
        <v>1886</v>
      </c>
      <c r="C1894" s="534"/>
      <c r="D1894" s="534"/>
      <c r="E1894" s="535"/>
      <c r="F1894" s="535"/>
      <c r="G1894" s="534"/>
      <c r="H1894" s="534"/>
      <c r="I1894" s="536"/>
    </row>
    <row r="1895" spans="2:9">
      <c r="B1895" s="533">
        <v>1887</v>
      </c>
      <c r="C1895" s="534"/>
      <c r="D1895" s="534"/>
      <c r="E1895" s="535"/>
      <c r="F1895" s="535"/>
      <c r="G1895" s="534"/>
      <c r="H1895" s="534"/>
      <c r="I1895" s="536"/>
    </row>
    <row r="1896" spans="2:9">
      <c r="B1896" s="533">
        <v>1888</v>
      </c>
      <c r="C1896" s="534"/>
      <c r="D1896" s="534"/>
      <c r="E1896" s="535"/>
      <c r="F1896" s="535"/>
      <c r="G1896" s="534"/>
      <c r="H1896" s="534"/>
      <c r="I1896" s="536"/>
    </row>
    <row r="1897" spans="2:9">
      <c r="B1897" s="533">
        <v>1889</v>
      </c>
      <c r="C1897" s="534"/>
      <c r="D1897" s="534"/>
      <c r="E1897" s="535"/>
      <c r="F1897" s="535"/>
      <c r="G1897" s="534"/>
      <c r="H1897" s="534"/>
      <c r="I1897" s="536"/>
    </row>
    <row r="1898" spans="2:9">
      <c r="B1898" s="533">
        <v>1890</v>
      </c>
      <c r="C1898" s="534"/>
      <c r="D1898" s="534"/>
      <c r="E1898" s="535"/>
      <c r="F1898" s="535"/>
      <c r="G1898" s="534"/>
      <c r="H1898" s="534"/>
      <c r="I1898" s="536"/>
    </row>
    <row r="1899" spans="2:9">
      <c r="B1899" s="533">
        <v>1891</v>
      </c>
      <c r="C1899" s="534"/>
      <c r="D1899" s="534"/>
      <c r="E1899" s="535"/>
      <c r="F1899" s="535"/>
      <c r="G1899" s="534"/>
      <c r="H1899" s="534"/>
      <c r="I1899" s="536"/>
    </row>
    <row r="1900" spans="2:9">
      <c r="B1900" s="533">
        <v>1892</v>
      </c>
      <c r="C1900" s="534"/>
      <c r="D1900" s="534"/>
      <c r="E1900" s="535"/>
      <c r="F1900" s="535"/>
      <c r="G1900" s="534"/>
      <c r="H1900" s="534"/>
      <c r="I1900" s="536"/>
    </row>
    <row r="1901" spans="2:9">
      <c r="B1901" s="533">
        <v>1893</v>
      </c>
      <c r="C1901" s="534"/>
      <c r="D1901" s="534"/>
      <c r="E1901" s="535"/>
      <c r="F1901" s="535"/>
      <c r="G1901" s="534"/>
      <c r="H1901" s="534"/>
      <c r="I1901" s="536"/>
    </row>
    <row r="1902" spans="2:9">
      <c r="B1902" s="533">
        <v>1894</v>
      </c>
      <c r="C1902" s="534"/>
      <c r="D1902" s="534"/>
      <c r="E1902" s="535"/>
      <c r="F1902" s="535"/>
      <c r="G1902" s="534"/>
      <c r="H1902" s="534"/>
      <c r="I1902" s="536"/>
    </row>
    <row r="1903" spans="2:9">
      <c r="B1903" s="533">
        <v>1895</v>
      </c>
      <c r="C1903" s="534"/>
      <c r="D1903" s="534"/>
      <c r="E1903" s="535"/>
      <c r="F1903" s="535"/>
      <c r="G1903" s="534"/>
      <c r="H1903" s="534"/>
      <c r="I1903" s="536"/>
    </row>
    <row r="1904" spans="2:9">
      <c r="B1904" s="533">
        <v>1896</v>
      </c>
      <c r="C1904" s="534"/>
      <c r="D1904" s="534"/>
      <c r="E1904" s="535"/>
      <c r="F1904" s="535"/>
      <c r="G1904" s="534"/>
      <c r="H1904" s="534"/>
      <c r="I1904" s="536"/>
    </row>
    <row r="1905" spans="2:9">
      <c r="B1905" s="533">
        <v>1897</v>
      </c>
      <c r="C1905" s="534"/>
      <c r="D1905" s="534"/>
      <c r="E1905" s="535"/>
      <c r="F1905" s="535"/>
      <c r="G1905" s="534"/>
      <c r="H1905" s="534"/>
      <c r="I1905" s="536"/>
    </row>
    <row r="1906" spans="2:9">
      <c r="B1906" s="533">
        <v>1898</v>
      </c>
      <c r="C1906" s="534"/>
      <c r="D1906" s="534"/>
      <c r="E1906" s="535"/>
      <c r="F1906" s="535"/>
      <c r="G1906" s="534"/>
      <c r="H1906" s="534"/>
      <c r="I1906" s="536"/>
    </row>
    <row r="1907" spans="2:9">
      <c r="B1907" s="533">
        <v>1899</v>
      </c>
      <c r="C1907" s="534"/>
      <c r="D1907" s="534"/>
      <c r="E1907" s="535"/>
      <c r="F1907" s="535"/>
      <c r="G1907" s="534"/>
      <c r="H1907" s="534"/>
      <c r="I1907" s="536"/>
    </row>
    <row r="1908" spans="2:9">
      <c r="B1908" s="533">
        <v>1900</v>
      </c>
      <c r="C1908" s="534"/>
      <c r="D1908" s="534"/>
      <c r="E1908" s="535"/>
      <c r="F1908" s="535"/>
      <c r="G1908" s="534"/>
      <c r="H1908" s="534"/>
      <c r="I1908" s="536"/>
    </row>
    <row r="1909" spans="2:9">
      <c r="B1909" s="533">
        <v>1901</v>
      </c>
      <c r="C1909" s="534"/>
      <c r="D1909" s="534"/>
      <c r="E1909" s="535"/>
      <c r="F1909" s="535"/>
      <c r="G1909" s="534"/>
      <c r="H1909" s="534"/>
      <c r="I1909" s="536"/>
    </row>
    <row r="1910" spans="2:9">
      <c r="B1910" s="533">
        <v>1902</v>
      </c>
      <c r="C1910" s="534"/>
      <c r="D1910" s="534"/>
      <c r="E1910" s="535"/>
      <c r="F1910" s="535"/>
      <c r="G1910" s="534"/>
      <c r="H1910" s="534"/>
      <c r="I1910" s="536"/>
    </row>
    <row r="1911" spans="2:9">
      <c r="B1911" s="533">
        <v>1903</v>
      </c>
      <c r="C1911" s="534"/>
      <c r="D1911" s="534"/>
      <c r="E1911" s="535"/>
      <c r="F1911" s="535"/>
      <c r="G1911" s="534"/>
      <c r="H1911" s="534"/>
      <c r="I1911" s="536"/>
    </row>
    <row r="1912" spans="2:9">
      <c r="B1912" s="533">
        <v>1904</v>
      </c>
      <c r="C1912" s="534"/>
      <c r="D1912" s="534"/>
      <c r="E1912" s="535"/>
      <c r="F1912" s="535"/>
      <c r="G1912" s="534"/>
      <c r="H1912" s="534"/>
      <c r="I1912" s="536"/>
    </row>
    <row r="1913" spans="2:9">
      <c r="B1913" s="533">
        <v>1905</v>
      </c>
      <c r="C1913" s="534"/>
      <c r="D1913" s="534"/>
      <c r="E1913" s="535"/>
      <c r="F1913" s="535"/>
      <c r="G1913" s="534"/>
      <c r="H1913" s="534"/>
      <c r="I1913" s="536"/>
    </row>
    <row r="1914" spans="2:9">
      <c r="B1914" s="533">
        <v>1906</v>
      </c>
      <c r="C1914" s="534"/>
      <c r="D1914" s="534"/>
      <c r="E1914" s="535"/>
      <c r="F1914" s="535"/>
      <c r="G1914" s="534"/>
      <c r="H1914" s="534"/>
      <c r="I1914" s="536"/>
    </row>
    <row r="1915" spans="2:9">
      <c r="B1915" s="533">
        <v>1907</v>
      </c>
      <c r="C1915" s="534"/>
      <c r="D1915" s="534"/>
      <c r="E1915" s="535"/>
      <c r="F1915" s="535"/>
      <c r="G1915" s="534"/>
      <c r="H1915" s="534"/>
      <c r="I1915" s="536"/>
    </row>
    <row r="1916" spans="2:9">
      <c r="B1916" s="533">
        <v>1908</v>
      </c>
      <c r="C1916" s="534"/>
      <c r="D1916" s="534"/>
      <c r="E1916" s="535"/>
      <c r="F1916" s="535"/>
      <c r="G1916" s="534"/>
      <c r="H1916" s="534"/>
      <c r="I1916" s="536"/>
    </row>
    <row r="1917" spans="2:9">
      <c r="B1917" s="533">
        <v>1909</v>
      </c>
      <c r="C1917" s="534"/>
      <c r="D1917" s="534"/>
      <c r="E1917" s="535"/>
      <c r="F1917" s="535"/>
      <c r="G1917" s="534"/>
      <c r="H1917" s="534"/>
      <c r="I1917" s="536"/>
    </row>
    <row r="1918" spans="2:9">
      <c r="B1918" s="533">
        <v>1910</v>
      </c>
      <c r="C1918" s="534"/>
      <c r="D1918" s="534"/>
      <c r="E1918" s="535"/>
      <c r="F1918" s="535"/>
      <c r="G1918" s="534"/>
      <c r="H1918" s="534"/>
      <c r="I1918" s="536"/>
    </row>
    <row r="1919" spans="2:9">
      <c r="B1919" s="533">
        <v>1911</v>
      </c>
      <c r="C1919" s="534"/>
      <c r="D1919" s="534"/>
      <c r="E1919" s="535"/>
      <c r="F1919" s="535"/>
      <c r="G1919" s="534"/>
      <c r="H1919" s="534"/>
      <c r="I1919" s="536"/>
    </row>
    <row r="1920" spans="2:9">
      <c r="B1920" s="533">
        <v>1912</v>
      </c>
      <c r="C1920" s="534"/>
      <c r="D1920" s="534"/>
      <c r="E1920" s="535"/>
      <c r="F1920" s="535"/>
      <c r="G1920" s="534"/>
      <c r="H1920" s="534"/>
      <c r="I1920" s="536"/>
    </row>
    <row r="1921" spans="2:9">
      <c r="B1921" s="533">
        <v>1913</v>
      </c>
      <c r="C1921" s="534"/>
      <c r="D1921" s="534"/>
      <c r="E1921" s="535"/>
      <c r="F1921" s="535"/>
      <c r="G1921" s="534"/>
      <c r="H1921" s="534"/>
      <c r="I1921" s="536"/>
    </row>
    <row r="1922" spans="2:9">
      <c r="B1922" s="533">
        <v>1914</v>
      </c>
      <c r="C1922" s="534"/>
      <c r="D1922" s="534"/>
      <c r="E1922" s="535"/>
      <c r="F1922" s="535"/>
      <c r="G1922" s="534"/>
      <c r="H1922" s="534"/>
      <c r="I1922" s="536"/>
    </row>
    <row r="1923" spans="2:9">
      <c r="B1923" s="533">
        <v>1915</v>
      </c>
      <c r="C1923" s="534"/>
      <c r="D1923" s="534"/>
      <c r="E1923" s="535"/>
      <c r="F1923" s="535"/>
      <c r="G1923" s="534"/>
      <c r="H1923" s="534"/>
      <c r="I1923" s="536"/>
    </row>
    <row r="1924" spans="2:9">
      <c r="B1924" s="533">
        <v>1916</v>
      </c>
      <c r="C1924" s="534"/>
      <c r="D1924" s="534"/>
      <c r="E1924" s="535"/>
      <c r="F1924" s="535"/>
      <c r="G1924" s="534"/>
      <c r="H1924" s="534"/>
      <c r="I1924" s="536"/>
    </row>
    <row r="1925" spans="2:9">
      <c r="B1925" s="533">
        <v>1917</v>
      </c>
      <c r="C1925" s="534"/>
      <c r="D1925" s="534"/>
      <c r="E1925" s="535"/>
      <c r="F1925" s="535"/>
      <c r="G1925" s="534"/>
      <c r="H1925" s="534"/>
      <c r="I1925" s="536"/>
    </row>
    <row r="1926" spans="2:9">
      <c r="B1926" s="533">
        <v>1918</v>
      </c>
      <c r="C1926" s="534"/>
      <c r="D1926" s="534"/>
      <c r="E1926" s="535"/>
      <c r="F1926" s="535"/>
      <c r="G1926" s="534"/>
      <c r="H1926" s="534"/>
      <c r="I1926" s="536"/>
    </row>
    <row r="1927" spans="2:9">
      <c r="B1927" s="533">
        <v>1919</v>
      </c>
      <c r="C1927" s="534"/>
      <c r="D1927" s="534"/>
      <c r="E1927" s="535"/>
      <c r="F1927" s="535"/>
      <c r="G1927" s="534"/>
      <c r="H1927" s="534"/>
      <c r="I1927" s="536"/>
    </row>
    <row r="1928" spans="2:9">
      <c r="B1928" s="533">
        <v>1920</v>
      </c>
      <c r="C1928" s="534"/>
      <c r="D1928" s="534"/>
      <c r="E1928" s="535"/>
      <c r="F1928" s="535"/>
      <c r="G1928" s="534"/>
      <c r="H1928" s="534"/>
      <c r="I1928" s="536"/>
    </row>
    <row r="1929" spans="2:9">
      <c r="B1929" s="533">
        <v>1921</v>
      </c>
      <c r="C1929" s="534"/>
      <c r="D1929" s="534"/>
      <c r="E1929" s="535"/>
      <c r="F1929" s="535"/>
      <c r="G1929" s="534"/>
      <c r="H1929" s="534"/>
      <c r="I1929" s="536"/>
    </row>
    <row r="1930" spans="2:9">
      <c r="B1930" s="533">
        <v>1922</v>
      </c>
      <c r="C1930" s="534"/>
      <c r="D1930" s="534"/>
      <c r="E1930" s="535"/>
      <c r="F1930" s="535"/>
      <c r="G1930" s="534"/>
      <c r="H1930" s="534"/>
      <c r="I1930" s="536"/>
    </row>
    <row r="1931" spans="2:9">
      <c r="B1931" s="533">
        <v>1923</v>
      </c>
      <c r="C1931" s="534"/>
      <c r="D1931" s="534"/>
      <c r="E1931" s="535"/>
      <c r="F1931" s="535"/>
      <c r="G1931" s="534"/>
      <c r="H1931" s="534"/>
      <c r="I1931" s="536"/>
    </row>
    <row r="1932" spans="2:9">
      <c r="B1932" s="533">
        <v>1924</v>
      </c>
      <c r="C1932" s="534"/>
      <c r="D1932" s="534"/>
      <c r="E1932" s="535"/>
      <c r="F1932" s="535"/>
      <c r="G1932" s="534"/>
      <c r="H1932" s="534"/>
      <c r="I1932" s="536"/>
    </row>
    <row r="1933" spans="2:9">
      <c r="B1933" s="533">
        <v>1925</v>
      </c>
      <c r="C1933" s="534"/>
      <c r="D1933" s="534"/>
      <c r="E1933" s="535"/>
      <c r="F1933" s="535"/>
      <c r="G1933" s="534"/>
      <c r="H1933" s="534"/>
      <c r="I1933" s="536"/>
    </row>
    <row r="1934" spans="2:9">
      <c r="B1934" s="533">
        <v>1926</v>
      </c>
      <c r="C1934" s="534"/>
      <c r="D1934" s="534"/>
      <c r="E1934" s="535"/>
      <c r="F1934" s="535"/>
      <c r="G1934" s="534"/>
      <c r="H1934" s="534"/>
      <c r="I1934" s="536"/>
    </row>
    <row r="1935" spans="2:9">
      <c r="B1935" s="533">
        <v>1927</v>
      </c>
      <c r="C1935" s="534"/>
      <c r="D1935" s="534"/>
      <c r="E1935" s="535"/>
      <c r="F1935" s="535"/>
      <c r="G1935" s="534"/>
      <c r="H1935" s="534"/>
      <c r="I1935" s="536"/>
    </row>
    <row r="1936" spans="2:9">
      <c r="B1936" s="533">
        <v>1928</v>
      </c>
      <c r="C1936" s="534"/>
      <c r="D1936" s="534"/>
      <c r="E1936" s="535"/>
      <c r="F1936" s="535"/>
      <c r="G1936" s="534"/>
      <c r="H1936" s="534"/>
      <c r="I1936" s="536"/>
    </row>
    <row r="1937" spans="2:9">
      <c r="B1937" s="533">
        <v>1929</v>
      </c>
      <c r="C1937" s="534"/>
      <c r="D1937" s="534"/>
      <c r="E1937" s="535"/>
      <c r="F1937" s="535"/>
      <c r="G1937" s="534"/>
      <c r="H1937" s="534"/>
      <c r="I1937" s="536"/>
    </row>
    <row r="1938" spans="2:9">
      <c r="B1938" s="533">
        <v>1930</v>
      </c>
      <c r="C1938" s="534"/>
      <c r="D1938" s="534"/>
      <c r="E1938" s="535"/>
      <c r="F1938" s="535"/>
      <c r="G1938" s="534"/>
      <c r="H1938" s="534"/>
      <c r="I1938" s="536"/>
    </row>
    <row r="1939" spans="2:9">
      <c r="B1939" s="533">
        <v>1931</v>
      </c>
      <c r="C1939" s="534"/>
      <c r="D1939" s="534"/>
      <c r="E1939" s="535"/>
      <c r="F1939" s="535"/>
      <c r="G1939" s="534"/>
      <c r="H1939" s="534"/>
      <c r="I1939" s="536"/>
    </row>
    <row r="1940" spans="2:9">
      <c r="B1940" s="533">
        <v>1932</v>
      </c>
      <c r="C1940" s="534"/>
      <c r="D1940" s="534"/>
      <c r="E1940" s="535"/>
      <c r="F1940" s="535"/>
      <c r="G1940" s="534"/>
      <c r="H1940" s="534"/>
      <c r="I1940" s="536"/>
    </row>
    <row r="1941" spans="2:9">
      <c r="B1941" s="533">
        <v>1933</v>
      </c>
      <c r="C1941" s="534"/>
      <c r="D1941" s="534"/>
      <c r="E1941" s="535"/>
      <c r="F1941" s="535"/>
      <c r="G1941" s="534"/>
      <c r="H1941" s="534"/>
      <c r="I1941" s="536"/>
    </row>
    <row r="1942" spans="2:9">
      <c r="B1942" s="533">
        <v>1934</v>
      </c>
      <c r="C1942" s="534"/>
      <c r="D1942" s="534"/>
      <c r="E1942" s="535"/>
      <c r="F1942" s="535"/>
      <c r="G1942" s="534"/>
      <c r="H1942" s="534"/>
      <c r="I1942" s="536"/>
    </row>
    <row r="1943" spans="2:9">
      <c r="B1943" s="533">
        <v>1935</v>
      </c>
      <c r="C1943" s="534"/>
      <c r="D1943" s="534"/>
      <c r="E1943" s="535"/>
      <c r="F1943" s="535"/>
      <c r="G1943" s="534"/>
      <c r="H1943" s="534"/>
      <c r="I1943" s="536"/>
    </row>
    <row r="1944" spans="2:9">
      <c r="B1944" s="533">
        <v>1936</v>
      </c>
      <c r="C1944" s="534"/>
      <c r="D1944" s="534"/>
      <c r="E1944" s="535"/>
      <c r="F1944" s="535"/>
      <c r="G1944" s="534"/>
      <c r="H1944" s="534"/>
      <c r="I1944" s="536"/>
    </row>
    <row r="1945" spans="2:9">
      <c r="B1945" s="533">
        <v>1937</v>
      </c>
      <c r="C1945" s="534"/>
      <c r="D1945" s="534"/>
      <c r="E1945" s="535"/>
      <c r="F1945" s="535"/>
      <c r="G1945" s="534"/>
      <c r="H1945" s="534"/>
      <c r="I1945" s="536"/>
    </row>
    <row r="1946" spans="2:9">
      <c r="B1946" s="533">
        <v>1938</v>
      </c>
      <c r="C1946" s="534"/>
      <c r="D1946" s="534"/>
      <c r="E1946" s="535"/>
      <c r="F1946" s="535"/>
      <c r="G1946" s="534"/>
      <c r="H1946" s="534"/>
      <c r="I1946" s="536"/>
    </row>
    <row r="1947" spans="2:9">
      <c r="B1947" s="533">
        <v>1939</v>
      </c>
      <c r="C1947" s="534"/>
      <c r="D1947" s="534"/>
      <c r="E1947" s="535"/>
      <c r="F1947" s="535"/>
      <c r="G1947" s="534"/>
      <c r="H1947" s="534"/>
      <c r="I1947" s="536"/>
    </row>
    <row r="1948" spans="2:9">
      <c r="B1948" s="533">
        <v>1940</v>
      </c>
      <c r="C1948" s="534"/>
      <c r="D1948" s="534"/>
      <c r="E1948" s="535"/>
      <c r="F1948" s="535"/>
      <c r="G1948" s="534"/>
      <c r="H1948" s="534"/>
      <c r="I1948" s="536"/>
    </row>
    <row r="1949" spans="2:9">
      <c r="B1949" s="533">
        <v>1941</v>
      </c>
      <c r="C1949" s="534"/>
      <c r="D1949" s="534"/>
      <c r="E1949" s="535"/>
      <c r="F1949" s="535"/>
      <c r="G1949" s="534"/>
      <c r="H1949" s="534"/>
      <c r="I1949" s="536"/>
    </row>
    <row r="1950" spans="2:9">
      <c r="B1950" s="533">
        <v>1942</v>
      </c>
      <c r="C1950" s="534"/>
      <c r="D1950" s="534"/>
      <c r="E1950" s="535"/>
      <c r="F1950" s="535"/>
      <c r="G1950" s="534"/>
      <c r="H1950" s="534"/>
      <c r="I1950" s="536"/>
    </row>
    <row r="1951" spans="2:9">
      <c r="B1951" s="533">
        <v>1943</v>
      </c>
      <c r="C1951" s="534"/>
      <c r="D1951" s="534"/>
      <c r="E1951" s="535"/>
      <c r="F1951" s="535"/>
      <c r="G1951" s="534"/>
      <c r="H1951" s="534"/>
      <c r="I1951" s="536"/>
    </row>
    <row r="1952" spans="2:9">
      <c r="B1952" s="533">
        <v>1944</v>
      </c>
      <c r="C1952" s="534"/>
      <c r="D1952" s="534"/>
      <c r="E1952" s="535"/>
      <c r="F1952" s="535"/>
      <c r="G1952" s="534"/>
      <c r="H1952" s="534"/>
      <c r="I1952" s="536"/>
    </row>
    <row r="1953" spans="2:9">
      <c r="B1953" s="533">
        <v>1945</v>
      </c>
      <c r="C1953" s="534"/>
      <c r="D1953" s="534"/>
      <c r="E1953" s="535"/>
      <c r="F1953" s="535"/>
      <c r="G1953" s="534"/>
      <c r="H1953" s="534"/>
      <c r="I1953" s="536"/>
    </row>
    <row r="1954" spans="2:9">
      <c r="B1954" s="533">
        <v>1946</v>
      </c>
      <c r="C1954" s="534"/>
      <c r="D1954" s="534"/>
      <c r="E1954" s="535"/>
      <c r="F1954" s="535"/>
      <c r="G1954" s="534"/>
      <c r="H1954" s="534"/>
      <c r="I1954" s="536"/>
    </row>
    <row r="1955" spans="2:9">
      <c r="B1955" s="533">
        <v>1947</v>
      </c>
      <c r="C1955" s="534"/>
      <c r="D1955" s="534"/>
      <c r="E1955" s="535"/>
      <c r="F1955" s="535"/>
      <c r="G1955" s="534"/>
      <c r="H1955" s="534"/>
      <c r="I1955" s="536"/>
    </row>
    <row r="1956" spans="2:9">
      <c r="B1956" s="533">
        <v>1948</v>
      </c>
      <c r="C1956" s="534"/>
      <c r="D1956" s="534"/>
      <c r="E1956" s="535"/>
      <c r="F1956" s="535"/>
      <c r="G1956" s="534"/>
      <c r="H1956" s="534"/>
      <c r="I1956" s="536"/>
    </row>
    <row r="1957" spans="2:9">
      <c r="B1957" s="533">
        <v>1949</v>
      </c>
      <c r="C1957" s="534"/>
      <c r="D1957" s="534"/>
      <c r="E1957" s="535"/>
      <c r="F1957" s="535"/>
      <c r="G1957" s="534"/>
      <c r="H1957" s="534"/>
      <c r="I1957" s="536"/>
    </row>
    <row r="1958" spans="2:9">
      <c r="B1958" s="533">
        <v>1950</v>
      </c>
      <c r="C1958" s="534"/>
      <c r="D1958" s="534"/>
      <c r="E1958" s="535"/>
      <c r="F1958" s="535"/>
      <c r="G1958" s="534"/>
      <c r="H1958" s="534"/>
      <c r="I1958" s="536"/>
    </row>
    <row r="1959" spans="2:9">
      <c r="B1959" s="533">
        <v>1951</v>
      </c>
      <c r="C1959" s="534"/>
      <c r="D1959" s="534"/>
      <c r="E1959" s="535"/>
      <c r="F1959" s="535"/>
      <c r="G1959" s="534"/>
      <c r="H1959" s="534"/>
      <c r="I1959" s="536"/>
    </row>
    <row r="1960" spans="2:9">
      <c r="B1960" s="533">
        <v>1952</v>
      </c>
      <c r="C1960" s="534"/>
      <c r="D1960" s="534"/>
      <c r="E1960" s="535"/>
      <c r="F1960" s="535"/>
      <c r="G1960" s="534"/>
      <c r="H1960" s="534"/>
      <c r="I1960" s="536"/>
    </row>
    <row r="1961" spans="2:9">
      <c r="B1961" s="533">
        <v>1953</v>
      </c>
      <c r="C1961" s="534"/>
      <c r="D1961" s="534"/>
      <c r="E1961" s="535"/>
      <c r="F1961" s="535"/>
      <c r="G1961" s="534"/>
      <c r="H1961" s="534"/>
      <c r="I1961" s="536"/>
    </row>
    <row r="1962" spans="2:9">
      <c r="B1962" s="533">
        <v>1954</v>
      </c>
      <c r="C1962" s="534"/>
      <c r="D1962" s="534"/>
      <c r="E1962" s="535"/>
      <c r="F1962" s="535"/>
      <c r="G1962" s="534"/>
      <c r="H1962" s="534"/>
      <c r="I1962" s="536"/>
    </row>
    <row r="1963" spans="2:9">
      <c r="B1963" s="533">
        <v>1955</v>
      </c>
      <c r="C1963" s="534"/>
      <c r="D1963" s="534"/>
      <c r="E1963" s="535"/>
      <c r="F1963" s="535"/>
      <c r="G1963" s="534"/>
      <c r="H1963" s="534"/>
      <c r="I1963" s="536"/>
    </row>
    <row r="1964" spans="2:9">
      <c r="B1964" s="533">
        <v>1956</v>
      </c>
      <c r="C1964" s="534"/>
      <c r="D1964" s="534"/>
      <c r="E1964" s="535"/>
      <c r="F1964" s="535"/>
      <c r="G1964" s="534"/>
      <c r="H1964" s="534"/>
      <c r="I1964" s="536"/>
    </row>
    <row r="1965" spans="2:9">
      <c r="B1965" s="533">
        <v>1957</v>
      </c>
      <c r="C1965" s="534"/>
      <c r="D1965" s="534"/>
      <c r="E1965" s="535"/>
      <c r="F1965" s="535"/>
      <c r="G1965" s="534"/>
      <c r="H1965" s="534"/>
      <c r="I1965" s="536"/>
    </row>
    <row r="1966" spans="2:9">
      <c r="B1966" s="533">
        <v>1958</v>
      </c>
      <c r="C1966" s="534"/>
      <c r="D1966" s="534"/>
      <c r="E1966" s="535"/>
      <c r="F1966" s="535"/>
      <c r="G1966" s="534"/>
      <c r="H1966" s="534"/>
      <c r="I1966" s="536"/>
    </row>
    <row r="1967" spans="2:9">
      <c r="B1967" s="533">
        <v>1959</v>
      </c>
      <c r="C1967" s="534"/>
      <c r="D1967" s="534"/>
      <c r="E1967" s="535"/>
      <c r="F1967" s="535"/>
      <c r="G1967" s="534"/>
      <c r="H1967" s="534"/>
      <c r="I1967" s="536"/>
    </row>
    <row r="1968" spans="2:9">
      <c r="B1968" s="533">
        <v>1960</v>
      </c>
      <c r="C1968" s="534"/>
      <c r="D1968" s="534"/>
      <c r="E1968" s="535"/>
      <c r="F1968" s="535"/>
      <c r="G1968" s="534"/>
      <c r="H1968" s="534"/>
      <c r="I1968" s="536"/>
    </row>
    <row r="1969" spans="2:9">
      <c r="B1969" s="533">
        <v>1961</v>
      </c>
      <c r="C1969" s="534"/>
      <c r="D1969" s="534"/>
      <c r="E1969" s="535"/>
      <c r="F1969" s="535"/>
      <c r="G1969" s="534"/>
      <c r="H1969" s="534"/>
      <c r="I1969" s="536"/>
    </row>
    <row r="1970" spans="2:9">
      <c r="B1970" s="533">
        <v>1962</v>
      </c>
      <c r="C1970" s="534"/>
      <c r="D1970" s="534"/>
      <c r="E1970" s="535"/>
      <c r="F1970" s="535"/>
      <c r="G1970" s="534"/>
      <c r="H1970" s="534"/>
      <c r="I1970" s="536"/>
    </row>
    <row r="1971" spans="2:9">
      <c r="B1971" s="533">
        <v>1963</v>
      </c>
      <c r="C1971" s="534"/>
      <c r="D1971" s="534"/>
      <c r="E1971" s="535"/>
      <c r="F1971" s="535"/>
      <c r="G1971" s="534"/>
      <c r="H1971" s="534"/>
      <c r="I1971" s="536"/>
    </row>
    <row r="1972" spans="2:9">
      <c r="B1972" s="533">
        <v>1964</v>
      </c>
      <c r="C1972" s="534"/>
      <c r="D1972" s="534"/>
      <c r="E1972" s="535"/>
      <c r="F1972" s="535"/>
      <c r="G1972" s="534"/>
      <c r="H1972" s="534"/>
      <c r="I1972" s="536"/>
    </row>
    <row r="1973" spans="2:9">
      <c r="B1973" s="533">
        <v>1965</v>
      </c>
      <c r="C1973" s="534"/>
      <c r="D1973" s="534"/>
      <c r="E1973" s="535"/>
      <c r="F1973" s="535"/>
      <c r="G1973" s="534"/>
      <c r="H1973" s="534"/>
      <c r="I1973" s="536"/>
    </row>
    <row r="1974" spans="2:9">
      <c r="B1974" s="533">
        <v>1966</v>
      </c>
      <c r="C1974" s="534"/>
      <c r="D1974" s="534"/>
      <c r="E1974" s="535"/>
      <c r="F1974" s="535"/>
      <c r="G1974" s="534"/>
      <c r="H1974" s="534"/>
      <c r="I1974" s="536"/>
    </row>
    <row r="1975" spans="2:9">
      <c r="B1975" s="533">
        <v>1967</v>
      </c>
      <c r="C1975" s="534"/>
      <c r="D1975" s="534"/>
      <c r="E1975" s="535"/>
      <c r="F1975" s="535"/>
      <c r="G1975" s="534"/>
      <c r="H1975" s="534"/>
      <c r="I1975" s="536"/>
    </row>
    <row r="1976" spans="2:9">
      <c r="B1976" s="533">
        <v>1968</v>
      </c>
      <c r="C1976" s="534"/>
      <c r="D1976" s="534"/>
      <c r="E1976" s="535"/>
      <c r="F1976" s="535"/>
      <c r="G1976" s="534"/>
      <c r="H1976" s="534"/>
      <c r="I1976" s="536"/>
    </row>
    <row r="1977" spans="2:9">
      <c r="B1977" s="533">
        <v>1969</v>
      </c>
      <c r="C1977" s="534"/>
      <c r="D1977" s="534"/>
      <c r="E1977" s="535"/>
      <c r="F1977" s="535"/>
      <c r="G1977" s="534"/>
      <c r="H1977" s="534"/>
      <c r="I1977" s="536"/>
    </row>
    <row r="1978" spans="2:9">
      <c r="B1978" s="533">
        <v>1970</v>
      </c>
      <c r="C1978" s="534"/>
      <c r="D1978" s="534"/>
      <c r="E1978" s="535"/>
      <c r="F1978" s="535"/>
      <c r="G1978" s="534"/>
      <c r="H1978" s="534"/>
      <c r="I1978" s="536"/>
    </row>
    <row r="1979" spans="2:9">
      <c r="B1979" s="533">
        <v>1971</v>
      </c>
      <c r="C1979" s="534"/>
      <c r="D1979" s="534"/>
      <c r="E1979" s="535"/>
      <c r="F1979" s="535"/>
      <c r="G1979" s="534"/>
      <c r="H1979" s="534"/>
      <c r="I1979" s="536"/>
    </row>
    <row r="1980" spans="2:9">
      <c r="B1980" s="533">
        <v>1972</v>
      </c>
      <c r="C1980" s="534"/>
      <c r="D1980" s="534"/>
      <c r="E1980" s="535"/>
      <c r="F1980" s="535"/>
      <c r="G1980" s="534"/>
      <c r="H1980" s="534"/>
      <c r="I1980" s="536"/>
    </row>
    <row r="1981" spans="2:9">
      <c r="B1981" s="533">
        <v>1973</v>
      </c>
      <c r="C1981" s="534"/>
      <c r="D1981" s="534"/>
      <c r="E1981" s="535"/>
      <c r="F1981" s="535"/>
      <c r="G1981" s="534"/>
      <c r="H1981" s="534"/>
      <c r="I1981" s="536"/>
    </row>
    <row r="1982" spans="2:9">
      <c r="B1982" s="533">
        <v>1974</v>
      </c>
      <c r="C1982" s="534"/>
      <c r="D1982" s="534"/>
      <c r="E1982" s="535"/>
      <c r="F1982" s="535"/>
      <c r="G1982" s="534"/>
      <c r="H1982" s="534"/>
      <c r="I1982" s="536"/>
    </row>
    <row r="1983" spans="2:9">
      <c r="B1983" s="533">
        <v>1975</v>
      </c>
      <c r="C1983" s="534"/>
      <c r="D1983" s="534"/>
      <c r="E1983" s="535"/>
      <c r="F1983" s="535"/>
      <c r="G1983" s="534"/>
      <c r="H1983" s="534"/>
      <c r="I1983" s="536"/>
    </row>
    <row r="1984" spans="2:9">
      <c r="B1984" s="533">
        <v>1976</v>
      </c>
      <c r="C1984" s="534"/>
      <c r="D1984" s="534"/>
      <c r="E1984" s="535"/>
      <c r="F1984" s="535"/>
      <c r="G1984" s="534"/>
      <c r="H1984" s="534"/>
      <c r="I1984" s="536"/>
    </row>
    <row r="1985" spans="2:9">
      <c r="B1985" s="533">
        <v>1977</v>
      </c>
      <c r="C1985" s="534"/>
      <c r="D1985" s="534"/>
      <c r="E1985" s="535"/>
      <c r="F1985" s="535"/>
      <c r="G1985" s="534"/>
      <c r="H1985" s="534"/>
      <c r="I1985" s="536"/>
    </row>
    <row r="1986" spans="2:9">
      <c r="B1986" s="533">
        <v>1978</v>
      </c>
      <c r="C1986" s="534"/>
      <c r="D1986" s="534"/>
      <c r="E1986" s="535"/>
      <c r="F1986" s="535"/>
      <c r="G1986" s="534"/>
      <c r="H1986" s="534"/>
      <c r="I1986" s="536"/>
    </row>
    <row r="1987" spans="2:9">
      <c r="B1987" s="533">
        <v>1979</v>
      </c>
      <c r="C1987" s="534"/>
      <c r="D1987" s="534"/>
      <c r="E1987" s="535"/>
      <c r="F1987" s="535"/>
      <c r="G1987" s="534"/>
      <c r="H1987" s="534"/>
      <c r="I1987" s="536"/>
    </row>
    <row r="1988" spans="2:9">
      <c r="B1988" s="533">
        <v>1980</v>
      </c>
      <c r="C1988" s="534"/>
      <c r="D1988" s="534"/>
      <c r="E1988" s="535"/>
      <c r="F1988" s="535"/>
      <c r="G1988" s="534"/>
      <c r="H1988" s="534"/>
      <c r="I1988" s="536"/>
    </row>
    <row r="1989" spans="2:9">
      <c r="B1989" s="533">
        <v>1981</v>
      </c>
      <c r="C1989" s="534"/>
      <c r="D1989" s="534"/>
      <c r="E1989" s="535"/>
      <c r="F1989" s="535"/>
      <c r="G1989" s="534"/>
      <c r="H1989" s="534"/>
      <c r="I1989" s="536"/>
    </row>
    <row r="1990" spans="2:9">
      <c r="B1990" s="533">
        <v>1982</v>
      </c>
      <c r="C1990" s="534"/>
      <c r="D1990" s="534"/>
      <c r="E1990" s="535"/>
      <c r="F1990" s="535"/>
      <c r="G1990" s="534"/>
      <c r="H1990" s="534"/>
      <c r="I1990" s="536"/>
    </row>
    <row r="1991" spans="2:9">
      <c r="B1991" s="533">
        <v>1983</v>
      </c>
      <c r="C1991" s="534"/>
      <c r="D1991" s="534"/>
      <c r="E1991" s="535"/>
      <c r="F1991" s="535"/>
      <c r="G1991" s="534"/>
      <c r="H1991" s="534"/>
      <c r="I1991" s="536"/>
    </row>
    <row r="1992" spans="2:9">
      <c r="B1992" s="533">
        <v>1984</v>
      </c>
      <c r="C1992" s="534"/>
      <c r="D1992" s="534"/>
      <c r="E1992" s="535"/>
      <c r="F1992" s="535"/>
      <c r="G1992" s="534"/>
      <c r="H1992" s="534"/>
      <c r="I1992" s="536"/>
    </row>
    <row r="1993" spans="2:9">
      <c r="B1993" s="533">
        <v>1985</v>
      </c>
      <c r="C1993" s="534"/>
      <c r="D1993" s="534"/>
      <c r="E1993" s="535"/>
      <c r="F1993" s="535"/>
      <c r="G1993" s="534"/>
      <c r="H1993" s="534"/>
      <c r="I1993" s="536"/>
    </row>
    <row r="1994" spans="2:9">
      <c r="B1994" s="533">
        <v>1986</v>
      </c>
      <c r="C1994" s="534"/>
      <c r="D1994" s="534"/>
      <c r="E1994" s="535"/>
      <c r="F1994" s="535"/>
      <c r="G1994" s="534"/>
      <c r="H1994" s="534"/>
      <c r="I1994" s="536"/>
    </row>
    <row r="1995" spans="2:9">
      <c r="B1995" s="533">
        <v>1987</v>
      </c>
      <c r="C1995" s="534"/>
      <c r="D1995" s="534"/>
      <c r="E1995" s="535"/>
      <c r="F1995" s="535"/>
      <c r="G1995" s="534"/>
      <c r="H1995" s="534"/>
      <c r="I1995" s="536"/>
    </row>
    <row r="1996" spans="2:9">
      <c r="B1996" s="533">
        <v>1988</v>
      </c>
      <c r="C1996" s="534"/>
      <c r="D1996" s="534"/>
      <c r="E1996" s="535"/>
      <c r="F1996" s="535"/>
      <c r="G1996" s="534"/>
      <c r="H1996" s="534"/>
      <c r="I1996" s="536"/>
    </row>
    <row r="1997" spans="2:9">
      <c r="B1997" s="533">
        <v>1989</v>
      </c>
      <c r="C1997" s="534"/>
      <c r="D1997" s="534"/>
      <c r="E1997" s="535"/>
      <c r="F1997" s="535"/>
      <c r="G1997" s="534"/>
      <c r="H1997" s="534"/>
      <c r="I1997" s="536"/>
    </row>
    <row r="1998" spans="2:9">
      <c r="B1998" s="533">
        <v>1990</v>
      </c>
      <c r="C1998" s="534"/>
      <c r="D1998" s="534"/>
      <c r="E1998" s="535"/>
      <c r="F1998" s="535"/>
      <c r="G1998" s="534"/>
      <c r="H1998" s="534"/>
      <c r="I1998" s="536"/>
    </row>
    <row r="1999" spans="2:9">
      <c r="B1999" s="533">
        <v>1991</v>
      </c>
      <c r="C1999" s="534"/>
      <c r="D1999" s="534"/>
      <c r="E1999" s="535"/>
      <c r="F1999" s="535"/>
      <c r="G1999" s="534"/>
      <c r="H1999" s="534"/>
      <c r="I1999" s="536"/>
    </row>
    <row r="2000" spans="2:9">
      <c r="B2000" s="533">
        <v>1992</v>
      </c>
      <c r="C2000" s="534"/>
      <c r="D2000" s="534"/>
      <c r="E2000" s="535"/>
      <c r="F2000" s="535"/>
      <c r="G2000" s="534"/>
      <c r="H2000" s="534"/>
      <c r="I2000" s="536"/>
    </row>
    <row r="2001" spans="2:9">
      <c r="B2001" s="533">
        <v>1993</v>
      </c>
      <c r="C2001" s="534"/>
      <c r="D2001" s="534"/>
      <c r="E2001" s="535"/>
      <c r="F2001" s="535"/>
      <c r="G2001" s="534"/>
      <c r="H2001" s="534"/>
      <c r="I2001" s="536"/>
    </row>
    <row r="2002" spans="2:9">
      <c r="B2002" s="533">
        <v>1994</v>
      </c>
      <c r="C2002" s="534"/>
      <c r="D2002" s="534"/>
      <c r="E2002" s="535"/>
      <c r="F2002" s="535"/>
      <c r="G2002" s="534"/>
      <c r="H2002" s="534"/>
      <c r="I2002" s="536"/>
    </row>
    <row r="2003" spans="2:9">
      <c r="B2003" s="533">
        <v>1995</v>
      </c>
      <c r="C2003" s="534"/>
      <c r="D2003" s="534"/>
      <c r="E2003" s="535"/>
      <c r="F2003" s="535"/>
      <c r="G2003" s="534"/>
      <c r="H2003" s="534"/>
      <c r="I2003" s="536"/>
    </row>
    <row r="2004" spans="2:9">
      <c r="B2004" s="533">
        <v>1996</v>
      </c>
      <c r="C2004" s="534"/>
      <c r="D2004" s="534"/>
      <c r="E2004" s="535"/>
      <c r="F2004" s="535"/>
      <c r="G2004" s="534"/>
      <c r="H2004" s="534"/>
      <c r="I2004" s="536"/>
    </row>
    <row r="2005" spans="2:9">
      <c r="B2005" s="533">
        <v>1997</v>
      </c>
      <c r="C2005" s="534"/>
      <c r="D2005" s="534"/>
      <c r="E2005" s="535"/>
      <c r="F2005" s="535"/>
      <c r="G2005" s="534"/>
      <c r="H2005" s="534"/>
      <c r="I2005" s="536"/>
    </row>
    <row r="2006" spans="2:9">
      <c r="B2006" s="533">
        <v>1998</v>
      </c>
      <c r="C2006" s="534"/>
      <c r="D2006" s="534"/>
      <c r="E2006" s="535"/>
      <c r="F2006" s="535"/>
      <c r="G2006" s="534"/>
      <c r="H2006" s="534"/>
      <c r="I2006" s="536"/>
    </row>
    <row r="2007" spans="2:9">
      <c r="B2007" s="533">
        <v>1999</v>
      </c>
      <c r="C2007" s="534"/>
      <c r="D2007" s="534"/>
      <c r="E2007" s="535"/>
      <c r="F2007" s="535"/>
      <c r="G2007" s="534"/>
      <c r="H2007" s="534"/>
      <c r="I2007" s="536"/>
    </row>
    <row r="2008" spans="2:9" ht="13.5" thickBot="1">
      <c r="B2008" s="549">
        <v>2000</v>
      </c>
      <c r="C2008" s="550"/>
      <c r="D2008" s="550"/>
      <c r="E2008" s="551"/>
      <c r="F2008" s="551"/>
      <c r="G2008" s="550"/>
      <c r="H2008" s="550"/>
      <c r="I2008" s="325"/>
    </row>
  </sheetData>
  <protectedRanges>
    <protectedRange password="C521" sqref="K11:N12" name="Oblast1_1_1"/>
  </protectedRanges>
  <mergeCells count="9">
    <mergeCell ref="K24:V25"/>
    <mergeCell ref="K22:V23"/>
    <mergeCell ref="H6:H7"/>
    <mergeCell ref="I6:I7"/>
    <mergeCell ref="B6:C7"/>
    <mergeCell ref="D6:D7"/>
    <mergeCell ref="E6:E7"/>
    <mergeCell ref="F6:F7"/>
    <mergeCell ref="G6:G7"/>
  </mergeCells>
  <phoneticPr fontId="2" type="noConversion"/>
  <dataValidations count="4">
    <dataValidation type="list" allowBlank="1" showInputMessage="1" showErrorMessage="1" sqref="E9:E2008" xr:uid="{00000000-0002-0000-0200-000000000000}">
      <formula1>$K$30:$K$32</formula1>
    </dataValidation>
    <dataValidation type="list" allowBlank="1" showInputMessage="1" showErrorMessage="1" sqref="F9:F2008" xr:uid="{00000000-0002-0000-0200-000001000000}">
      <formula1>$L$30:$L$31</formula1>
    </dataValidation>
    <dataValidation type="list" allowBlank="1" showInputMessage="1" showErrorMessage="1" sqref="G9:G2008" xr:uid="{00000000-0002-0000-0200-000002000000}">
      <formula1>$M$30:$M$43</formula1>
    </dataValidation>
    <dataValidation type="list" allowBlank="1" showInputMessage="1" showErrorMessage="1" sqref="H9:H2008" xr:uid="{00000000-0002-0000-0200-000003000000}">
      <formula1>$N$30:$N$33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62"/>
  <sheetViews>
    <sheetView showGridLines="0" zoomScale="85" zoomScaleNormal="85" workbookViewId="0">
      <selection activeCell="K3" sqref="K3"/>
    </sheetView>
  </sheetViews>
  <sheetFormatPr defaultRowHeight="12.75"/>
  <cols>
    <col min="1" max="1" width="2.7109375" customWidth="1"/>
    <col min="2" max="2" width="3.5703125" customWidth="1"/>
    <col min="3" max="3" width="36.5703125" customWidth="1"/>
    <col min="4" max="4" width="14" customWidth="1"/>
    <col min="5" max="5" width="18.42578125" customWidth="1"/>
    <col min="6" max="6" width="13.42578125" customWidth="1"/>
    <col min="7" max="11" width="14.140625" customWidth="1"/>
    <col min="12" max="12" width="12" customWidth="1"/>
    <col min="13" max="13" width="9.42578125" customWidth="1"/>
    <col min="21" max="21" width="16.42578125" customWidth="1"/>
    <col min="22" max="22" width="13.85546875" bestFit="1" customWidth="1"/>
  </cols>
  <sheetData>
    <row r="1" spans="2:11" ht="14.25" customHeight="1" thickBot="1">
      <c r="I1" s="585" t="s">
        <v>389</v>
      </c>
      <c r="K1" s="1296"/>
    </row>
    <row r="2" spans="2:11" ht="15" customHeight="1" thickBot="1">
      <c r="B2" s="65"/>
      <c r="H2" s="47" t="s">
        <v>0</v>
      </c>
      <c r="I2" s="566"/>
      <c r="J2" s="47" t="s">
        <v>1</v>
      </c>
      <c r="K2" s="521">
        <v>2024</v>
      </c>
    </row>
    <row r="3" spans="2:11" ht="12" customHeight="1">
      <c r="B3" s="65"/>
      <c r="C3" s="65"/>
      <c r="D3" s="47"/>
      <c r="E3" s="66"/>
      <c r="F3" s="47"/>
      <c r="G3" s="183"/>
      <c r="I3" s="585"/>
    </row>
    <row r="4" spans="2:11" ht="15.75">
      <c r="B4" s="1484" t="s">
        <v>73</v>
      </c>
      <c r="C4" s="1485"/>
      <c r="D4" s="1485"/>
      <c r="E4" s="1485"/>
      <c r="F4" s="1485"/>
      <c r="G4" s="1486"/>
    </row>
    <row r="5" spans="2:11" ht="13.5" customHeight="1" thickBot="1">
      <c r="B5" s="1487"/>
      <c r="C5" s="1488"/>
      <c r="D5" s="1488"/>
      <c r="E5" s="67"/>
      <c r="F5" s="1485"/>
      <c r="K5" s="67" t="s">
        <v>3</v>
      </c>
    </row>
    <row r="6" spans="2:11" ht="24.75" customHeight="1" thickBot="1">
      <c r="B6" s="228"/>
      <c r="C6" s="2049" t="s">
        <v>74</v>
      </c>
      <c r="D6" s="2050"/>
      <c r="E6" s="2050"/>
      <c r="F6" s="2051"/>
      <c r="G6" s="68" t="s">
        <v>75</v>
      </c>
      <c r="H6" s="1489" t="s">
        <v>448</v>
      </c>
      <c r="I6" s="68" t="s">
        <v>449</v>
      </c>
      <c r="J6" s="1489" t="s">
        <v>450</v>
      </c>
      <c r="K6" s="68" t="s">
        <v>451</v>
      </c>
    </row>
    <row r="7" spans="2:11" ht="12" customHeight="1" thickBot="1">
      <c r="B7" s="1490"/>
      <c r="C7" s="2052" t="s">
        <v>11</v>
      </c>
      <c r="D7" s="2053"/>
      <c r="E7" s="2053"/>
      <c r="F7" s="2054"/>
      <c r="G7" s="1491" t="s">
        <v>12</v>
      </c>
      <c r="H7" s="1491" t="s">
        <v>13</v>
      </c>
      <c r="I7" s="1491" t="s">
        <v>14</v>
      </c>
      <c r="J7" s="1491" t="s">
        <v>15</v>
      </c>
      <c r="K7" s="1491" t="s">
        <v>16</v>
      </c>
    </row>
    <row r="8" spans="2:11" ht="15" customHeight="1" thickBot="1">
      <c r="B8" s="1490">
        <v>1</v>
      </c>
      <c r="C8" s="1492" t="s">
        <v>416</v>
      </c>
      <c r="D8" s="1493"/>
      <c r="E8" s="1494"/>
      <c r="F8" s="1494"/>
      <c r="G8" s="1542">
        <f>G9+G30</f>
        <v>0</v>
      </c>
      <c r="H8" s="1542">
        <f>H9</f>
        <v>0</v>
      </c>
      <c r="I8" s="1542">
        <f>I9</f>
        <v>0</v>
      </c>
      <c r="J8" s="1542">
        <f>J9</f>
        <v>0</v>
      </c>
      <c r="K8" s="1542">
        <f>K9</f>
        <v>0</v>
      </c>
    </row>
    <row r="9" spans="2:11" ht="15" customHeight="1" thickBot="1">
      <c r="B9" s="1490">
        <f>B8+1</f>
        <v>2</v>
      </c>
      <c r="C9" s="1495" t="s">
        <v>452</v>
      </c>
      <c r="D9" s="1493"/>
      <c r="E9" s="1494"/>
      <c r="F9" s="1494"/>
      <c r="G9" s="1542">
        <f>G10+G24+G25</f>
        <v>0</v>
      </c>
      <c r="H9" s="1542">
        <f>H10+H24+H25</f>
        <v>0</v>
      </c>
      <c r="I9" s="1542">
        <f>I10+I24+I25</f>
        <v>0</v>
      </c>
      <c r="J9" s="1542">
        <f>J10+J24+J25</f>
        <v>0</v>
      </c>
      <c r="K9" s="1542">
        <f>K10+K24+K25</f>
        <v>0</v>
      </c>
    </row>
    <row r="10" spans="2:11" ht="13.5" customHeight="1">
      <c r="B10" s="1496">
        <f>B9+1</f>
        <v>3</v>
      </c>
      <c r="C10" s="1497" t="s">
        <v>418</v>
      </c>
      <c r="D10" s="1498"/>
      <c r="E10" s="1499"/>
      <c r="F10" s="1499"/>
      <c r="G10" s="1543">
        <f>SUM(G11:G23)</f>
        <v>0</v>
      </c>
      <c r="H10" s="1543">
        <f>SUM(H11:H23)</f>
        <v>0</v>
      </c>
      <c r="I10" s="1543">
        <f>SUM(I11:I23)</f>
        <v>0</v>
      </c>
      <c r="J10" s="1543">
        <f>SUM(J11:J23)</f>
        <v>0</v>
      </c>
      <c r="K10" s="1543">
        <f>SUM(K11:K23)</f>
        <v>0</v>
      </c>
    </row>
    <row r="11" spans="2:11" ht="13.5" customHeight="1">
      <c r="B11" s="1496">
        <f>B10+1</f>
        <v>4</v>
      </c>
      <c r="C11" s="1500" t="s">
        <v>216</v>
      </c>
      <c r="D11" s="1498"/>
      <c r="E11" s="1499"/>
      <c r="F11" s="1499"/>
      <c r="G11" s="1566">
        <f>H11+I11</f>
        <v>0</v>
      </c>
      <c r="H11" s="1501"/>
      <c r="I11" s="1501"/>
      <c r="J11" s="1501"/>
      <c r="K11" s="1566">
        <f>I11-J11</f>
        <v>0</v>
      </c>
    </row>
    <row r="12" spans="2:11" ht="13.5" customHeight="1">
      <c r="B12" s="1496">
        <f t="shared" ref="B12:B29" si="0">B11+1</f>
        <v>5</v>
      </c>
      <c r="C12" s="1500" t="s">
        <v>76</v>
      </c>
      <c r="D12" s="1502"/>
      <c r="E12" s="560"/>
      <c r="F12" s="560"/>
      <c r="G12" s="1567">
        <f t="shared" ref="G12:G29" si="1">H12+I12</f>
        <v>0</v>
      </c>
      <c r="H12" s="69"/>
      <c r="I12" s="69"/>
      <c r="J12" s="69"/>
      <c r="K12" s="1567">
        <f t="shared" ref="K12:K24" si="2">I12-J12</f>
        <v>0</v>
      </c>
    </row>
    <row r="13" spans="2:11" ht="13.5" customHeight="1">
      <c r="B13" s="1496">
        <f t="shared" si="0"/>
        <v>6</v>
      </c>
      <c r="C13" s="1500" t="s">
        <v>77</v>
      </c>
      <c r="D13" s="1502"/>
      <c r="E13" s="560"/>
      <c r="F13" s="560"/>
      <c r="G13" s="1567">
        <f t="shared" si="1"/>
        <v>0</v>
      </c>
      <c r="H13" s="69"/>
      <c r="I13" s="69"/>
      <c r="J13" s="69"/>
      <c r="K13" s="1567">
        <f t="shared" si="2"/>
        <v>0</v>
      </c>
    </row>
    <row r="14" spans="2:11" ht="13.5" customHeight="1">
      <c r="B14" s="1496">
        <f t="shared" si="0"/>
        <v>7</v>
      </c>
      <c r="C14" s="1500" t="s">
        <v>78</v>
      </c>
      <c r="D14" s="1502"/>
      <c r="E14" s="560"/>
      <c r="F14" s="560"/>
      <c r="G14" s="1567">
        <f t="shared" si="1"/>
        <v>0</v>
      </c>
      <c r="H14" s="69"/>
      <c r="I14" s="69"/>
      <c r="J14" s="69"/>
      <c r="K14" s="1567">
        <f t="shared" si="2"/>
        <v>0</v>
      </c>
    </row>
    <row r="15" spans="2:11" ht="13.5" customHeight="1">
      <c r="B15" s="1496">
        <f t="shared" si="0"/>
        <v>8</v>
      </c>
      <c r="C15" s="1500" t="s">
        <v>79</v>
      </c>
      <c r="D15" s="1502"/>
      <c r="E15" s="560"/>
      <c r="F15" s="560"/>
      <c r="G15" s="1567">
        <f t="shared" si="1"/>
        <v>0</v>
      </c>
      <c r="H15" s="69"/>
      <c r="I15" s="69"/>
      <c r="J15" s="69"/>
      <c r="K15" s="1567">
        <f t="shared" si="2"/>
        <v>0</v>
      </c>
    </row>
    <row r="16" spans="2:11" ht="13.5" customHeight="1">
      <c r="B16" s="1496">
        <f t="shared" si="0"/>
        <v>9</v>
      </c>
      <c r="C16" s="1500" t="s">
        <v>80</v>
      </c>
      <c r="D16" s="1502"/>
      <c r="E16" s="560"/>
      <c r="F16" s="560"/>
      <c r="G16" s="1567">
        <f t="shared" si="1"/>
        <v>0</v>
      </c>
      <c r="H16" s="69"/>
      <c r="I16" s="69"/>
      <c r="J16" s="69"/>
      <c r="K16" s="1567">
        <f t="shared" si="2"/>
        <v>0</v>
      </c>
    </row>
    <row r="17" spans="2:22" ht="13.5" customHeight="1">
      <c r="B17" s="1496">
        <f t="shared" si="0"/>
        <v>10</v>
      </c>
      <c r="C17" s="1500" t="s">
        <v>324</v>
      </c>
      <c r="D17" s="1502"/>
      <c r="E17" s="560"/>
      <c r="F17" s="560"/>
      <c r="G17" s="1567">
        <f t="shared" si="1"/>
        <v>0</v>
      </c>
      <c r="H17" s="69"/>
      <c r="I17" s="69"/>
      <c r="J17" s="69"/>
      <c r="K17" s="1567">
        <f t="shared" si="2"/>
        <v>0</v>
      </c>
    </row>
    <row r="18" spans="2:22" ht="13.5" customHeight="1">
      <c r="B18" s="1496">
        <f t="shared" si="0"/>
        <v>11</v>
      </c>
      <c r="C18" s="1500" t="s">
        <v>81</v>
      </c>
      <c r="D18" s="1502"/>
      <c r="E18" s="560"/>
      <c r="F18" s="560"/>
      <c r="G18" s="1567">
        <f t="shared" si="1"/>
        <v>0</v>
      </c>
      <c r="H18" s="69"/>
      <c r="I18" s="69"/>
      <c r="J18" s="69"/>
      <c r="K18" s="1567">
        <f t="shared" si="2"/>
        <v>0</v>
      </c>
    </row>
    <row r="19" spans="2:22" ht="13.5" customHeight="1">
      <c r="B19" s="1496">
        <f t="shared" si="0"/>
        <v>12</v>
      </c>
      <c r="C19" s="1500" t="s">
        <v>82</v>
      </c>
      <c r="D19" s="1502"/>
      <c r="E19" s="560"/>
      <c r="F19" s="560"/>
      <c r="G19" s="1567">
        <f t="shared" si="1"/>
        <v>0</v>
      </c>
      <c r="H19" s="69"/>
      <c r="I19" s="69"/>
      <c r="J19" s="69"/>
      <c r="K19" s="1567">
        <f t="shared" si="2"/>
        <v>0</v>
      </c>
    </row>
    <row r="20" spans="2:22" ht="13.5" customHeight="1">
      <c r="B20" s="1496">
        <f t="shared" si="0"/>
        <v>13</v>
      </c>
      <c r="C20" s="1500" t="s">
        <v>83</v>
      </c>
      <c r="D20" s="1502"/>
      <c r="E20" s="560"/>
      <c r="F20" s="560"/>
      <c r="G20" s="1567">
        <f t="shared" si="1"/>
        <v>0</v>
      </c>
      <c r="H20" s="69"/>
      <c r="I20" s="69"/>
      <c r="J20" s="69"/>
      <c r="K20" s="1567">
        <f t="shared" si="2"/>
        <v>0</v>
      </c>
    </row>
    <row r="21" spans="2:22" ht="13.5" customHeight="1">
      <c r="B21" s="1496">
        <f t="shared" si="0"/>
        <v>14</v>
      </c>
      <c r="C21" s="1500" t="s">
        <v>84</v>
      </c>
      <c r="D21" s="1502"/>
      <c r="E21" s="560"/>
      <c r="F21" s="560"/>
      <c r="G21" s="1567">
        <f t="shared" si="1"/>
        <v>0</v>
      </c>
      <c r="H21" s="69"/>
      <c r="I21" s="69"/>
      <c r="J21" s="69"/>
      <c r="K21" s="1567">
        <f t="shared" si="2"/>
        <v>0</v>
      </c>
    </row>
    <row r="22" spans="2:22" ht="13.5" customHeight="1">
      <c r="B22" s="1496">
        <f t="shared" si="0"/>
        <v>15</v>
      </c>
      <c r="C22" s="1692" t="s">
        <v>485</v>
      </c>
      <c r="D22" s="1502"/>
      <c r="E22" s="560"/>
      <c r="F22" s="560"/>
      <c r="G22" s="1567">
        <f t="shared" si="1"/>
        <v>0</v>
      </c>
      <c r="H22" s="69"/>
      <c r="I22" s="69"/>
      <c r="J22" s="69"/>
      <c r="K22" s="1567">
        <f t="shared" si="2"/>
        <v>0</v>
      </c>
    </row>
    <row r="23" spans="2:22" ht="13.5" customHeight="1">
      <c r="B23" s="1496">
        <f t="shared" si="0"/>
        <v>16</v>
      </c>
      <c r="C23" s="1500" t="s">
        <v>85</v>
      </c>
      <c r="D23" s="1502"/>
      <c r="E23" s="560"/>
      <c r="F23" s="560"/>
      <c r="G23" s="1567">
        <f t="shared" si="1"/>
        <v>0</v>
      </c>
      <c r="H23" s="69"/>
      <c r="I23" s="69"/>
      <c r="J23" s="69"/>
      <c r="K23" s="1567">
        <f t="shared" si="2"/>
        <v>0</v>
      </c>
    </row>
    <row r="24" spans="2:22" ht="13.5" customHeight="1">
      <c r="B24" s="1496">
        <f t="shared" si="0"/>
        <v>17</v>
      </c>
      <c r="C24" s="1497" t="s">
        <v>89</v>
      </c>
      <c r="D24" s="1502"/>
      <c r="E24" s="560"/>
      <c r="F24" s="560"/>
      <c r="G24" s="1567">
        <f t="shared" si="1"/>
        <v>0</v>
      </c>
      <c r="H24" s="69"/>
      <c r="I24" s="69"/>
      <c r="J24" s="69"/>
      <c r="K24" s="1567">
        <f t="shared" si="2"/>
        <v>0</v>
      </c>
    </row>
    <row r="25" spans="2:22" ht="13.5" customHeight="1">
      <c r="B25" s="1496">
        <f t="shared" si="0"/>
        <v>18</v>
      </c>
      <c r="C25" s="1497" t="s">
        <v>88</v>
      </c>
      <c r="D25" s="1503"/>
      <c r="E25" s="560"/>
      <c r="F25" s="560"/>
      <c r="G25" s="1543">
        <f>SUM(G26:G29)</f>
        <v>0</v>
      </c>
      <c r="H25" s="1543">
        <f>SUM(H26:H29)</f>
        <v>0</v>
      </c>
      <c r="I25" s="1543">
        <f>SUM(I26:I29)</f>
        <v>0</v>
      </c>
      <c r="J25" s="1543">
        <f>SUM(J26:J29)</f>
        <v>0</v>
      </c>
      <c r="K25" s="1543">
        <f>SUM(K26:K29)</f>
        <v>0</v>
      </c>
    </row>
    <row r="26" spans="2:22" ht="13.5" customHeight="1">
      <c r="B26" s="1496">
        <f t="shared" si="0"/>
        <v>19</v>
      </c>
      <c r="C26" s="1504" t="s">
        <v>412</v>
      </c>
      <c r="D26" s="1505"/>
      <c r="E26" s="560"/>
      <c r="F26" s="560"/>
      <c r="G26" s="1567">
        <f t="shared" si="1"/>
        <v>0</v>
      </c>
      <c r="H26" s="69"/>
      <c r="I26" s="69"/>
      <c r="J26" s="69"/>
      <c r="K26" s="1567">
        <f>I26-J26</f>
        <v>0</v>
      </c>
    </row>
    <row r="27" spans="2:22" ht="13.5" customHeight="1">
      <c r="B27" s="1496">
        <f t="shared" si="0"/>
        <v>20</v>
      </c>
      <c r="C27" s="1500" t="s">
        <v>415</v>
      </c>
      <c r="D27" s="1498"/>
      <c r="E27" s="560"/>
      <c r="F27" s="560"/>
      <c r="G27" s="1567">
        <f t="shared" si="1"/>
        <v>0</v>
      </c>
      <c r="H27" s="69"/>
      <c r="I27" s="69"/>
      <c r="J27" s="69"/>
      <c r="K27" s="1567">
        <f>I27-J27</f>
        <v>0</v>
      </c>
    </row>
    <row r="28" spans="2:22" ht="13.5" customHeight="1">
      <c r="B28" s="1496">
        <f t="shared" si="0"/>
        <v>21</v>
      </c>
      <c r="C28" s="1692" t="s">
        <v>484</v>
      </c>
      <c r="D28" s="1498"/>
      <c r="E28" s="560"/>
      <c r="F28" s="560"/>
      <c r="G28" s="1567">
        <f t="shared" si="1"/>
        <v>0</v>
      </c>
      <c r="H28" s="69"/>
      <c r="I28" s="69"/>
      <c r="J28" s="69"/>
      <c r="K28" s="1567">
        <f>I28-J28</f>
        <v>0</v>
      </c>
    </row>
    <row r="29" spans="2:22" ht="13.5" customHeight="1" thickBot="1">
      <c r="B29" s="1496">
        <f t="shared" si="0"/>
        <v>22</v>
      </c>
      <c r="C29" s="1500" t="s">
        <v>406</v>
      </c>
      <c r="D29" s="1498"/>
      <c r="E29" s="560"/>
      <c r="F29" s="560"/>
      <c r="G29" s="1567">
        <f t="shared" si="1"/>
        <v>0</v>
      </c>
      <c r="H29" s="69"/>
      <c r="I29" s="69"/>
      <c r="J29" s="69"/>
      <c r="K29" s="1567">
        <f>I29-J29</f>
        <v>0</v>
      </c>
    </row>
    <row r="30" spans="2:22" ht="13.5" thickBot="1">
      <c r="B30" s="73">
        <f>B29+1</f>
        <v>23</v>
      </c>
      <c r="C30" s="1506" t="s">
        <v>417</v>
      </c>
      <c r="D30" s="71"/>
      <c r="E30" s="563"/>
      <c r="F30" s="563"/>
      <c r="G30" s="72"/>
      <c r="H30" s="1624" t="s">
        <v>49</v>
      </c>
      <c r="I30" s="1624" t="s">
        <v>49</v>
      </c>
      <c r="J30" s="1624" t="s">
        <v>49</v>
      </c>
      <c r="K30" s="1624" t="s">
        <v>49</v>
      </c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</row>
    <row r="31" spans="2:22" ht="16.5" customHeight="1" thickBot="1">
      <c r="B31" s="28" t="s">
        <v>249</v>
      </c>
      <c r="C31" s="74"/>
      <c r="D31" s="74"/>
      <c r="E31" s="564"/>
      <c r="F31" s="564"/>
      <c r="G31" s="77"/>
      <c r="H31" s="77"/>
      <c r="I31" s="77"/>
      <c r="J31" s="77"/>
      <c r="K31" s="77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</row>
    <row r="32" spans="2:22" ht="13.5" customHeight="1" thickBot="1">
      <c r="B32" s="70">
        <f>B30+1</f>
        <v>24</v>
      </c>
      <c r="C32" s="71" t="s">
        <v>250</v>
      </c>
      <c r="D32" s="71"/>
      <c r="E32" s="563"/>
      <c r="F32" s="563"/>
      <c r="G32" s="1542">
        <f>G8</f>
        <v>0</v>
      </c>
      <c r="H32" s="1542">
        <f>H8</f>
        <v>0</v>
      </c>
      <c r="I32" s="1542">
        <f>I8</f>
        <v>0</v>
      </c>
      <c r="J32" s="1542">
        <f>J8</f>
        <v>0</v>
      </c>
      <c r="K32" s="1542">
        <f>K8</f>
        <v>0</v>
      </c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</row>
    <row r="33" spans="2:22" ht="14.25" customHeight="1" thickBot="1">
      <c r="B33" s="73">
        <f>B32+1</f>
        <v>25</v>
      </c>
      <c r="C33" s="74" t="s">
        <v>251</v>
      </c>
      <c r="D33" s="74"/>
      <c r="E33" s="564"/>
      <c r="F33" s="564"/>
      <c r="G33" s="75"/>
      <c r="H33" s="1625" t="s">
        <v>49</v>
      </c>
      <c r="I33" s="1625" t="s">
        <v>49</v>
      </c>
      <c r="J33" s="1625" t="s">
        <v>49</v>
      </c>
      <c r="K33" s="1625" t="s">
        <v>49</v>
      </c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</row>
    <row r="34" spans="2:22" ht="14.25" customHeight="1" thickBot="1">
      <c r="B34" s="76"/>
      <c r="C34" s="74"/>
      <c r="D34" s="74"/>
      <c r="E34" s="564"/>
      <c r="F34" s="564"/>
      <c r="G34" s="77"/>
      <c r="H34" s="77"/>
      <c r="I34" s="77"/>
      <c r="J34" s="77"/>
      <c r="K34" s="77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</row>
    <row r="35" spans="2:22" ht="13.5" thickBot="1">
      <c r="B35" s="1490">
        <f>B33+1</f>
        <v>26</v>
      </c>
      <c r="C35" s="1507" t="s">
        <v>90</v>
      </c>
      <c r="D35" s="1508"/>
      <c r="E35" s="1509"/>
      <c r="F35" s="1509"/>
      <c r="G35" s="1542">
        <f>SUM(G36:G43)</f>
        <v>0</v>
      </c>
      <c r="H35" s="1542">
        <f>SUM(H36:H43)</f>
        <v>0</v>
      </c>
      <c r="I35" s="1542">
        <f>SUM(I36:I43)</f>
        <v>0</v>
      </c>
      <c r="J35" s="1542">
        <f>SUM(J36:J43)</f>
        <v>0</v>
      </c>
      <c r="K35" s="1542">
        <f>SUM(K36:K43)</f>
        <v>0</v>
      </c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</row>
    <row r="36" spans="2:22" s="515" customFormat="1" ht="14.25" customHeight="1">
      <c r="B36" s="1496">
        <f>B35+1</f>
        <v>27</v>
      </c>
      <c r="C36" s="1510"/>
      <c r="D36" s="1511"/>
      <c r="E36" s="568"/>
      <c r="F36" s="568"/>
      <c r="G36" s="1568">
        <f t="shared" ref="G36:G43" si="3">H36+I36</f>
        <v>0</v>
      </c>
      <c r="H36" s="569"/>
      <c r="I36" s="569"/>
      <c r="J36" s="569"/>
      <c r="K36" s="1568">
        <f t="shared" ref="K36:K43" si="4">I36-J36</f>
        <v>0</v>
      </c>
    </row>
    <row r="37" spans="2:22" s="515" customFormat="1" ht="12" customHeight="1">
      <c r="B37" s="1496">
        <f t="shared" ref="B37:B43" si="5">B36+1</f>
        <v>28</v>
      </c>
      <c r="C37" s="1510"/>
      <c r="D37" s="1511"/>
      <c r="E37" s="568"/>
      <c r="F37" s="568"/>
      <c r="G37" s="1568">
        <f t="shared" si="3"/>
        <v>0</v>
      </c>
      <c r="H37" s="569"/>
      <c r="I37" s="569"/>
      <c r="J37" s="569"/>
      <c r="K37" s="1568">
        <f t="shared" si="4"/>
        <v>0</v>
      </c>
    </row>
    <row r="38" spans="2:22" s="515" customFormat="1" ht="12" customHeight="1">
      <c r="B38" s="1496">
        <f t="shared" si="5"/>
        <v>29</v>
      </c>
      <c r="C38" s="1512"/>
      <c r="D38" s="1513"/>
      <c r="E38" s="568"/>
      <c r="F38" s="568"/>
      <c r="G38" s="1568">
        <f t="shared" si="3"/>
        <v>0</v>
      </c>
      <c r="H38" s="569"/>
      <c r="I38" s="569"/>
      <c r="J38" s="569"/>
      <c r="K38" s="1568">
        <f t="shared" si="4"/>
        <v>0</v>
      </c>
    </row>
    <row r="39" spans="2:22" s="515" customFormat="1" ht="12" customHeight="1">
      <c r="B39" s="1496">
        <f t="shared" si="5"/>
        <v>30</v>
      </c>
      <c r="C39" s="1512"/>
      <c r="D39" s="1513"/>
      <c r="E39" s="568"/>
      <c r="F39" s="568"/>
      <c r="G39" s="1568">
        <f t="shared" si="3"/>
        <v>0</v>
      </c>
      <c r="H39" s="569"/>
      <c r="I39" s="569"/>
      <c r="J39" s="569"/>
      <c r="K39" s="1568">
        <f t="shared" si="4"/>
        <v>0</v>
      </c>
      <c r="L39"/>
      <c r="M39"/>
      <c r="N39"/>
      <c r="O39"/>
      <c r="P39"/>
      <c r="Q39"/>
      <c r="R39"/>
      <c r="S39"/>
      <c r="T39"/>
      <c r="U39"/>
      <c r="V39"/>
    </row>
    <row r="40" spans="2:22" s="515" customFormat="1" ht="12" customHeight="1">
      <c r="B40" s="1496">
        <f t="shared" si="5"/>
        <v>31</v>
      </c>
      <c r="C40" s="1512"/>
      <c r="D40" s="1513"/>
      <c r="E40" s="568"/>
      <c r="F40" s="568"/>
      <c r="G40" s="1568">
        <f t="shared" si="3"/>
        <v>0</v>
      </c>
      <c r="H40" s="569"/>
      <c r="I40" s="569"/>
      <c r="J40" s="569"/>
      <c r="K40" s="1568">
        <f t="shared" si="4"/>
        <v>0</v>
      </c>
      <c r="L40"/>
      <c r="M40"/>
      <c r="N40"/>
      <c r="O40"/>
      <c r="P40"/>
      <c r="Q40"/>
      <c r="R40"/>
      <c r="S40"/>
      <c r="T40"/>
      <c r="U40"/>
      <c r="V40"/>
    </row>
    <row r="41" spans="2:22" s="515" customFormat="1" ht="12" customHeight="1">
      <c r="B41" s="1496">
        <f t="shared" si="5"/>
        <v>32</v>
      </c>
      <c r="C41" s="1512"/>
      <c r="D41" s="1513"/>
      <c r="E41" s="568"/>
      <c r="F41" s="568"/>
      <c r="G41" s="1568">
        <f t="shared" si="3"/>
        <v>0</v>
      </c>
      <c r="H41" s="569"/>
      <c r="I41" s="569"/>
      <c r="J41" s="569"/>
      <c r="K41" s="1568">
        <f t="shared" si="4"/>
        <v>0</v>
      </c>
      <c r="L41"/>
      <c r="M41"/>
      <c r="N41"/>
      <c r="O41"/>
      <c r="P41"/>
      <c r="Q41"/>
      <c r="R41"/>
      <c r="S41"/>
      <c r="T41"/>
      <c r="U41"/>
      <c r="V41"/>
    </row>
    <row r="42" spans="2:22" s="515" customFormat="1" ht="12" customHeight="1">
      <c r="B42" s="1496">
        <f t="shared" si="5"/>
        <v>33</v>
      </c>
      <c r="C42" s="1512"/>
      <c r="D42" s="1513"/>
      <c r="E42" s="568"/>
      <c r="F42" s="568"/>
      <c r="G42" s="1568">
        <f t="shared" si="3"/>
        <v>0</v>
      </c>
      <c r="H42" s="569"/>
      <c r="I42" s="569"/>
      <c r="J42" s="569"/>
      <c r="K42" s="1568">
        <f t="shared" si="4"/>
        <v>0</v>
      </c>
      <c r="L42"/>
      <c r="M42"/>
      <c r="N42"/>
      <c r="O42"/>
      <c r="P42"/>
      <c r="Q42"/>
      <c r="R42"/>
      <c r="S42"/>
      <c r="T42"/>
      <c r="U42"/>
      <c r="V42"/>
    </row>
    <row r="43" spans="2:22" s="515" customFormat="1" ht="12" customHeight="1" thickBot="1">
      <c r="B43" s="1496">
        <f t="shared" si="5"/>
        <v>34</v>
      </c>
      <c r="C43" s="1514"/>
      <c r="D43" s="1515"/>
      <c r="E43" s="571"/>
      <c r="F43" s="571"/>
      <c r="G43" s="1569">
        <f t="shared" si="3"/>
        <v>0</v>
      </c>
      <c r="H43" s="572"/>
      <c r="I43" s="572"/>
      <c r="J43" s="572"/>
      <c r="K43" s="1569">
        <f t="shared" si="4"/>
        <v>0</v>
      </c>
      <c r="L43"/>
      <c r="M43"/>
      <c r="N43"/>
      <c r="O43"/>
      <c r="P43"/>
      <c r="Q43"/>
      <c r="R43"/>
      <c r="S43"/>
      <c r="T43"/>
      <c r="U43"/>
      <c r="V43"/>
    </row>
    <row r="44" spans="2:22" s="515" customFormat="1" ht="12" customHeight="1" thickBot="1">
      <c r="B44" s="76"/>
      <c r="C44" s="74"/>
      <c r="D44" s="74"/>
      <c r="E44" s="77"/>
      <c r="F44" s="77"/>
      <c r="G44" s="77"/>
      <c r="H44" s="77"/>
      <c r="I44" s="77"/>
      <c r="J44" s="77"/>
      <c r="K44" s="77"/>
      <c r="L44"/>
      <c r="M44"/>
      <c r="N44"/>
      <c r="O44"/>
      <c r="P44"/>
      <c r="Q44"/>
      <c r="R44"/>
      <c r="S44"/>
      <c r="T44"/>
      <c r="U44"/>
      <c r="V44"/>
    </row>
    <row r="45" spans="2:22" ht="13.5" thickBot="1">
      <c r="B45" s="1490">
        <f>B43+1</f>
        <v>35</v>
      </c>
      <c r="C45" s="1492" t="s">
        <v>465</v>
      </c>
      <c r="D45" s="1493"/>
      <c r="E45" s="1494"/>
      <c r="F45" s="1494"/>
      <c r="G45" s="1542">
        <f>SUM(G46:G53)</f>
        <v>0</v>
      </c>
      <c r="H45" s="1542">
        <f>SUM(H46:H53)</f>
        <v>0</v>
      </c>
      <c r="I45" s="1542">
        <f>SUM(I46:I53)</f>
        <v>0</v>
      </c>
      <c r="J45" s="1542">
        <f>SUM(J46:J53)</f>
        <v>0</v>
      </c>
      <c r="K45" s="1542">
        <f>SUM(K46:K53)</f>
        <v>0</v>
      </c>
    </row>
    <row r="46" spans="2:22" ht="14.25" customHeight="1">
      <c r="B46" s="1516">
        <f>B45+1</f>
        <v>36</v>
      </c>
      <c r="C46" s="1517"/>
      <c r="D46" s="1518"/>
      <c r="E46" s="457"/>
      <c r="F46" s="457"/>
      <c r="G46" s="1567">
        <f t="shared" ref="G46:G53" si="6">H46+I46</f>
        <v>0</v>
      </c>
      <c r="H46" s="69"/>
      <c r="I46" s="69"/>
      <c r="J46" s="69"/>
      <c r="K46" s="1567">
        <f t="shared" ref="K46:K53" si="7">I46-J46</f>
        <v>0</v>
      </c>
    </row>
    <row r="47" spans="2:22" ht="12" customHeight="1">
      <c r="B47" s="1516">
        <f>B46+1</f>
        <v>37</v>
      </c>
      <c r="C47" s="1517"/>
      <c r="D47" s="1518"/>
      <c r="E47" s="457"/>
      <c r="F47" s="457"/>
      <c r="G47" s="1567">
        <f t="shared" si="6"/>
        <v>0</v>
      </c>
      <c r="H47" s="69"/>
      <c r="I47" s="69"/>
      <c r="J47" s="69"/>
      <c r="K47" s="1567">
        <f t="shared" si="7"/>
        <v>0</v>
      </c>
    </row>
    <row r="48" spans="2:22" ht="12" customHeight="1">
      <c r="B48" s="1516">
        <f t="shared" ref="B48:B53" si="8">B47+1</f>
        <v>38</v>
      </c>
      <c r="C48" s="1519"/>
      <c r="D48" s="1520"/>
      <c r="E48" s="457"/>
      <c r="F48" s="457"/>
      <c r="G48" s="1567">
        <f t="shared" si="6"/>
        <v>0</v>
      </c>
      <c r="H48" s="69"/>
      <c r="I48" s="69"/>
      <c r="J48" s="69"/>
      <c r="K48" s="1567">
        <f t="shared" si="7"/>
        <v>0</v>
      </c>
    </row>
    <row r="49" spans="2:11" ht="12" customHeight="1">
      <c r="B49" s="1516">
        <f t="shared" si="8"/>
        <v>39</v>
      </c>
      <c r="C49" s="1519"/>
      <c r="D49" s="1520"/>
      <c r="E49" s="457"/>
      <c r="F49" s="457"/>
      <c r="G49" s="1567">
        <f t="shared" si="6"/>
        <v>0</v>
      </c>
      <c r="H49" s="69"/>
      <c r="I49" s="69"/>
      <c r="J49" s="69"/>
      <c r="K49" s="1567">
        <f t="shared" si="7"/>
        <v>0</v>
      </c>
    </row>
    <row r="50" spans="2:11" ht="12" customHeight="1">
      <c r="B50" s="1516">
        <f t="shared" si="8"/>
        <v>40</v>
      </c>
      <c r="C50" s="1519"/>
      <c r="D50" s="1520"/>
      <c r="E50" s="457"/>
      <c r="F50" s="457"/>
      <c r="G50" s="1567">
        <f t="shared" si="6"/>
        <v>0</v>
      </c>
      <c r="H50" s="69"/>
      <c r="I50" s="69"/>
      <c r="J50" s="69"/>
      <c r="K50" s="1567">
        <f t="shared" si="7"/>
        <v>0</v>
      </c>
    </row>
    <row r="51" spans="2:11" ht="12" customHeight="1">
      <c r="B51" s="1516">
        <f t="shared" si="8"/>
        <v>41</v>
      </c>
      <c r="C51" s="1519"/>
      <c r="D51" s="1520"/>
      <c r="E51" s="457"/>
      <c r="F51" s="457"/>
      <c r="G51" s="1567">
        <f t="shared" si="6"/>
        <v>0</v>
      </c>
      <c r="H51" s="69"/>
      <c r="I51" s="69"/>
      <c r="J51" s="69"/>
      <c r="K51" s="1567">
        <f t="shared" si="7"/>
        <v>0</v>
      </c>
    </row>
    <row r="52" spans="2:11" ht="12" customHeight="1">
      <c r="B52" s="1516">
        <f t="shared" si="8"/>
        <v>42</v>
      </c>
      <c r="C52" s="1519"/>
      <c r="D52" s="1520"/>
      <c r="E52" s="457"/>
      <c r="F52" s="457"/>
      <c r="G52" s="1567">
        <f t="shared" si="6"/>
        <v>0</v>
      </c>
      <c r="H52" s="69"/>
      <c r="I52" s="69"/>
      <c r="J52" s="69"/>
      <c r="K52" s="1567">
        <f t="shared" si="7"/>
        <v>0</v>
      </c>
    </row>
    <row r="53" spans="2:11" ht="12" customHeight="1" thickBot="1">
      <c r="B53" s="1521">
        <f t="shared" si="8"/>
        <v>43</v>
      </c>
      <c r="C53" s="1522"/>
      <c r="D53" s="1523"/>
      <c r="E53" s="458"/>
      <c r="F53" s="458"/>
      <c r="G53" s="1570">
        <f t="shared" si="6"/>
        <v>0</v>
      </c>
      <c r="H53" s="78"/>
      <c r="I53" s="78"/>
      <c r="J53" s="78"/>
      <c r="K53" s="1570">
        <f t="shared" si="7"/>
        <v>0</v>
      </c>
    </row>
    <row r="54" spans="2:11" ht="12" customHeight="1">
      <c r="B54" s="1080"/>
      <c r="C54" s="1081"/>
      <c r="D54" s="1081"/>
      <c r="E54" s="1524"/>
      <c r="F54" s="1082"/>
      <c r="G54" s="1524"/>
      <c r="H54" s="1525"/>
      <c r="I54" s="1525"/>
      <c r="J54" s="1525"/>
      <c r="K54" s="1525"/>
    </row>
    <row r="55" spans="2:11" ht="12" customHeight="1" thickBot="1">
      <c r="B55" s="1526"/>
      <c r="C55" s="1524"/>
      <c r="D55" s="1524"/>
      <c r="E55" s="1524"/>
      <c r="F55" s="1524"/>
      <c r="G55" s="1524"/>
      <c r="H55" s="1525"/>
      <c r="I55" s="1525"/>
      <c r="J55" s="1525"/>
      <c r="K55" s="1525"/>
    </row>
    <row r="56" spans="2:11" ht="12" customHeight="1">
      <c r="B56" s="1526"/>
      <c r="C56" s="1524"/>
      <c r="D56" s="1525"/>
      <c r="E56" s="1525"/>
      <c r="F56" s="1525"/>
      <c r="H56" s="1527" t="s">
        <v>62</v>
      </c>
      <c r="I56" s="1528"/>
      <c r="J56" s="1529" t="s">
        <v>63</v>
      </c>
      <c r="K56" s="1530"/>
    </row>
    <row r="57" spans="2:11" ht="12" customHeight="1">
      <c r="B57" s="1526"/>
      <c r="C57" s="1524"/>
      <c r="D57" s="1525"/>
      <c r="E57" s="1525"/>
      <c r="F57" s="1525"/>
      <c r="H57" s="1531" t="s">
        <v>64</v>
      </c>
      <c r="I57" s="1532"/>
      <c r="J57" s="1533" t="s">
        <v>64</v>
      </c>
      <c r="K57" s="1534"/>
    </row>
    <row r="58" spans="2:11" ht="12" customHeight="1">
      <c r="B58" s="1526"/>
      <c r="C58" s="1524"/>
      <c r="D58" s="1525"/>
      <c r="E58" s="1525"/>
      <c r="F58" s="1525"/>
      <c r="H58" s="1535"/>
      <c r="I58" s="1354"/>
      <c r="J58" s="1364"/>
      <c r="K58" s="1359"/>
    </row>
    <row r="59" spans="2:11" ht="12" customHeight="1">
      <c r="B59" s="1526"/>
      <c r="C59" s="1524"/>
      <c r="D59" s="1525"/>
      <c r="E59" s="1525"/>
      <c r="F59" s="1525"/>
      <c r="H59" s="1536"/>
      <c r="I59" s="1354"/>
      <c r="J59" s="1537"/>
      <c r="K59" s="1359"/>
    </row>
    <row r="60" spans="2:11" ht="12" customHeight="1" thickBot="1">
      <c r="B60" s="1526"/>
      <c r="C60" s="1524"/>
      <c r="D60" s="1525"/>
      <c r="E60" s="1525"/>
      <c r="F60" s="1525"/>
      <c r="H60" s="1538" t="s">
        <v>65</v>
      </c>
      <c r="I60" s="1360"/>
      <c r="J60" s="1361" t="s">
        <v>65</v>
      </c>
      <c r="K60" s="1362"/>
    </row>
    <row r="61" spans="2:11" ht="12" customHeight="1" thickBot="1">
      <c r="B61" s="1526"/>
      <c r="C61" s="1524"/>
      <c r="D61" s="1525"/>
      <c r="E61" s="1525"/>
      <c r="F61" s="1525"/>
      <c r="H61" s="1539" t="s">
        <v>66</v>
      </c>
      <c r="I61" s="1540"/>
      <c r="J61" s="1541"/>
      <c r="K61" s="1364"/>
    </row>
    <row r="62" spans="2:11" ht="12" customHeight="1">
      <c r="B62" s="79"/>
      <c r="C62" s="65"/>
      <c r="F62" s="63"/>
      <c r="G62" s="64"/>
    </row>
  </sheetData>
  <protectedRanges>
    <protectedRange sqref="F54" name="Oblast1_1_1_7_2_1"/>
    <protectedRange password="C521" sqref="H58:K59" name="Oblast1_1_1_2"/>
    <protectedRange sqref="E31 E34 E44 G31:K31 G34:K34 G44:K44" name="Oblast1_1_1_7_4_1"/>
  </protectedRanges>
  <mergeCells count="2">
    <mergeCell ref="C6:F6"/>
    <mergeCell ref="C7:F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88"/>
  <sheetViews>
    <sheetView showGridLines="0" zoomScale="85" zoomScaleNormal="85" workbookViewId="0">
      <pane xSplit="1" ySplit="8" topLeftCell="B9" activePane="bottomRight" state="frozen"/>
      <selection pane="topRight"/>
      <selection pane="bottomLeft"/>
      <selection pane="bottomRight" activeCell="B2" sqref="B2"/>
    </sheetView>
  </sheetViews>
  <sheetFormatPr defaultColWidth="9.140625" defaultRowHeight="12.75"/>
  <cols>
    <col min="1" max="1" width="2.7109375" style="1218" customWidth="1"/>
    <col min="2" max="2" width="3.5703125" style="1218" customWidth="1"/>
    <col min="3" max="3" width="64.85546875" style="1218" customWidth="1"/>
    <col min="4" max="4" width="14.7109375" style="1218" customWidth="1"/>
    <col min="5" max="5" width="15" style="1571" customWidth="1"/>
    <col min="6" max="9" width="15" style="1218" customWidth="1"/>
    <col min="10" max="10" width="9.140625" style="1218"/>
    <col min="11" max="11" width="20" style="1218" customWidth="1"/>
    <col min="12" max="12" width="20.5703125" style="1218" customWidth="1"/>
    <col min="13" max="13" width="19.7109375" style="1218" customWidth="1"/>
    <col min="14" max="16384" width="9.140625" style="1218"/>
  </cols>
  <sheetData>
    <row r="1" spans="2:17" ht="12.75" customHeight="1" thickBot="1">
      <c r="J1" s="1068"/>
      <c r="K1" s="1296"/>
      <c r="L1" s="584"/>
      <c r="M1" s="584"/>
      <c r="N1" s="584"/>
      <c r="O1" s="584"/>
      <c r="P1" s="584"/>
      <c r="Q1" s="584"/>
    </row>
    <row r="2" spans="2:17" ht="17.25" customHeight="1" thickBot="1">
      <c r="B2" s="1069"/>
      <c r="C2" s="1069"/>
      <c r="E2" s="520"/>
      <c r="F2" s="520" t="s">
        <v>0</v>
      </c>
      <c r="G2" s="566"/>
      <c r="H2" s="520" t="s">
        <v>1</v>
      </c>
      <c r="I2" s="521">
        <v>2024</v>
      </c>
      <c r="J2" s="1068"/>
      <c r="K2" s="585" t="s">
        <v>390</v>
      </c>
      <c r="L2" s="584"/>
      <c r="M2" s="584"/>
      <c r="N2" s="584"/>
      <c r="O2" s="584"/>
      <c r="P2" s="584"/>
      <c r="Q2" s="584"/>
    </row>
    <row r="3" spans="2:17" ht="12" customHeight="1">
      <c r="B3" s="1069"/>
      <c r="C3" s="1069"/>
      <c r="D3" s="520"/>
      <c r="E3" s="520"/>
      <c r="F3" s="520"/>
      <c r="G3" s="1072"/>
      <c r="H3" s="520"/>
      <c r="I3" s="523"/>
      <c r="J3" s="1068"/>
      <c r="K3" s="585" t="s">
        <v>423</v>
      </c>
      <c r="M3" s="584"/>
      <c r="N3" s="584"/>
      <c r="O3" s="584"/>
      <c r="P3" s="584"/>
      <c r="Q3" s="584"/>
    </row>
    <row r="4" spans="2:17" ht="15.75">
      <c r="B4" s="1070" t="s">
        <v>91</v>
      </c>
      <c r="C4" s="1069"/>
      <c r="D4" s="1069"/>
      <c r="E4" s="1572"/>
      <c r="F4" s="1069"/>
      <c r="G4" s="1069"/>
      <c r="H4" s="1069"/>
      <c r="I4" s="1069"/>
      <c r="J4" s="1068"/>
      <c r="K4" s="585" t="s">
        <v>393</v>
      </c>
      <c r="L4" s="584"/>
      <c r="M4" s="584"/>
      <c r="N4" s="584"/>
      <c r="O4" s="584"/>
      <c r="P4" s="584"/>
      <c r="Q4" s="584"/>
    </row>
    <row r="5" spans="2:17" ht="13.5" customHeight="1" thickBot="1">
      <c r="B5" s="1071"/>
      <c r="C5" s="1072"/>
      <c r="D5" s="1072"/>
      <c r="E5" s="522"/>
      <c r="F5" s="1072"/>
      <c r="G5" s="1073"/>
      <c r="H5" s="1074"/>
      <c r="I5" s="1075" t="s">
        <v>3</v>
      </c>
      <c r="J5" s="1068"/>
      <c r="N5" s="584"/>
      <c r="O5" s="584"/>
      <c r="P5" s="584"/>
      <c r="Q5" s="584"/>
    </row>
    <row r="6" spans="2:17" ht="43.5" customHeight="1" thickBot="1">
      <c r="B6" s="552"/>
      <c r="C6" s="2055" t="s">
        <v>92</v>
      </c>
      <c r="D6" s="2056"/>
      <c r="E6" s="1219" t="s">
        <v>75</v>
      </c>
      <c r="F6" s="1219" t="s">
        <v>448</v>
      </c>
      <c r="G6" s="1219" t="s">
        <v>449</v>
      </c>
      <c r="H6" s="1219" t="s">
        <v>450</v>
      </c>
      <c r="I6" s="1219" t="s">
        <v>451</v>
      </c>
      <c r="J6" s="1068"/>
      <c r="N6" s="584"/>
      <c r="O6" s="584"/>
      <c r="P6" s="584"/>
      <c r="Q6" s="584"/>
    </row>
    <row r="7" spans="2:17" ht="13.5" thickBot="1">
      <c r="B7" s="1076"/>
      <c r="C7" s="2057" t="s">
        <v>11</v>
      </c>
      <c r="D7" s="2058"/>
      <c r="E7" s="1552" t="s">
        <v>12</v>
      </c>
      <c r="F7" s="1552" t="s">
        <v>13</v>
      </c>
      <c r="G7" s="1221" t="s">
        <v>14</v>
      </c>
      <c r="H7" s="1222" t="s">
        <v>15</v>
      </c>
      <c r="I7" s="580" t="s">
        <v>16</v>
      </c>
      <c r="J7" s="1068"/>
      <c r="N7" s="584"/>
      <c r="O7" s="584"/>
      <c r="P7" s="584"/>
      <c r="Q7" s="584"/>
    </row>
    <row r="8" spans="2:17" ht="15" customHeight="1" thickBot="1">
      <c r="B8" s="552">
        <v>1</v>
      </c>
      <c r="C8" s="553" t="s">
        <v>457</v>
      </c>
      <c r="D8" s="567"/>
      <c r="E8" s="1573">
        <f>E9+E69</f>
        <v>0</v>
      </c>
      <c r="F8" s="1554">
        <f>F9+F69</f>
        <v>0</v>
      </c>
      <c r="G8" s="1549">
        <f>G9+G69</f>
        <v>0</v>
      </c>
      <c r="H8" s="574">
        <f>H9+H69</f>
        <v>0</v>
      </c>
      <c r="I8" s="574">
        <f>G8-H8</f>
        <v>0</v>
      </c>
      <c r="J8" s="1068"/>
      <c r="N8" s="584"/>
      <c r="O8" s="584"/>
      <c r="P8" s="584"/>
      <c r="Q8" s="584"/>
    </row>
    <row r="9" spans="2:17" ht="15" customHeight="1" thickBot="1">
      <c r="B9" s="552">
        <f>B8+1</f>
        <v>2</v>
      </c>
      <c r="C9" s="553" t="s">
        <v>458</v>
      </c>
      <c r="D9" s="567"/>
      <c r="E9" s="1573">
        <f>E10+E47+E48+E49+E54+E60</f>
        <v>0</v>
      </c>
      <c r="F9" s="1554">
        <f>F10+F47+F48+F49+F54+F60</f>
        <v>0</v>
      </c>
      <c r="G9" s="1549">
        <f>G10+G47+G48+G49+G54+G60</f>
        <v>0</v>
      </c>
      <c r="H9" s="574">
        <f>H10+H47+H48+H49+H54+H60</f>
        <v>0</v>
      </c>
      <c r="I9" s="574">
        <f t="shared" ref="I9:I71" si="0">G9-H9</f>
        <v>0</v>
      </c>
      <c r="J9" s="1068"/>
      <c r="N9" s="584"/>
      <c r="O9" s="584"/>
      <c r="P9" s="584"/>
      <c r="Q9" s="584"/>
    </row>
    <row r="10" spans="2:17">
      <c r="B10" s="554">
        <f t="shared" ref="B10:B72" si="1">B9+1</f>
        <v>3</v>
      </c>
      <c r="C10" s="555" t="s">
        <v>93</v>
      </c>
      <c r="D10" s="1301"/>
      <c r="E10" s="1574">
        <f>E11+E12+E17</f>
        <v>0</v>
      </c>
      <c r="F10" s="1555">
        <f>F11+F12+F17</f>
        <v>0</v>
      </c>
      <c r="G10" s="1550">
        <f>G11+G12+G17</f>
        <v>0</v>
      </c>
      <c r="H10" s="576">
        <f>H11+H12+H17</f>
        <v>0</v>
      </c>
      <c r="I10" s="575">
        <f t="shared" si="0"/>
        <v>0</v>
      </c>
      <c r="N10" s="1220"/>
    </row>
    <row r="11" spans="2:17">
      <c r="B11" s="554">
        <f>B10+1</f>
        <v>4</v>
      </c>
      <c r="C11" s="1298" t="s">
        <v>110</v>
      </c>
      <c r="D11" s="1301"/>
      <c r="E11" s="1578">
        <f>F11+G11</f>
        <v>0</v>
      </c>
      <c r="F11" s="578"/>
      <c r="G11" s="578"/>
      <c r="H11" s="579"/>
      <c r="I11" s="575">
        <f t="shared" si="0"/>
        <v>0</v>
      </c>
      <c r="N11" s="1220"/>
    </row>
    <row r="12" spans="2:17">
      <c r="B12" s="554">
        <f t="shared" ref="B12:B17" si="2">B11+1</f>
        <v>5</v>
      </c>
      <c r="C12" s="557" t="s">
        <v>94</v>
      </c>
      <c r="D12" s="1302"/>
      <c r="E12" s="1579">
        <f>SUM(E13:E16)</f>
        <v>0</v>
      </c>
      <c r="F12" s="576">
        <f>SUM(F13:F16)</f>
        <v>0</v>
      </c>
      <c r="G12" s="576">
        <f>SUM(G13:G16)</f>
        <v>0</v>
      </c>
      <c r="H12" s="576">
        <f>SUM(H13:H16)</f>
        <v>0</v>
      </c>
      <c r="I12" s="575">
        <f t="shared" si="0"/>
        <v>0</v>
      </c>
      <c r="N12" s="1220"/>
    </row>
    <row r="13" spans="2:17" ht="13.5" customHeight="1">
      <c r="B13" s="554">
        <f t="shared" si="2"/>
        <v>6</v>
      </c>
      <c r="C13" s="558" t="s">
        <v>95</v>
      </c>
      <c r="D13" s="570"/>
      <c r="E13" s="1578">
        <f>F13+G13</f>
        <v>0</v>
      </c>
      <c r="F13" s="578"/>
      <c r="G13" s="578"/>
      <c r="H13" s="578"/>
      <c r="I13" s="575">
        <f t="shared" si="0"/>
        <v>0</v>
      </c>
      <c r="N13" s="1220"/>
    </row>
    <row r="14" spans="2:17" ht="13.5" customHeight="1">
      <c r="B14" s="554">
        <f t="shared" si="2"/>
        <v>7</v>
      </c>
      <c r="C14" s="558" t="s">
        <v>96</v>
      </c>
      <c r="D14" s="570"/>
      <c r="E14" s="1578">
        <f>F14+G14</f>
        <v>0</v>
      </c>
      <c r="F14" s="578"/>
      <c r="G14" s="578"/>
      <c r="H14" s="578"/>
      <c r="I14" s="575">
        <f t="shared" si="0"/>
        <v>0</v>
      </c>
      <c r="N14" s="1220"/>
    </row>
    <row r="15" spans="2:17">
      <c r="B15" s="554">
        <f t="shared" si="2"/>
        <v>8</v>
      </c>
      <c r="C15" s="558" t="s">
        <v>97</v>
      </c>
      <c r="D15" s="570"/>
      <c r="E15" s="1578">
        <f>F15+G15</f>
        <v>0</v>
      </c>
      <c r="F15" s="578"/>
      <c r="G15" s="578"/>
      <c r="H15" s="578"/>
      <c r="I15" s="575">
        <f t="shared" si="0"/>
        <v>0</v>
      </c>
      <c r="N15" s="1220"/>
    </row>
    <row r="16" spans="2:17">
      <c r="B16" s="554">
        <f t="shared" si="2"/>
        <v>9</v>
      </c>
      <c r="C16" s="558" t="s">
        <v>98</v>
      </c>
      <c r="D16" s="570"/>
      <c r="E16" s="1578">
        <f>F16+G16</f>
        <v>0</v>
      </c>
      <c r="F16" s="578"/>
      <c r="G16" s="578"/>
      <c r="H16" s="578"/>
      <c r="I16" s="575">
        <f t="shared" si="0"/>
        <v>0</v>
      </c>
      <c r="N16" s="1220"/>
    </row>
    <row r="17" spans="2:14">
      <c r="B17" s="554">
        <f t="shared" si="2"/>
        <v>10</v>
      </c>
      <c r="C17" s="557" t="s">
        <v>99</v>
      </c>
      <c r="D17" s="1302"/>
      <c r="E17" s="1579">
        <f>E18+E21+E24+E25+E26+E29+E32+E35+E36+E39+E40+E43+E44</f>
        <v>0</v>
      </c>
      <c r="F17" s="576">
        <f>F18+F21+F24+F25+F26+F29+F32+F35+F36+F39+F40+F43+F44</f>
        <v>0</v>
      </c>
      <c r="G17" s="576">
        <f>G18+G21+G24+G25+G26+G29+G32+G35+G36+G39+G40+G43+G44</f>
        <v>0</v>
      </c>
      <c r="H17" s="576">
        <f>H18+H21+H24+H25+H26+H29+H32+H35+H36+H39+H40+H43+H44</f>
        <v>0</v>
      </c>
      <c r="I17" s="576">
        <f t="shared" si="0"/>
        <v>0</v>
      </c>
      <c r="N17" s="1220"/>
    </row>
    <row r="18" spans="2:14">
      <c r="B18" s="554">
        <f t="shared" si="1"/>
        <v>11</v>
      </c>
      <c r="C18" s="558" t="s">
        <v>100</v>
      </c>
      <c r="D18" s="570"/>
      <c r="E18" s="1579">
        <f>SUM(E19:E20)</f>
        <v>0</v>
      </c>
      <c r="F18" s="576">
        <f>SUM(F19:F20)</f>
        <v>0</v>
      </c>
      <c r="G18" s="576">
        <f>SUM(G19:G20)</f>
        <v>0</v>
      </c>
      <c r="H18" s="576">
        <f>SUM(H19:H20)</f>
        <v>0</v>
      </c>
      <c r="I18" s="575">
        <f t="shared" si="0"/>
        <v>0</v>
      </c>
      <c r="N18" s="1220"/>
    </row>
    <row r="19" spans="2:14">
      <c r="B19" s="554">
        <f t="shared" si="1"/>
        <v>12</v>
      </c>
      <c r="C19" s="1223" t="s">
        <v>398</v>
      </c>
      <c r="D19" s="570"/>
      <c r="E19" s="1578">
        <f>F19+G19</f>
        <v>0</v>
      </c>
      <c r="F19" s="578"/>
      <c r="G19" s="579"/>
      <c r="H19" s="579"/>
      <c r="I19" s="575">
        <f t="shared" si="0"/>
        <v>0</v>
      </c>
      <c r="N19" s="1220"/>
    </row>
    <row r="20" spans="2:14">
      <c r="B20" s="554">
        <f t="shared" si="1"/>
        <v>13</v>
      </c>
      <c r="C20" s="1223" t="s">
        <v>399</v>
      </c>
      <c r="D20" s="570"/>
      <c r="E20" s="1578">
        <f>F20+G20</f>
        <v>0</v>
      </c>
      <c r="F20" s="578"/>
      <c r="G20" s="579"/>
      <c r="H20" s="579"/>
      <c r="I20" s="575">
        <f t="shared" si="0"/>
        <v>0</v>
      </c>
      <c r="N20" s="1220"/>
    </row>
    <row r="21" spans="2:14">
      <c r="B21" s="554">
        <f t="shared" si="1"/>
        <v>14</v>
      </c>
      <c r="C21" s="558" t="s">
        <v>459</v>
      </c>
      <c r="D21" s="570"/>
      <c r="E21" s="1579">
        <f>SUM(E22:E23)</f>
        <v>0</v>
      </c>
      <c r="F21" s="576">
        <f>SUM(F22:F23)</f>
        <v>0</v>
      </c>
      <c r="G21" s="576">
        <f>SUM(G22:G23)</f>
        <v>0</v>
      </c>
      <c r="H21" s="576">
        <f>SUM(H22:H23)</f>
        <v>0</v>
      </c>
      <c r="I21" s="575">
        <f t="shared" si="0"/>
        <v>0</v>
      </c>
      <c r="N21" s="1220"/>
    </row>
    <row r="22" spans="2:14">
      <c r="B22" s="554">
        <f t="shared" si="1"/>
        <v>15</v>
      </c>
      <c r="C22" s="1223" t="s">
        <v>398</v>
      </c>
      <c r="D22" s="570"/>
      <c r="E22" s="1578">
        <f>F22+G22</f>
        <v>0</v>
      </c>
      <c r="F22" s="578"/>
      <c r="G22" s="579"/>
      <c r="H22" s="579"/>
      <c r="I22" s="575">
        <f t="shared" si="0"/>
        <v>0</v>
      </c>
      <c r="N22" s="1220"/>
    </row>
    <row r="23" spans="2:14">
      <c r="B23" s="554">
        <f t="shared" si="1"/>
        <v>16</v>
      </c>
      <c r="C23" s="1223" t="s">
        <v>399</v>
      </c>
      <c r="D23" s="570"/>
      <c r="E23" s="1578">
        <f>F23+G23</f>
        <v>0</v>
      </c>
      <c r="F23" s="578"/>
      <c r="G23" s="579"/>
      <c r="H23" s="579"/>
      <c r="I23" s="575">
        <f t="shared" si="0"/>
        <v>0</v>
      </c>
      <c r="N23" s="1220"/>
    </row>
    <row r="24" spans="2:14">
      <c r="B24" s="554">
        <f t="shared" si="1"/>
        <v>17</v>
      </c>
      <c r="C24" s="558" t="s">
        <v>400</v>
      </c>
      <c r="D24" s="570"/>
      <c r="E24" s="1578">
        <f>F24+G24</f>
        <v>0</v>
      </c>
      <c r="F24" s="578"/>
      <c r="G24" s="579"/>
      <c r="H24" s="579"/>
      <c r="I24" s="575">
        <f t="shared" si="0"/>
        <v>0</v>
      </c>
      <c r="N24" s="1220"/>
    </row>
    <row r="25" spans="2:14">
      <c r="B25" s="554">
        <f t="shared" si="1"/>
        <v>18</v>
      </c>
      <c r="C25" s="558" t="s">
        <v>401</v>
      </c>
      <c r="D25" s="570"/>
      <c r="E25" s="1578">
        <f>F25+G25</f>
        <v>0</v>
      </c>
      <c r="F25" s="578"/>
      <c r="G25" s="579"/>
      <c r="H25" s="579"/>
      <c r="I25" s="575">
        <f t="shared" si="0"/>
        <v>0</v>
      </c>
      <c r="N25" s="1220"/>
    </row>
    <row r="26" spans="2:14">
      <c r="B26" s="554">
        <f t="shared" si="1"/>
        <v>19</v>
      </c>
      <c r="C26" s="558" t="s">
        <v>402</v>
      </c>
      <c r="D26" s="570"/>
      <c r="E26" s="1579">
        <f>SUM(E27:E28)</f>
        <v>0</v>
      </c>
      <c r="F26" s="576">
        <f>SUM(F27:F28)</f>
        <v>0</v>
      </c>
      <c r="G26" s="576">
        <f>SUM(G27:G28)</f>
        <v>0</v>
      </c>
      <c r="H26" s="576">
        <f>SUM(H27:H28)</f>
        <v>0</v>
      </c>
      <c r="I26" s="575">
        <f t="shared" si="0"/>
        <v>0</v>
      </c>
      <c r="K26" s="1297"/>
      <c r="N26" s="1220"/>
    </row>
    <row r="27" spans="2:14">
      <c r="B27" s="554">
        <f t="shared" si="1"/>
        <v>20</v>
      </c>
      <c r="C27" s="1223" t="s">
        <v>398</v>
      </c>
      <c r="D27" s="570"/>
      <c r="E27" s="1578">
        <f>F27+G27</f>
        <v>0</v>
      </c>
      <c r="F27" s="579"/>
      <c r="G27" s="579"/>
      <c r="H27" s="579"/>
      <c r="I27" s="575">
        <f t="shared" si="0"/>
        <v>0</v>
      </c>
      <c r="K27" s="1297"/>
      <c r="N27" s="1220"/>
    </row>
    <row r="28" spans="2:14">
      <c r="B28" s="554">
        <f t="shared" si="1"/>
        <v>21</v>
      </c>
      <c r="C28" s="1223" t="s">
        <v>399</v>
      </c>
      <c r="D28" s="570"/>
      <c r="E28" s="1578">
        <f>F28+G28</f>
        <v>0</v>
      </c>
      <c r="F28" s="579"/>
      <c r="G28" s="579"/>
      <c r="H28" s="579"/>
      <c r="I28" s="575">
        <f t="shared" si="0"/>
        <v>0</v>
      </c>
      <c r="N28" s="1220"/>
    </row>
    <row r="29" spans="2:14">
      <c r="B29" s="554">
        <f t="shared" si="1"/>
        <v>22</v>
      </c>
      <c r="C29" s="558" t="s">
        <v>101</v>
      </c>
      <c r="D29" s="570"/>
      <c r="E29" s="1579">
        <f>SUM(E30:E31)</f>
        <v>0</v>
      </c>
      <c r="F29" s="576">
        <f>SUM(F30:F31)</f>
        <v>0</v>
      </c>
      <c r="G29" s="576">
        <f>SUM(G30:G31)</f>
        <v>0</v>
      </c>
      <c r="H29" s="576">
        <f>SUM(H30:H31)</f>
        <v>0</v>
      </c>
      <c r="I29" s="575">
        <f t="shared" si="0"/>
        <v>0</v>
      </c>
      <c r="N29" s="1220"/>
    </row>
    <row r="30" spans="2:14">
      <c r="B30" s="554">
        <f t="shared" si="1"/>
        <v>23</v>
      </c>
      <c r="C30" s="1223" t="s">
        <v>398</v>
      </c>
      <c r="D30" s="570"/>
      <c r="E30" s="1578">
        <f>F30+G30</f>
        <v>0</v>
      </c>
      <c r="F30" s="579"/>
      <c r="G30" s="579"/>
      <c r="H30" s="579"/>
      <c r="I30" s="577">
        <f t="shared" si="0"/>
        <v>0</v>
      </c>
      <c r="N30" s="1220"/>
    </row>
    <row r="31" spans="2:14">
      <c r="B31" s="554">
        <f t="shared" si="1"/>
        <v>24</v>
      </c>
      <c r="C31" s="1223" t="s">
        <v>399</v>
      </c>
      <c r="D31" s="570"/>
      <c r="E31" s="1578">
        <f>F31+G31</f>
        <v>0</v>
      </c>
      <c r="F31" s="579"/>
      <c r="G31" s="579"/>
      <c r="H31" s="579"/>
      <c r="I31" s="575">
        <f t="shared" si="0"/>
        <v>0</v>
      </c>
      <c r="N31" s="1220"/>
    </row>
    <row r="32" spans="2:14">
      <c r="B32" s="554">
        <f t="shared" si="1"/>
        <v>25</v>
      </c>
      <c r="C32" s="558" t="s">
        <v>102</v>
      </c>
      <c r="D32" s="570"/>
      <c r="E32" s="1579">
        <f>SUM(E33:E34)</f>
        <v>0</v>
      </c>
      <c r="F32" s="576">
        <f>SUM(F33:F34)</f>
        <v>0</v>
      </c>
      <c r="G32" s="576">
        <f>SUM(G33:G34)</f>
        <v>0</v>
      </c>
      <c r="H32" s="576">
        <f>SUM(H33:H34)</f>
        <v>0</v>
      </c>
      <c r="I32" s="575">
        <f t="shared" si="0"/>
        <v>0</v>
      </c>
      <c r="N32" s="1220"/>
    </row>
    <row r="33" spans="2:14">
      <c r="B33" s="554">
        <f t="shared" si="1"/>
        <v>26</v>
      </c>
      <c r="C33" s="1223" t="s">
        <v>398</v>
      </c>
      <c r="D33" s="570"/>
      <c r="E33" s="1580">
        <f>F33+G33</f>
        <v>0</v>
      </c>
      <c r="F33" s="578"/>
      <c r="G33" s="578"/>
      <c r="H33" s="579"/>
      <c r="I33" s="575">
        <f t="shared" si="0"/>
        <v>0</v>
      </c>
      <c r="N33" s="1220"/>
    </row>
    <row r="34" spans="2:14">
      <c r="B34" s="554">
        <f t="shared" si="1"/>
        <v>27</v>
      </c>
      <c r="C34" s="1223" t="s">
        <v>399</v>
      </c>
      <c r="D34" s="570"/>
      <c r="E34" s="1580">
        <f>F34+G34</f>
        <v>0</v>
      </c>
      <c r="F34" s="578"/>
      <c r="G34" s="578"/>
      <c r="H34" s="579"/>
      <c r="I34" s="575">
        <f t="shared" si="0"/>
        <v>0</v>
      </c>
      <c r="N34" s="1220"/>
    </row>
    <row r="35" spans="2:14">
      <c r="B35" s="554">
        <f t="shared" si="1"/>
        <v>28</v>
      </c>
      <c r="C35" s="558" t="s">
        <v>257</v>
      </c>
      <c r="D35" s="570"/>
      <c r="E35" s="1578">
        <f>F35+G35</f>
        <v>0</v>
      </c>
      <c r="F35" s="579"/>
      <c r="G35" s="579"/>
      <c r="H35" s="579"/>
      <c r="I35" s="575">
        <f t="shared" si="0"/>
        <v>0</v>
      </c>
    </row>
    <row r="36" spans="2:14">
      <c r="B36" s="554">
        <f t="shared" si="1"/>
        <v>29</v>
      </c>
      <c r="C36" s="558" t="s">
        <v>258</v>
      </c>
      <c r="D36" s="570"/>
      <c r="E36" s="1579">
        <f>SUM(E37:E38)</f>
        <v>0</v>
      </c>
      <c r="F36" s="576">
        <f>SUM(F37:F38)</f>
        <v>0</v>
      </c>
      <c r="G36" s="576">
        <f>SUM(G37:G38)</f>
        <v>0</v>
      </c>
      <c r="H36" s="576">
        <f>SUM(H37:H38)</f>
        <v>0</v>
      </c>
      <c r="I36" s="575">
        <f t="shared" si="0"/>
        <v>0</v>
      </c>
    </row>
    <row r="37" spans="2:14">
      <c r="B37" s="554">
        <f t="shared" si="1"/>
        <v>30</v>
      </c>
      <c r="C37" s="1223" t="s">
        <v>398</v>
      </c>
      <c r="D37" s="570"/>
      <c r="E37" s="1578">
        <f>F37+G37</f>
        <v>0</v>
      </c>
      <c r="F37" s="578"/>
      <c r="G37" s="579"/>
      <c r="H37" s="579"/>
      <c r="I37" s="575">
        <f t="shared" si="0"/>
        <v>0</v>
      </c>
      <c r="L37" s="1304"/>
    </row>
    <row r="38" spans="2:14">
      <c r="B38" s="554">
        <f t="shared" si="1"/>
        <v>31</v>
      </c>
      <c r="C38" s="1223" t="s">
        <v>399</v>
      </c>
      <c r="D38" s="570"/>
      <c r="E38" s="1578">
        <f>F38+G38</f>
        <v>0</v>
      </c>
      <c r="F38" s="578"/>
      <c r="G38" s="579"/>
      <c r="H38" s="579"/>
      <c r="I38" s="575">
        <f t="shared" si="0"/>
        <v>0</v>
      </c>
    </row>
    <row r="39" spans="2:14">
      <c r="B39" s="554">
        <f t="shared" si="1"/>
        <v>32</v>
      </c>
      <c r="C39" s="558" t="s">
        <v>259</v>
      </c>
      <c r="D39" s="570"/>
      <c r="E39" s="1578">
        <f>F39+G39</f>
        <v>0</v>
      </c>
      <c r="F39" s="578"/>
      <c r="G39" s="579"/>
      <c r="H39" s="579"/>
      <c r="I39" s="575">
        <f t="shared" si="0"/>
        <v>0</v>
      </c>
    </row>
    <row r="40" spans="2:14">
      <c r="B40" s="554">
        <f t="shared" si="1"/>
        <v>33</v>
      </c>
      <c r="C40" s="558" t="s">
        <v>260</v>
      </c>
      <c r="D40" s="570"/>
      <c r="E40" s="1579">
        <f>SUM(E41:E42)</f>
        <v>0</v>
      </c>
      <c r="F40" s="576">
        <f>SUM(F41:F42)</f>
        <v>0</v>
      </c>
      <c r="G40" s="576">
        <f>SUM(G41:G42)</f>
        <v>0</v>
      </c>
      <c r="H40" s="576">
        <f>SUM(H41:H42)</f>
        <v>0</v>
      </c>
      <c r="I40" s="575">
        <f t="shared" si="0"/>
        <v>0</v>
      </c>
    </row>
    <row r="41" spans="2:14">
      <c r="B41" s="554">
        <f t="shared" si="1"/>
        <v>34</v>
      </c>
      <c r="C41" s="581" t="s">
        <v>261</v>
      </c>
      <c r="D41" s="570"/>
      <c r="E41" s="1578">
        <f>F41+G41</f>
        <v>0</v>
      </c>
      <c r="F41" s="578"/>
      <c r="G41" s="578"/>
      <c r="H41" s="578"/>
      <c r="I41" s="575">
        <f t="shared" si="0"/>
        <v>0</v>
      </c>
    </row>
    <row r="42" spans="2:14">
      <c r="B42" s="554">
        <f t="shared" si="1"/>
        <v>35</v>
      </c>
      <c r="C42" s="582" t="s">
        <v>262</v>
      </c>
      <c r="D42" s="1303"/>
      <c r="E42" s="1581">
        <f>F42+G42</f>
        <v>0</v>
      </c>
      <c r="F42" s="578"/>
      <c r="G42" s="578"/>
      <c r="H42" s="578"/>
      <c r="I42" s="577">
        <f t="shared" si="0"/>
        <v>0</v>
      </c>
    </row>
    <row r="43" spans="2:14">
      <c r="B43" s="554">
        <f t="shared" si="1"/>
        <v>36</v>
      </c>
      <c r="C43" s="558" t="s">
        <v>263</v>
      </c>
      <c r="D43" s="570"/>
      <c r="E43" s="1578">
        <f>F43+G43</f>
        <v>0</v>
      </c>
      <c r="F43" s="578"/>
      <c r="G43" s="578"/>
      <c r="H43" s="578"/>
      <c r="I43" s="575">
        <f t="shared" si="0"/>
        <v>0</v>
      </c>
    </row>
    <row r="44" spans="2:14">
      <c r="B44" s="554">
        <f t="shared" si="1"/>
        <v>37</v>
      </c>
      <c r="C44" s="558" t="s">
        <v>103</v>
      </c>
      <c r="D44" s="570"/>
      <c r="E44" s="1579">
        <f>SUM(E45:E46)</f>
        <v>0</v>
      </c>
      <c r="F44" s="576">
        <f>SUM(F45:F46)</f>
        <v>0</v>
      </c>
      <c r="G44" s="576">
        <f>SUM(G45:G46)</f>
        <v>0</v>
      </c>
      <c r="H44" s="576">
        <f>SUM(H45:H46)</f>
        <v>0</v>
      </c>
      <c r="I44" s="575">
        <f t="shared" si="0"/>
        <v>0</v>
      </c>
    </row>
    <row r="45" spans="2:14">
      <c r="B45" s="554">
        <f t="shared" si="1"/>
        <v>38</v>
      </c>
      <c r="C45" s="1223" t="s">
        <v>398</v>
      </c>
      <c r="D45" s="570"/>
      <c r="E45" s="1578">
        <f>F45+G45</f>
        <v>0</v>
      </c>
      <c r="F45" s="578"/>
      <c r="G45" s="579"/>
      <c r="H45" s="579"/>
      <c r="I45" s="575">
        <f>G45-H45</f>
        <v>0</v>
      </c>
    </row>
    <row r="46" spans="2:14">
      <c r="B46" s="554">
        <f t="shared" si="1"/>
        <v>39</v>
      </c>
      <c r="C46" s="1223" t="s">
        <v>399</v>
      </c>
      <c r="D46" s="570"/>
      <c r="E46" s="1578">
        <f>F46+G46</f>
        <v>0</v>
      </c>
      <c r="F46" s="578"/>
      <c r="G46" s="579"/>
      <c r="H46" s="579"/>
      <c r="I46" s="575">
        <f t="shared" si="0"/>
        <v>0</v>
      </c>
    </row>
    <row r="47" spans="2:14">
      <c r="B47" s="554">
        <f t="shared" si="1"/>
        <v>40</v>
      </c>
      <c r="C47" s="565" t="s">
        <v>86</v>
      </c>
      <c r="D47" s="559"/>
      <c r="E47" s="1579">
        <f>F47+G47</f>
        <v>0</v>
      </c>
      <c r="F47" s="578"/>
      <c r="G47" s="579"/>
      <c r="H47" s="579"/>
      <c r="I47" s="575">
        <f t="shared" si="0"/>
        <v>0</v>
      </c>
    </row>
    <row r="48" spans="2:14">
      <c r="B48" s="554">
        <f t="shared" si="1"/>
        <v>41</v>
      </c>
      <c r="C48" s="565" t="s">
        <v>87</v>
      </c>
      <c r="D48" s="559"/>
      <c r="E48" s="1579">
        <f>F48+G48</f>
        <v>0</v>
      </c>
      <c r="F48" s="578"/>
      <c r="G48" s="579"/>
      <c r="H48" s="579"/>
      <c r="I48" s="575">
        <f t="shared" si="0"/>
        <v>0</v>
      </c>
    </row>
    <row r="49" spans="2:10">
      <c r="B49" s="554">
        <f t="shared" si="1"/>
        <v>42</v>
      </c>
      <c r="C49" s="555" t="s">
        <v>104</v>
      </c>
      <c r="D49" s="556"/>
      <c r="E49" s="1579">
        <f>SUM(E50:E51)</f>
        <v>0</v>
      </c>
      <c r="F49" s="576">
        <f>SUM(F50:F51)</f>
        <v>0</v>
      </c>
      <c r="G49" s="576">
        <f>SUM(G50:G51)</f>
        <v>0</v>
      </c>
      <c r="H49" s="576">
        <f>SUM(H50:H51)</f>
        <v>0</v>
      </c>
      <c r="I49" s="575">
        <f t="shared" si="0"/>
        <v>0</v>
      </c>
    </row>
    <row r="50" spans="2:10">
      <c r="B50" s="554">
        <f t="shared" si="1"/>
        <v>43</v>
      </c>
      <c r="C50" s="555" t="s">
        <v>105</v>
      </c>
      <c r="D50" s="556"/>
      <c r="E50" s="1579">
        <f>F50+G50</f>
        <v>0</v>
      </c>
      <c r="F50" s="1553"/>
      <c r="G50" s="578"/>
      <c r="H50" s="578"/>
      <c r="I50" s="575">
        <f t="shared" si="0"/>
        <v>0</v>
      </c>
    </row>
    <row r="51" spans="2:10">
      <c r="B51" s="554">
        <f t="shared" si="1"/>
        <v>44</v>
      </c>
      <c r="C51" s="555" t="s">
        <v>409</v>
      </c>
      <c r="D51" s="556"/>
      <c r="E51" s="1579">
        <f>SUM(E52:E53)</f>
        <v>0</v>
      </c>
      <c r="F51" s="576">
        <f>SUM(F52:F53)</f>
        <v>0</v>
      </c>
      <c r="G51" s="576">
        <f>SUM(G52:G53)</f>
        <v>0</v>
      </c>
      <c r="H51" s="576">
        <f>SUM(H52:H53)</f>
        <v>0</v>
      </c>
      <c r="I51" s="575">
        <f t="shared" si="0"/>
        <v>0</v>
      </c>
    </row>
    <row r="52" spans="2:10">
      <c r="B52" s="554">
        <f t="shared" si="1"/>
        <v>45</v>
      </c>
      <c r="C52" s="558" t="s">
        <v>394</v>
      </c>
      <c r="D52" s="556"/>
      <c r="E52" s="1579">
        <f>F52+G52</f>
        <v>0</v>
      </c>
      <c r="F52" s="1553"/>
      <c r="G52" s="578"/>
      <c r="H52" s="578"/>
      <c r="I52" s="575">
        <f t="shared" si="0"/>
        <v>0</v>
      </c>
    </row>
    <row r="53" spans="2:10">
      <c r="B53" s="554">
        <f t="shared" si="1"/>
        <v>46</v>
      </c>
      <c r="C53" s="558" t="s">
        <v>395</v>
      </c>
      <c r="D53" s="556"/>
      <c r="E53" s="1579">
        <f>F53+G53</f>
        <v>0</v>
      </c>
      <c r="F53" s="1553"/>
      <c r="G53" s="578"/>
      <c r="H53" s="578"/>
      <c r="I53" s="575">
        <f t="shared" si="0"/>
        <v>0</v>
      </c>
    </row>
    <row r="54" spans="2:10">
      <c r="B54" s="554">
        <f t="shared" si="1"/>
        <v>47</v>
      </c>
      <c r="C54" s="555" t="s">
        <v>396</v>
      </c>
      <c r="D54" s="556"/>
      <c r="E54" s="1579">
        <f>SUM(E55,E59)</f>
        <v>0</v>
      </c>
      <c r="F54" s="576">
        <f>SUM(F55,F59)</f>
        <v>0</v>
      </c>
      <c r="G54" s="576">
        <f>SUM(G55,G59)</f>
        <v>0</v>
      </c>
      <c r="H54" s="576">
        <f>SUM(H55,H59)</f>
        <v>0</v>
      </c>
      <c r="I54" s="575">
        <f t="shared" si="0"/>
        <v>0</v>
      </c>
    </row>
    <row r="55" spans="2:10">
      <c r="B55" s="554">
        <f t="shared" si="1"/>
        <v>48</v>
      </c>
      <c r="C55" s="557" t="s">
        <v>410</v>
      </c>
      <c r="D55" s="556"/>
      <c r="E55" s="1579">
        <f>SUM(E56:E58)</f>
        <v>0</v>
      </c>
      <c r="F55" s="576">
        <f>SUM(F56:F58)</f>
        <v>0</v>
      </c>
      <c r="G55" s="576">
        <f>SUM(G56:G58)</f>
        <v>0</v>
      </c>
      <c r="H55" s="576">
        <f>SUM(H56:H58)</f>
        <v>0</v>
      </c>
      <c r="I55" s="575">
        <f t="shared" si="0"/>
        <v>0</v>
      </c>
    </row>
    <row r="56" spans="2:10">
      <c r="B56" s="554">
        <f t="shared" si="1"/>
        <v>49</v>
      </c>
      <c r="C56" s="558" t="s">
        <v>411</v>
      </c>
      <c r="D56" s="556"/>
      <c r="E56" s="1579">
        <f>F56+G56</f>
        <v>0</v>
      </c>
      <c r="F56" s="1553"/>
      <c r="G56" s="578"/>
      <c r="H56" s="578"/>
      <c r="I56" s="575">
        <f t="shared" si="0"/>
        <v>0</v>
      </c>
    </row>
    <row r="57" spans="2:10">
      <c r="B57" s="554">
        <f t="shared" si="1"/>
        <v>50</v>
      </c>
      <c r="C57" s="558" t="s">
        <v>413</v>
      </c>
      <c r="D57" s="556"/>
      <c r="E57" s="1579">
        <f>F57+G57</f>
        <v>0</v>
      </c>
      <c r="F57" s="1553"/>
      <c r="G57" s="578"/>
      <c r="H57" s="578"/>
      <c r="I57" s="575">
        <f t="shared" si="0"/>
        <v>0</v>
      </c>
    </row>
    <row r="58" spans="2:10">
      <c r="B58" s="554">
        <f t="shared" si="1"/>
        <v>51</v>
      </c>
      <c r="C58" s="558" t="s">
        <v>414</v>
      </c>
      <c r="D58" s="556"/>
      <c r="E58" s="1579">
        <f>F58+G58</f>
        <v>0</v>
      </c>
      <c r="F58" s="1553"/>
      <c r="G58" s="578"/>
      <c r="H58" s="578"/>
      <c r="I58" s="575">
        <f t="shared" si="0"/>
        <v>0</v>
      </c>
    </row>
    <row r="59" spans="2:10">
      <c r="B59" s="554">
        <f t="shared" si="1"/>
        <v>52</v>
      </c>
      <c r="C59" s="557" t="s">
        <v>407</v>
      </c>
      <c r="D59" s="556"/>
      <c r="E59" s="1579">
        <f>F59+G59</f>
        <v>0</v>
      </c>
      <c r="F59" s="1553"/>
      <c r="G59" s="578"/>
      <c r="H59" s="579"/>
      <c r="I59" s="575">
        <f t="shared" si="0"/>
        <v>0</v>
      </c>
    </row>
    <row r="60" spans="2:10">
      <c r="B60" s="554">
        <f t="shared" si="1"/>
        <v>53</v>
      </c>
      <c r="C60" s="555" t="s">
        <v>107</v>
      </c>
      <c r="D60" s="556"/>
      <c r="E60" s="1579">
        <f>SUM(E61:E64)</f>
        <v>0</v>
      </c>
      <c r="F60" s="576">
        <f>SUM(F61:F64)</f>
        <v>0</v>
      </c>
      <c r="G60" s="576">
        <f>SUM(G61:G64)</f>
        <v>0</v>
      </c>
      <c r="H60" s="576">
        <f>SUM(H61:H64)</f>
        <v>0</v>
      </c>
      <c r="I60" s="575">
        <f t="shared" si="0"/>
        <v>0</v>
      </c>
    </row>
    <row r="61" spans="2:10">
      <c r="B61" s="554">
        <f t="shared" si="1"/>
        <v>54</v>
      </c>
      <c r="C61" s="561" t="s">
        <v>111</v>
      </c>
      <c r="D61" s="562"/>
      <c r="E61" s="1582">
        <f t="shared" ref="E61:E68" si="3">F61+G61</f>
        <v>0</v>
      </c>
      <c r="F61" s="1553"/>
      <c r="G61" s="578"/>
      <c r="H61" s="578"/>
      <c r="I61" s="575">
        <f t="shared" si="0"/>
        <v>0</v>
      </c>
      <c r="J61" s="1299"/>
    </row>
    <row r="62" spans="2:10">
      <c r="B62" s="554">
        <f t="shared" si="1"/>
        <v>55</v>
      </c>
      <c r="C62" s="561" t="s">
        <v>106</v>
      </c>
      <c r="D62" s="562"/>
      <c r="E62" s="1582">
        <f t="shared" si="3"/>
        <v>0</v>
      </c>
      <c r="F62" s="1553"/>
      <c r="G62" s="578"/>
      <c r="H62" s="578"/>
      <c r="I62" s="575">
        <f t="shared" si="0"/>
        <v>0</v>
      </c>
    </row>
    <row r="63" spans="2:10">
      <c r="B63" s="554">
        <f t="shared" si="1"/>
        <v>56</v>
      </c>
      <c r="C63" s="557" t="s">
        <v>405</v>
      </c>
      <c r="D63" s="562"/>
      <c r="E63" s="1582">
        <f t="shared" si="3"/>
        <v>0</v>
      </c>
      <c r="F63" s="1553"/>
      <c r="G63" s="578"/>
      <c r="H63" s="578"/>
      <c r="I63" s="575">
        <f t="shared" si="0"/>
        <v>0</v>
      </c>
    </row>
    <row r="64" spans="2:10">
      <c r="B64" s="1618">
        <f t="shared" si="1"/>
        <v>57</v>
      </c>
      <c r="C64" s="561" t="s">
        <v>397</v>
      </c>
      <c r="D64" s="562"/>
      <c r="E64" s="1582">
        <f t="shared" si="3"/>
        <v>0</v>
      </c>
      <c r="F64" s="576">
        <f>SUM(F65:F68)</f>
        <v>0</v>
      </c>
      <c r="G64" s="576">
        <f>SUM(G65:G68)</f>
        <v>0</v>
      </c>
      <c r="H64" s="576">
        <f>SUM(H65:H68)</f>
        <v>0</v>
      </c>
      <c r="I64" s="1582">
        <f t="shared" si="0"/>
        <v>0</v>
      </c>
    </row>
    <row r="65" spans="2:10">
      <c r="B65" s="1618">
        <f t="shared" si="1"/>
        <v>58</v>
      </c>
      <c r="C65" s="558" t="s">
        <v>460</v>
      </c>
      <c r="D65" s="1623"/>
      <c r="E65" s="1582">
        <f t="shared" si="3"/>
        <v>0</v>
      </c>
      <c r="F65" s="1553"/>
      <c r="G65" s="578"/>
      <c r="H65" s="578"/>
      <c r="I65" s="1582">
        <f t="shared" si="0"/>
        <v>0</v>
      </c>
    </row>
    <row r="66" spans="2:10">
      <c r="B66" s="1618">
        <f t="shared" si="1"/>
        <v>59</v>
      </c>
      <c r="C66" s="558" t="s">
        <v>461</v>
      </c>
      <c r="D66" s="1623"/>
      <c r="E66" s="1582">
        <f t="shared" si="3"/>
        <v>0</v>
      </c>
      <c r="F66" s="1553"/>
      <c r="G66" s="578"/>
      <c r="H66" s="578"/>
      <c r="I66" s="1582">
        <f t="shared" si="0"/>
        <v>0</v>
      </c>
    </row>
    <row r="67" spans="2:10">
      <c r="B67" s="1618">
        <f t="shared" si="1"/>
        <v>60</v>
      </c>
      <c r="C67" s="558" t="s">
        <v>462</v>
      </c>
      <c r="D67" s="1623"/>
      <c r="E67" s="1582">
        <f t="shared" si="3"/>
        <v>0</v>
      </c>
      <c r="F67" s="1553"/>
      <c r="G67" s="578"/>
      <c r="H67" s="578"/>
      <c r="I67" s="1582">
        <f t="shared" si="0"/>
        <v>0</v>
      </c>
    </row>
    <row r="68" spans="2:10">
      <c r="B68" s="554">
        <f t="shared" si="1"/>
        <v>61</v>
      </c>
      <c r="C68" s="558" t="s">
        <v>463</v>
      </c>
      <c r="D68" s="1623"/>
      <c r="E68" s="1579">
        <f t="shared" si="3"/>
        <v>0</v>
      </c>
      <c r="F68" s="1553"/>
      <c r="G68" s="578"/>
      <c r="H68" s="579"/>
      <c r="I68" s="575">
        <f t="shared" si="0"/>
        <v>0</v>
      </c>
    </row>
    <row r="69" spans="2:10" ht="13.5" thickBot="1">
      <c r="B69" s="1619">
        <f t="shared" si="1"/>
        <v>62</v>
      </c>
      <c r="C69" s="1620" t="s">
        <v>464</v>
      </c>
      <c r="D69" s="1621"/>
      <c r="E69" s="1622">
        <f>E70+E71+E72</f>
        <v>0</v>
      </c>
      <c r="F69" s="1622">
        <f>F71</f>
        <v>0</v>
      </c>
      <c r="G69" s="1622">
        <f>G71</f>
        <v>0</v>
      </c>
      <c r="H69" s="1622">
        <f>H71</f>
        <v>0</v>
      </c>
      <c r="I69" s="1622">
        <f t="shared" si="0"/>
        <v>0</v>
      </c>
    </row>
    <row r="70" spans="2:10">
      <c r="B70" s="82">
        <f t="shared" si="1"/>
        <v>63</v>
      </c>
      <c r="C70" s="83" t="s">
        <v>108</v>
      </c>
      <c r="D70" s="1544"/>
      <c r="E70" s="1660"/>
      <c r="F70" s="1626" t="s">
        <v>49</v>
      </c>
      <c r="G70" s="1658" t="s">
        <v>49</v>
      </c>
      <c r="H70" s="1628" t="s">
        <v>49</v>
      </c>
      <c r="I70" s="1629" t="s">
        <v>49</v>
      </c>
    </row>
    <row r="71" spans="2:10">
      <c r="B71" s="82">
        <f t="shared" si="1"/>
        <v>64</v>
      </c>
      <c r="C71" s="83" t="s">
        <v>403</v>
      </c>
      <c r="D71" s="83"/>
      <c r="E71" s="1583">
        <f>F71+G71</f>
        <v>0</v>
      </c>
      <c r="F71" s="1553"/>
      <c r="G71" s="578"/>
      <c r="H71" s="579"/>
      <c r="I71" s="577">
        <f t="shared" si="0"/>
        <v>0</v>
      </c>
    </row>
    <row r="72" spans="2:10" ht="14.25" customHeight="1" thickBot="1">
      <c r="B72" s="82">
        <f t="shared" si="1"/>
        <v>65</v>
      </c>
      <c r="C72" s="83" t="s">
        <v>109</v>
      </c>
      <c r="D72" s="83"/>
      <c r="E72" s="1661"/>
      <c r="F72" s="1627" t="s">
        <v>49</v>
      </c>
      <c r="G72" s="1659" t="s">
        <v>49</v>
      </c>
      <c r="H72" s="1630" t="s">
        <v>49</v>
      </c>
      <c r="I72" s="1631" t="s">
        <v>49</v>
      </c>
    </row>
    <row r="73" spans="2:10" ht="17.25" customHeight="1" thickBot="1">
      <c r="B73" s="1077" t="s">
        <v>249</v>
      </c>
      <c r="C73" s="1078"/>
      <c r="D73" s="1078"/>
      <c r="E73" s="1575"/>
      <c r="F73" s="1078"/>
      <c r="G73" s="1078"/>
      <c r="H73" s="1078"/>
      <c r="I73" s="1078"/>
    </row>
    <row r="74" spans="2:10" ht="14.25" customHeight="1" thickBot="1">
      <c r="B74" s="73">
        <f>B72+1</f>
        <v>66</v>
      </c>
      <c r="C74" s="81" t="s">
        <v>252</v>
      </c>
      <c r="D74" s="1224"/>
      <c r="E74" s="574">
        <f>E8</f>
        <v>0</v>
      </c>
      <c r="F74" s="574">
        <f>F8</f>
        <v>0</v>
      </c>
      <c r="G74" s="574">
        <f>G8</f>
        <v>0</v>
      </c>
      <c r="H74" s="574">
        <f>H8</f>
        <v>0</v>
      </c>
      <c r="I74" s="574">
        <f>I8</f>
        <v>0</v>
      </c>
      <c r="J74" s="1305"/>
    </row>
    <row r="75" spans="2:10" ht="14.25" customHeight="1" thickBot="1">
      <c r="B75" s="73">
        <f>B74+1</f>
        <v>67</v>
      </c>
      <c r="C75" s="81" t="s">
        <v>253</v>
      </c>
      <c r="D75" s="1224"/>
      <c r="E75" s="77"/>
      <c r="F75" s="1625" t="s">
        <v>49</v>
      </c>
      <c r="G75" s="1632" t="s">
        <v>49</v>
      </c>
      <c r="H75" s="1625" t="s">
        <v>49</v>
      </c>
      <c r="I75" s="1227" t="s">
        <v>49</v>
      </c>
    </row>
    <row r="76" spans="2:10" ht="8.25" customHeight="1" thickBot="1">
      <c r="B76" s="583"/>
      <c r="C76" s="1232"/>
      <c r="D76" s="1074"/>
      <c r="E76" s="1576"/>
      <c r="F76" s="1548"/>
      <c r="G76" s="1074"/>
      <c r="H76" s="1069"/>
      <c r="I76" s="1074"/>
    </row>
    <row r="77" spans="2:10" ht="14.25" customHeight="1" thickBot="1">
      <c r="B77" s="73">
        <f>B75+1</f>
        <v>68</v>
      </c>
      <c r="C77" s="81" t="s">
        <v>112</v>
      </c>
      <c r="D77" s="1224"/>
      <c r="E77" s="574">
        <f>E78</f>
        <v>0</v>
      </c>
      <c r="F77" s="1227" t="s">
        <v>49</v>
      </c>
      <c r="G77" s="1227" t="s">
        <v>49</v>
      </c>
      <c r="H77" s="1227" t="s">
        <v>49</v>
      </c>
      <c r="I77" s="1227" t="s">
        <v>49</v>
      </c>
    </row>
    <row r="78" spans="2:10">
      <c r="B78" s="430">
        <f>B77+1</f>
        <v>69</v>
      </c>
      <c r="C78" s="84" t="s">
        <v>408</v>
      </c>
      <c r="D78" s="1228"/>
      <c r="E78" s="573">
        <f>E79+E80</f>
        <v>0</v>
      </c>
      <c r="F78" s="1556" t="s">
        <v>49</v>
      </c>
      <c r="G78" s="1556" t="s">
        <v>49</v>
      </c>
      <c r="H78" s="1556" t="s">
        <v>49</v>
      </c>
      <c r="I78" s="1556" t="s">
        <v>49</v>
      </c>
    </row>
    <row r="79" spans="2:10">
      <c r="B79" s="82">
        <f>B78+1</f>
        <v>70</v>
      </c>
      <c r="C79" s="83" t="s">
        <v>113</v>
      </c>
      <c r="D79" s="1225"/>
      <c r="E79" s="1553"/>
      <c r="F79" s="1557" t="s">
        <v>49</v>
      </c>
      <c r="G79" s="1226" t="s">
        <v>49</v>
      </c>
      <c r="H79" s="1557" t="s">
        <v>49</v>
      </c>
      <c r="I79" s="1229" t="s">
        <v>49</v>
      </c>
    </row>
    <row r="80" spans="2:10" ht="13.5" thickBot="1">
      <c r="B80" s="85">
        <f>B79+1</f>
        <v>71</v>
      </c>
      <c r="C80" s="86" t="s">
        <v>114</v>
      </c>
      <c r="D80" s="1300"/>
      <c r="E80" s="1635"/>
      <c r="F80" s="1558" t="s">
        <v>49</v>
      </c>
      <c r="G80" s="1230" t="s">
        <v>49</v>
      </c>
      <c r="H80" s="1558" t="s">
        <v>49</v>
      </c>
      <c r="I80" s="1231" t="s">
        <v>49</v>
      </c>
    </row>
    <row r="81" spans="2:9" ht="12" customHeight="1">
      <c r="B81" s="1080"/>
      <c r="C81" s="1081"/>
      <c r="D81" s="1081"/>
      <c r="E81" s="1577"/>
      <c r="F81" s="1081"/>
      <c r="G81" s="1069"/>
      <c r="H81" s="1082"/>
      <c r="I81" s="1069"/>
    </row>
    <row r="82" spans="2:9" ht="12" customHeight="1" thickBot="1">
      <c r="B82" s="1079"/>
      <c r="C82" s="1069"/>
      <c r="D82" s="1069"/>
      <c r="E82" s="1572"/>
      <c r="F82" s="1069"/>
      <c r="G82" s="1069"/>
      <c r="H82" s="1069"/>
      <c r="I82" s="1069"/>
    </row>
    <row r="83" spans="2:9" ht="12" customHeight="1">
      <c r="B83" s="1079"/>
      <c r="C83" s="1069"/>
      <c r="F83" s="529" t="s">
        <v>62</v>
      </c>
      <c r="G83" s="531"/>
      <c r="H83" s="529" t="s">
        <v>63</v>
      </c>
      <c r="I83" s="1040"/>
    </row>
    <row r="84" spans="2:9" ht="12" customHeight="1">
      <c r="B84" s="1079"/>
      <c r="C84" s="1069"/>
      <c r="F84" s="537" t="s">
        <v>64</v>
      </c>
      <c r="G84" s="539"/>
      <c r="H84" s="537" t="s">
        <v>64</v>
      </c>
      <c r="I84" s="1041"/>
    </row>
    <row r="85" spans="2:9" ht="12" customHeight="1">
      <c r="B85" s="1079"/>
      <c r="C85" s="1069"/>
      <c r="F85" s="1233"/>
      <c r="G85" s="1545"/>
      <c r="H85" s="1559"/>
      <c r="I85" s="1044"/>
    </row>
    <row r="86" spans="2:9" ht="12" customHeight="1">
      <c r="B86" s="1079"/>
      <c r="C86" s="1069"/>
      <c r="F86" s="1234"/>
      <c r="G86" s="1546"/>
      <c r="H86" s="1560"/>
      <c r="I86" s="1044"/>
    </row>
    <row r="87" spans="2:9" ht="12" customHeight="1" thickBot="1">
      <c r="B87" s="1079"/>
      <c r="C87" s="1069"/>
      <c r="F87" s="541" t="s">
        <v>65</v>
      </c>
      <c r="G87" s="1547"/>
      <c r="H87" s="1561" t="s">
        <v>65</v>
      </c>
      <c r="I87" s="1045"/>
    </row>
    <row r="88" spans="2:9" ht="12" customHeight="1" thickBot="1">
      <c r="B88" s="1079"/>
      <c r="C88" s="1069"/>
      <c r="F88" s="545" t="s">
        <v>66</v>
      </c>
      <c r="G88" s="1551"/>
      <c r="H88" s="547"/>
      <c r="I88" s="1043"/>
    </row>
  </sheetData>
  <protectedRanges>
    <protectedRange sqref="E77:I77" name="Oblast1_1_1_7"/>
    <protectedRange sqref="H81" name="Oblast1_1_1_7_2"/>
    <protectedRange password="C521" sqref="F85:I86" name="Oblast1_1_1"/>
  </protectedRanges>
  <mergeCells count="2">
    <mergeCell ref="C6:D6"/>
    <mergeCell ref="C7:D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36"/>
  <sheetViews>
    <sheetView showGridLines="0" zoomScale="80" zoomScaleNormal="80" workbookViewId="0">
      <selection activeCell="H2" sqref="H2"/>
    </sheetView>
  </sheetViews>
  <sheetFormatPr defaultColWidth="9.140625" defaultRowHeight="12.75" outlineLevelCol="1"/>
  <cols>
    <col min="1" max="1" width="2.7109375" style="411" customWidth="1"/>
    <col min="2" max="2" width="4" style="411" customWidth="1"/>
    <col min="3" max="3" width="51.5703125" style="411" customWidth="1"/>
    <col min="4" max="4" width="52.42578125" style="411" customWidth="1"/>
    <col min="5" max="5" width="13.85546875" style="411" customWidth="1"/>
    <col min="6" max="6" width="18.140625" style="411" customWidth="1"/>
    <col min="7" max="7" width="15.42578125" style="411" customWidth="1"/>
    <col min="8" max="8" width="15.42578125" style="1260" customWidth="1"/>
    <col min="9" max="9" width="16" style="1260" customWidth="1" outlineLevel="1"/>
    <col min="10" max="12" width="15.42578125" style="1260" customWidth="1" outlineLevel="1"/>
    <col min="13" max="13" width="14.7109375" style="1261" customWidth="1"/>
    <col min="14" max="16384" width="9.140625" style="411"/>
  </cols>
  <sheetData>
    <row r="1" spans="2:13" ht="13.5" customHeight="1" thickBot="1">
      <c r="M1" s="1296"/>
    </row>
    <row r="2" spans="2:13" ht="17.25" customHeight="1" thickBot="1">
      <c r="B2" s="1261"/>
      <c r="C2" s="1261"/>
      <c r="E2" s="1262" t="s">
        <v>115</v>
      </c>
      <c r="F2" s="1311"/>
      <c r="G2" s="1262" t="s">
        <v>116</v>
      </c>
      <c r="H2" s="1317">
        <v>2024</v>
      </c>
      <c r="M2" s="585"/>
    </row>
    <row r="3" spans="2:13" ht="15.75">
      <c r="B3" s="1263" t="s">
        <v>117</v>
      </c>
      <c r="C3" s="1261"/>
      <c r="D3" s="1260"/>
      <c r="E3" s="1260"/>
      <c r="F3" s="1260"/>
      <c r="G3" s="1260"/>
      <c r="I3" s="1264"/>
      <c r="J3" s="1264"/>
      <c r="K3" s="1264"/>
      <c r="L3" s="1264"/>
      <c r="M3" s="585"/>
    </row>
    <row r="4" spans="2:13" ht="13.5" thickBot="1">
      <c r="B4" s="1265"/>
      <c r="C4" s="1265"/>
      <c r="D4" s="1264"/>
      <c r="E4" s="1264"/>
      <c r="F4" s="1264"/>
      <c r="G4" s="1264"/>
      <c r="H4" s="1266" t="s">
        <v>3</v>
      </c>
      <c r="I4" s="1264"/>
      <c r="J4" s="1264"/>
      <c r="K4" s="1264"/>
      <c r="L4" s="1264"/>
      <c r="M4" s="585"/>
    </row>
    <row r="5" spans="2:13" ht="21" customHeight="1">
      <c r="B5" s="2071" t="s">
        <v>118</v>
      </c>
      <c r="C5" s="2072"/>
      <c r="D5" s="2071" t="s">
        <v>119</v>
      </c>
      <c r="E5" s="2072"/>
      <c r="F5" s="2075" t="s">
        <v>29</v>
      </c>
      <c r="G5" s="2077" t="s">
        <v>37</v>
      </c>
      <c r="H5" s="2081" t="s">
        <v>120</v>
      </c>
      <c r="I5" s="2081" t="s">
        <v>404</v>
      </c>
      <c r="J5" s="2083" t="s">
        <v>245</v>
      </c>
      <c r="K5" s="2085" t="s">
        <v>246</v>
      </c>
      <c r="L5" s="2087" t="s">
        <v>75</v>
      </c>
      <c r="M5" s="1267"/>
    </row>
    <row r="6" spans="2:13" ht="13.5" thickBot="1">
      <c r="B6" s="2073"/>
      <c r="C6" s="2074"/>
      <c r="D6" s="2073"/>
      <c r="E6" s="2074"/>
      <c r="F6" s="2076"/>
      <c r="G6" s="2078"/>
      <c r="H6" s="2082"/>
      <c r="I6" s="2082"/>
      <c r="J6" s="2084"/>
      <c r="K6" s="2086"/>
      <c r="L6" s="2088" t="s">
        <v>247</v>
      </c>
      <c r="M6" s="1267"/>
    </row>
    <row r="7" spans="2:13" ht="13.5" thickBot="1">
      <c r="B7" s="2079" t="s">
        <v>11</v>
      </c>
      <c r="C7" s="2080"/>
      <c r="D7" s="2079" t="s">
        <v>12</v>
      </c>
      <c r="E7" s="2080"/>
      <c r="F7" s="1268" t="s">
        <v>13</v>
      </c>
      <c r="G7" s="1269" t="s">
        <v>14</v>
      </c>
      <c r="H7" s="1270" t="s">
        <v>15</v>
      </c>
      <c r="I7" s="1268" t="s">
        <v>16</v>
      </c>
      <c r="J7" s="1271" t="s">
        <v>17</v>
      </c>
      <c r="K7" s="1272" t="s">
        <v>18</v>
      </c>
      <c r="L7" s="1273" t="s">
        <v>5</v>
      </c>
      <c r="M7" s="1274"/>
    </row>
    <row r="8" spans="2:13">
      <c r="B8" s="1275">
        <v>1</v>
      </c>
      <c r="C8" s="2061" t="s">
        <v>121</v>
      </c>
      <c r="D8" s="1276" t="s">
        <v>122</v>
      </c>
      <c r="E8" s="1277"/>
      <c r="F8" s="1664"/>
      <c r="G8" s="1664"/>
      <c r="H8" s="586">
        <f>SUM(F8:G8)</f>
        <v>0</v>
      </c>
      <c r="I8" s="586">
        <f>IF(SUM($H$8:$H$21)=0,0,$H$22*H8/(SUM($H$8:$H$21)))</f>
        <v>0</v>
      </c>
      <c r="J8" s="586">
        <f t="shared" ref="J8:J16" si="0">IF(F8+G8=0,0,F8+F8*I8/(F8+G8))</f>
        <v>0</v>
      </c>
      <c r="K8" s="586">
        <f t="shared" ref="K8:K16" si="1">IF(F8+G8=0,0,G8+G8*I8/(F8+G8))</f>
        <v>0</v>
      </c>
      <c r="L8" s="586">
        <f t="shared" ref="L8:L21" si="2">H8+I8</f>
        <v>0</v>
      </c>
      <c r="M8" s="1265"/>
    </row>
    <row r="9" spans="2:13" ht="13.5" thickBot="1">
      <c r="B9" s="1278">
        <f>B8+1</f>
        <v>2</v>
      </c>
      <c r="C9" s="2063"/>
      <c r="D9" s="1279" t="s">
        <v>123</v>
      </c>
      <c r="E9" s="1280"/>
      <c r="F9" s="1665"/>
      <c r="G9" s="1665"/>
      <c r="H9" s="587">
        <f t="shared" ref="H9:H16" si="3">SUM(F9:G9)</f>
        <v>0</v>
      </c>
      <c r="I9" s="587">
        <f t="shared" ref="I9:I21" si="4">IF(SUM($H$8:$H$21)=0,0,$H$22*H9/(SUM($H$8:$H$21)))</f>
        <v>0</v>
      </c>
      <c r="J9" s="587">
        <f t="shared" si="0"/>
        <v>0</v>
      </c>
      <c r="K9" s="587">
        <f t="shared" si="1"/>
        <v>0</v>
      </c>
      <c r="L9" s="587">
        <f t="shared" si="2"/>
        <v>0</v>
      </c>
      <c r="M9" s="1265"/>
    </row>
    <row r="10" spans="2:13">
      <c r="B10" s="1275">
        <f t="shared" ref="B10:B24" si="5">B9+1</f>
        <v>3</v>
      </c>
      <c r="C10" s="2061" t="s">
        <v>124</v>
      </c>
      <c r="D10" s="1276" t="s">
        <v>125</v>
      </c>
      <c r="E10" s="1277"/>
      <c r="F10" s="1664"/>
      <c r="G10" s="1664"/>
      <c r="H10" s="586">
        <f t="shared" si="3"/>
        <v>0</v>
      </c>
      <c r="I10" s="588">
        <f t="shared" si="4"/>
        <v>0</v>
      </c>
      <c r="J10" s="588">
        <f t="shared" si="0"/>
        <v>0</v>
      </c>
      <c r="K10" s="588">
        <f t="shared" si="1"/>
        <v>0</v>
      </c>
      <c r="L10" s="586">
        <f t="shared" si="2"/>
        <v>0</v>
      </c>
      <c r="M10" s="1265"/>
    </row>
    <row r="11" spans="2:13">
      <c r="B11" s="1281">
        <f t="shared" si="5"/>
        <v>4</v>
      </c>
      <c r="C11" s="2062"/>
      <c r="D11" s="1279" t="s">
        <v>126</v>
      </c>
      <c r="E11" s="1282"/>
      <c r="F11" s="1666"/>
      <c r="G11" s="1666"/>
      <c r="H11" s="589">
        <f t="shared" si="3"/>
        <v>0</v>
      </c>
      <c r="I11" s="590">
        <f t="shared" si="4"/>
        <v>0</v>
      </c>
      <c r="J11" s="590">
        <f t="shared" si="0"/>
        <v>0</v>
      </c>
      <c r="K11" s="590">
        <f t="shared" si="1"/>
        <v>0</v>
      </c>
      <c r="L11" s="591">
        <f t="shared" si="2"/>
        <v>0</v>
      </c>
      <c r="M11" s="1265"/>
    </row>
    <row r="12" spans="2:13">
      <c r="B12" s="1281">
        <f t="shared" si="5"/>
        <v>5</v>
      </c>
      <c r="C12" s="2062"/>
      <c r="D12" s="1283" t="s">
        <v>127</v>
      </c>
      <c r="E12" s="1284"/>
      <c r="F12" s="1666"/>
      <c r="G12" s="1667"/>
      <c r="H12" s="591">
        <f t="shared" si="3"/>
        <v>0</v>
      </c>
      <c r="I12" s="592">
        <f t="shared" si="4"/>
        <v>0</v>
      </c>
      <c r="J12" s="592">
        <f t="shared" si="0"/>
        <v>0</v>
      </c>
      <c r="K12" s="592">
        <f t="shared" si="1"/>
        <v>0</v>
      </c>
      <c r="L12" s="591">
        <f t="shared" si="2"/>
        <v>0</v>
      </c>
      <c r="M12" s="1265"/>
    </row>
    <row r="13" spans="2:13" ht="13.5" thickBot="1">
      <c r="B13" s="1278">
        <f t="shared" si="5"/>
        <v>6</v>
      </c>
      <c r="C13" s="2063"/>
      <c r="D13" s="1285" t="s">
        <v>128</v>
      </c>
      <c r="E13" s="1286"/>
      <c r="F13" s="1668"/>
      <c r="G13" s="1668"/>
      <c r="H13" s="593">
        <f t="shared" si="3"/>
        <v>0</v>
      </c>
      <c r="I13" s="594">
        <f t="shared" si="4"/>
        <v>0</v>
      </c>
      <c r="J13" s="594">
        <f t="shared" si="0"/>
        <v>0</v>
      </c>
      <c r="K13" s="594">
        <f t="shared" si="1"/>
        <v>0</v>
      </c>
      <c r="L13" s="593">
        <f t="shared" si="2"/>
        <v>0</v>
      </c>
      <c r="M13" s="1265"/>
    </row>
    <row r="14" spans="2:13">
      <c r="B14" s="1275">
        <f t="shared" si="5"/>
        <v>7</v>
      </c>
      <c r="C14" s="2061" t="s">
        <v>34</v>
      </c>
      <c r="D14" s="1276" t="s">
        <v>129</v>
      </c>
      <c r="E14" s="1277"/>
      <c r="F14" s="1669"/>
      <c r="G14" s="1669"/>
      <c r="H14" s="586">
        <f t="shared" si="3"/>
        <v>0</v>
      </c>
      <c r="I14" s="588">
        <f t="shared" si="4"/>
        <v>0</v>
      </c>
      <c r="J14" s="588">
        <f t="shared" si="0"/>
        <v>0</v>
      </c>
      <c r="K14" s="588">
        <f t="shared" si="1"/>
        <v>0</v>
      </c>
      <c r="L14" s="586">
        <f t="shared" si="2"/>
        <v>0</v>
      </c>
      <c r="M14" s="1265"/>
    </row>
    <row r="15" spans="2:13">
      <c r="B15" s="1281">
        <f t="shared" si="5"/>
        <v>8</v>
      </c>
      <c r="C15" s="2062"/>
      <c r="D15" s="1287" t="s">
        <v>130</v>
      </c>
      <c r="E15" s="1264"/>
      <c r="F15" s="1670"/>
      <c r="G15" s="1670"/>
      <c r="H15" s="595">
        <f t="shared" si="3"/>
        <v>0</v>
      </c>
      <c r="I15" s="596">
        <f t="shared" si="4"/>
        <v>0</v>
      </c>
      <c r="J15" s="596">
        <f t="shared" si="0"/>
        <v>0</v>
      </c>
      <c r="K15" s="596">
        <f t="shared" si="1"/>
        <v>0</v>
      </c>
      <c r="L15" s="591">
        <f t="shared" si="2"/>
        <v>0</v>
      </c>
      <c r="M15" s="1265"/>
    </row>
    <row r="16" spans="2:13" ht="13.5" thickBot="1">
      <c r="B16" s="1278">
        <f t="shared" si="5"/>
        <v>9</v>
      </c>
      <c r="C16" s="2063"/>
      <c r="D16" s="1285" t="s">
        <v>131</v>
      </c>
      <c r="E16" s="1286"/>
      <c r="F16" s="1671"/>
      <c r="G16" s="1671"/>
      <c r="H16" s="593">
        <f t="shared" si="3"/>
        <v>0</v>
      </c>
      <c r="I16" s="594">
        <f t="shared" si="4"/>
        <v>0</v>
      </c>
      <c r="J16" s="594">
        <f t="shared" si="0"/>
        <v>0</v>
      </c>
      <c r="K16" s="594">
        <f t="shared" si="1"/>
        <v>0</v>
      </c>
      <c r="L16" s="593">
        <f t="shared" si="2"/>
        <v>0</v>
      </c>
      <c r="M16" s="1265"/>
    </row>
    <row r="17" spans="2:13">
      <c r="B17" s="1275">
        <f t="shared" si="5"/>
        <v>10</v>
      </c>
      <c r="C17" s="2064" t="s">
        <v>132</v>
      </c>
      <c r="D17" s="1276" t="s">
        <v>133</v>
      </c>
      <c r="E17" s="1277"/>
      <c r="F17" s="1235" t="s">
        <v>49</v>
      </c>
      <c r="G17" s="1236" t="s">
        <v>49</v>
      </c>
      <c r="H17" s="597"/>
      <c r="I17" s="586">
        <f t="shared" si="4"/>
        <v>0</v>
      </c>
      <c r="J17" s="598" t="s">
        <v>49</v>
      </c>
      <c r="K17" s="598" t="s">
        <v>49</v>
      </c>
      <c r="L17" s="586">
        <f t="shared" si="2"/>
        <v>0</v>
      </c>
      <c r="M17" s="1265"/>
    </row>
    <row r="18" spans="2:13">
      <c r="B18" s="1281">
        <f t="shared" si="5"/>
        <v>11</v>
      </c>
      <c r="C18" s="2065"/>
      <c r="D18" s="1287" t="s">
        <v>134</v>
      </c>
      <c r="E18" s="1264"/>
      <c r="F18" s="1237" t="s">
        <v>49</v>
      </c>
      <c r="G18" s="1238" t="s">
        <v>49</v>
      </c>
      <c r="H18" s="599"/>
      <c r="I18" s="595">
        <f t="shared" si="4"/>
        <v>0</v>
      </c>
      <c r="J18" s="600" t="s">
        <v>49</v>
      </c>
      <c r="K18" s="600" t="s">
        <v>49</v>
      </c>
      <c r="L18" s="595">
        <f t="shared" si="2"/>
        <v>0</v>
      </c>
      <c r="M18" s="1265"/>
    </row>
    <row r="19" spans="2:13" ht="13.5" thickBot="1">
      <c r="B19" s="1278">
        <f t="shared" si="5"/>
        <v>12</v>
      </c>
      <c r="C19" s="2066"/>
      <c r="D19" s="1285" t="s">
        <v>135</v>
      </c>
      <c r="E19" s="1286"/>
      <c r="F19" s="1239" t="s">
        <v>49</v>
      </c>
      <c r="G19" s="1240" t="s">
        <v>49</v>
      </c>
      <c r="H19" s="601"/>
      <c r="I19" s="593">
        <f t="shared" si="4"/>
        <v>0</v>
      </c>
      <c r="J19" s="602" t="s">
        <v>49</v>
      </c>
      <c r="K19" s="602" t="s">
        <v>49</v>
      </c>
      <c r="L19" s="593">
        <f t="shared" si="2"/>
        <v>0</v>
      </c>
      <c r="M19" s="1265"/>
    </row>
    <row r="20" spans="2:13">
      <c r="B20" s="1275">
        <f t="shared" si="5"/>
        <v>13</v>
      </c>
      <c r="C20" s="2064" t="s">
        <v>264</v>
      </c>
      <c r="D20" s="1276" t="s">
        <v>136</v>
      </c>
      <c r="E20" s="1277"/>
      <c r="F20" s="1235" t="s">
        <v>49</v>
      </c>
      <c r="G20" s="1236" t="s">
        <v>49</v>
      </c>
      <c r="H20" s="597"/>
      <c r="I20" s="586">
        <f t="shared" si="4"/>
        <v>0</v>
      </c>
      <c r="J20" s="598" t="s">
        <v>49</v>
      </c>
      <c r="K20" s="598" t="s">
        <v>49</v>
      </c>
      <c r="L20" s="586">
        <f t="shared" si="2"/>
        <v>0</v>
      </c>
      <c r="M20" s="1265"/>
    </row>
    <row r="21" spans="2:13" ht="13.5" thickBot="1">
      <c r="B21" s="1278">
        <f t="shared" si="5"/>
        <v>14</v>
      </c>
      <c r="C21" s="2066"/>
      <c r="D21" s="1285" t="s">
        <v>137</v>
      </c>
      <c r="E21" s="1288"/>
      <c r="F21" s="1241" t="s">
        <v>49</v>
      </c>
      <c r="G21" s="1242" t="s">
        <v>49</v>
      </c>
      <c r="H21" s="601"/>
      <c r="I21" s="593">
        <f t="shared" si="4"/>
        <v>0</v>
      </c>
      <c r="J21" s="603" t="s">
        <v>49</v>
      </c>
      <c r="K21" s="603" t="s">
        <v>49</v>
      </c>
      <c r="L21" s="593">
        <f t="shared" si="2"/>
        <v>0</v>
      </c>
      <c r="M21" s="1265"/>
    </row>
    <row r="22" spans="2:13" ht="15" thickBot="1">
      <c r="B22" s="1289">
        <f t="shared" si="5"/>
        <v>15</v>
      </c>
      <c r="C22" s="1290" t="s">
        <v>453</v>
      </c>
      <c r="D22" s="2067" t="s">
        <v>49</v>
      </c>
      <c r="E22" s="2068"/>
      <c r="F22" s="1243" t="s">
        <v>49</v>
      </c>
      <c r="G22" s="1244" t="s">
        <v>49</v>
      </c>
      <c r="H22" s="1672"/>
      <c r="I22" s="1245"/>
      <c r="J22" s="1245"/>
      <c r="K22" s="1245"/>
      <c r="L22" s="1246"/>
      <c r="M22" s="1265"/>
    </row>
    <row r="23" spans="2:13" ht="13.5" thickBot="1">
      <c r="B23" s="1289">
        <f t="shared" si="5"/>
        <v>16</v>
      </c>
      <c r="C23" s="1291" t="s">
        <v>454</v>
      </c>
      <c r="D23" s="2067" t="s">
        <v>49</v>
      </c>
      <c r="E23" s="2068"/>
      <c r="F23" s="1243" t="s">
        <v>49</v>
      </c>
      <c r="G23" s="1244" t="s">
        <v>49</v>
      </c>
      <c r="H23" s="1673"/>
      <c r="I23" s="1247"/>
      <c r="J23" s="1247"/>
      <c r="K23" s="1247"/>
      <c r="L23" s="1247"/>
    </row>
    <row r="24" spans="2:13" ht="15" customHeight="1" thickBot="1">
      <c r="B24" s="1292">
        <f t="shared" si="5"/>
        <v>17</v>
      </c>
      <c r="C24" s="1293" t="s">
        <v>254</v>
      </c>
      <c r="D24" s="2069" t="s">
        <v>49</v>
      </c>
      <c r="E24" s="2070"/>
      <c r="F24" s="1248" t="s">
        <v>49</v>
      </c>
      <c r="G24" s="1249" t="s">
        <v>49</v>
      </c>
      <c r="H24" s="1250">
        <f>SUM(H8:H22)-H23</f>
        <v>0</v>
      </c>
      <c r="I24" s="1247"/>
      <c r="J24" s="1247"/>
      <c r="K24" s="1247"/>
      <c r="L24" s="1247"/>
    </row>
    <row r="25" spans="2:13">
      <c r="B25" s="1261"/>
      <c r="C25" s="1267"/>
      <c r="D25" s="1294"/>
      <c r="E25" s="1260"/>
      <c r="F25" s="1260"/>
      <c r="G25" s="1260"/>
      <c r="H25" s="1295"/>
    </row>
    <row r="26" spans="2:13" ht="13.5" thickBot="1">
      <c r="B26" s="1261"/>
      <c r="C26" s="1267"/>
      <c r="D26" s="1294"/>
      <c r="E26" s="1260"/>
      <c r="F26" s="1260"/>
      <c r="G26" s="1260"/>
      <c r="H26" s="1295"/>
    </row>
    <row r="27" spans="2:13">
      <c r="B27" s="1261"/>
      <c r="C27" s="1261"/>
      <c r="D27" s="1260"/>
      <c r="E27" s="39" t="s">
        <v>62</v>
      </c>
      <c r="F27" s="1251"/>
      <c r="G27" s="40" t="s">
        <v>63</v>
      </c>
      <c r="H27" s="1252"/>
    </row>
    <row r="28" spans="2:13">
      <c r="B28" s="1261"/>
      <c r="C28" s="1261"/>
      <c r="D28" s="1260"/>
      <c r="E28" s="41" t="s">
        <v>64</v>
      </c>
      <c r="F28" s="1253"/>
      <c r="G28" s="42" t="s">
        <v>64</v>
      </c>
      <c r="H28" s="1254"/>
    </row>
    <row r="29" spans="2:13">
      <c r="B29" s="1261"/>
      <c r="C29" s="1261"/>
      <c r="D29" s="1260"/>
      <c r="E29" s="424"/>
      <c r="F29" s="1042"/>
      <c r="G29" s="1043"/>
      <c r="H29" s="1044"/>
    </row>
    <row r="30" spans="2:13">
      <c r="B30" s="1261"/>
      <c r="C30" s="1261"/>
      <c r="D30" s="1260"/>
      <c r="E30" s="425"/>
      <c r="F30" s="1042"/>
      <c r="G30" s="426"/>
      <c r="H30" s="1044"/>
    </row>
    <row r="31" spans="2:13" ht="13.5" thickBot="1">
      <c r="B31" s="1261"/>
      <c r="C31" s="1261"/>
      <c r="D31" s="1260"/>
      <c r="E31" s="43" t="s">
        <v>65</v>
      </c>
      <c r="F31" s="1255"/>
      <c r="G31" s="1256" t="s">
        <v>65</v>
      </c>
      <c r="H31" s="1257"/>
    </row>
    <row r="32" spans="2:13" ht="13.5" thickBot="1">
      <c r="B32" s="1261"/>
      <c r="C32" s="1261"/>
      <c r="D32" s="1260"/>
      <c r="E32" s="44" t="s">
        <v>66</v>
      </c>
      <c r="F32" s="1258"/>
      <c r="G32" s="45"/>
      <c r="H32" s="1046"/>
    </row>
    <row r="33" spans="2:8" ht="8.25" customHeight="1"/>
    <row r="34" spans="2:8">
      <c r="B34" s="1259" t="s">
        <v>309</v>
      </c>
    </row>
    <row r="35" spans="2:8" ht="8.25" customHeight="1"/>
    <row r="36" spans="2:8" ht="24.75" customHeight="1">
      <c r="B36" s="2059" t="s">
        <v>455</v>
      </c>
      <c r="C36" s="2060"/>
      <c r="D36" s="2060"/>
      <c r="E36" s="2060"/>
      <c r="F36" s="2060"/>
      <c r="G36" s="2060"/>
      <c r="H36" s="2060"/>
    </row>
  </sheetData>
  <protectedRanges>
    <protectedRange sqref="E29:G30" name="Oblast1_1_1_1"/>
    <protectedRange sqref="H29:H30" name="Oblast1_1_1_1_1"/>
  </protectedRanges>
  <mergeCells count="20">
    <mergeCell ref="H5:H6"/>
    <mergeCell ref="I5:I6"/>
    <mergeCell ref="J5:J6"/>
    <mergeCell ref="K5:K6"/>
    <mergeCell ref="L5:L6"/>
    <mergeCell ref="C8:C9"/>
    <mergeCell ref="B5:C6"/>
    <mergeCell ref="D5:E6"/>
    <mergeCell ref="F5:F6"/>
    <mergeCell ref="G5:G6"/>
    <mergeCell ref="B7:C7"/>
    <mergeCell ref="D7:E7"/>
    <mergeCell ref="B36:H36"/>
    <mergeCell ref="C10:C13"/>
    <mergeCell ref="C14:C16"/>
    <mergeCell ref="C17:C19"/>
    <mergeCell ref="C20:C21"/>
    <mergeCell ref="D22:E22"/>
    <mergeCell ref="D23:E23"/>
    <mergeCell ref="D24:E2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2"/>
  <sheetViews>
    <sheetView showGridLines="0" zoomScale="80" zoomScaleNormal="80" workbookViewId="0">
      <selection activeCell="E33" sqref="E33"/>
    </sheetView>
  </sheetViews>
  <sheetFormatPr defaultColWidth="9.140625" defaultRowHeight="12.75"/>
  <cols>
    <col min="1" max="1" width="3.28515625" style="652" customWidth="1"/>
    <col min="2" max="2" width="3.42578125" style="652" bestFit="1" customWidth="1"/>
    <col min="3" max="3" width="59.5703125" style="652" bestFit="1" customWidth="1"/>
    <col min="4" max="4" width="18.28515625" style="652" customWidth="1"/>
    <col min="5" max="5" width="16.42578125" style="652" bestFit="1" customWidth="1"/>
    <col min="6" max="6" width="22.5703125" style="652" customWidth="1"/>
    <col min="7" max="7" width="10.28515625" style="652" customWidth="1"/>
    <col min="8" max="8" width="11.5703125" style="652" bestFit="1" customWidth="1"/>
    <col min="9" max="16384" width="9.140625" style="652"/>
  </cols>
  <sheetData>
    <row r="2" spans="1:5" ht="12.75" customHeight="1" thickBot="1">
      <c r="A2" s="649"/>
      <c r="B2" s="650"/>
      <c r="C2" s="651" t="s">
        <v>350</v>
      </c>
    </row>
    <row r="3" spans="1:5" ht="12.75" customHeight="1">
      <c r="A3" s="649"/>
      <c r="B3" s="653">
        <v>1</v>
      </c>
      <c r="C3" s="654" t="s">
        <v>351</v>
      </c>
      <c r="D3" s="655">
        <f>SUM('22-N'!L8:L21)</f>
        <v>0</v>
      </c>
    </row>
    <row r="4" spans="1:5" ht="12.75" customHeight="1" thickBot="1">
      <c r="A4" s="649"/>
      <c r="B4" s="656">
        <f>B3+1</f>
        <v>2</v>
      </c>
      <c r="C4" s="657" t="s">
        <v>481</v>
      </c>
      <c r="D4" s="658">
        <f>'22-N'!H23</f>
        <v>0</v>
      </c>
    </row>
    <row r="5" spans="1:5" ht="12.75" customHeight="1" thickBot="1">
      <c r="A5" s="649"/>
      <c r="B5" s="659">
        <f>B4+1</f>
        <v>3</v>
      </c>
      <c r="C5" s="660" t="s">
        <v>350</v>
      </c>
      <c r="D5" s="661">
        <f>D3-D4</f>
        <v>0</v>
      </c>
    </row>
    <row r="6" spans="1:5" ht="12.75" customHeight="1">
      <c r="A6" s="649"/>
      <c r="B6" s="650"/>
      <c r="C6" s="649"/>
      <c r="D6" s="662"/>
    </row>
    <row r="7" spans="1:5" ht="12.75" customHeight="1" thickBot="1">
      <c r="A7" s="649"/>
      <c r="B7" s="650"/>
      <c r="C7" s="651" t="s">
        <v>352</v>
      </c>
      <c r="D7" s="662"/>
    </row>
    <row r="8" spans="1:5" ht="12.75" customHeight="1">
      <c r="A8" s="649"/>
      <c r="B8" s="653">
        <f>B5+1</f>
        <v>4</v>
      </c>
      <c r="C8" s="654" t="s">
        <v>353</v>
      </c>
      <c r="D8" s="655">
        <f>'22-HV-N'!I35</f>
        <v>0</v>
      </c>
    </row>
    <row r="9" spans="1:5" ht="12.75" customHeight="1" thickBot="1">
      <c r="A9" s="649"/>
      <c r="B9" s="656">
        <f>B8+1</f>
        <v>5</v>
      </c>
      <c r="C9" s="657" t="s">
        <v>354</v>
      </c>
      <c r="D9" s="658">
        <f>'22-HV-N'!I24</f>
        <v>0</v>
      </c>
    </row>
    <row r="10" spans="1:5" ht="12.75" customHeight="1" thickBot="1">
      <c r="A10" s="649"/>
      <c r="B10" s="659">
        <f>B9+1</f>
        <v>6</v>
      </c>
      <c r="C10" s="660" t="s">
        <v>352</v>
      </c>
      <c r="D10" s="661">
        <f>SUM(D8:D9)</f>
        <v>0</v>
      </c>
      <c r="E10" s="664"/>
    </row>
    <row r="11" spans="1:5" ht="12.75" customHeight="1" thickBot="1">
      <c r="A11" s="649"/>
      <c r="B11" s="650"/>
      <c r="C11" s="649"/>
      <c r="D11" s="662"/>
    </row>
    <row r="12" spans="1:5" ht="12.75" customHeight="1" thickBot="1">
      <c r="A12" s="649"/>
      <c r="B12" s="659">
        <f>B10+1</f>
        <v>7</v>
      </c>
      <c r="C12" s="660" t="s">
        <v>356</v>
      </c>
      <c r="D12" s="661">
        <f>D5+D10</f>
        <v>0</v>
      </c>
      <c r="E12" s="664"/>
    </row>
    <row r="13" spans="1:5" ht="12.75" customHeight="1">
      <c r="A13" s="649"/>
      <c r="B13" s="650"/>
      <c r="C13" s="649"/>
      <c r="D13" s="662"/>
    </row>
    <row r="14" spans="1:5" ht="12.75" customHeight="1" thickBot="1">
      <c r="A14" s="649"/>
      <c r="B14" s="650"/>
      <c r="C14" s="651" t="s">
        <v>357</v>
      </c>
      <c r="D14" s="662"/>
    </row>
    <row r="15" spans="1:5" ht="12.75" customHeight="1">
      <c r="A15" s="649"/>
      <c r="B15" s="653">
        <f>B12+1</f>
        <v>8</v>
      </c>
      <c r="C15" s="1565" t="s">
        <v>355</v>
      </c>
      <c r="D15" s="655">
        <f>'22-HV-N'!I13</f>
        <v>0</v>
      </c>
    </row>
    <row r="16" spans="1:5" ht="12.75" customHeight="1">
      <c r="A16" s="649"/>
      <c r="B16" s="665">
        <f t="shared" ref="B16:B21" si="0">B15+1</f>
        <v>9</v>
      </c>
      <c r="C16" s="1563" t="s">
        <v>358</v>
      </c>
      <c r="D16" s="1564">
        <f>'22-HV-N'!I25</f>
        <v>0</v>
      </c>
    </row>
    <row r="17" spans="1:7" ht="12.75" customHeight="1">
      <c r="A17" s="649"/>
      <c r="B17" s="665">
        <f t="shared" si="0"/>
        <v>10</v>
      </c>
      <c r="C17" s="666" t="s">
        <v>359</v>
      </c>
      <c r="D17" s="658">
        <f>'22-HV-N'!I14</f>
        <v>0</v>
      </c>
      <c r="G17" s="663"/>
    </row>
    <row r="18" spans="1:7" ht="12.75" customHeight="1">
      <c r="A18" s="649"/>
      <c r="B18" s="656">
        <f t="shared" si="0"/>
        <v>11</v>
      </c>
      <c r="C18" s="667" t="s">
        <v>360</v>
      </c>
      <c r="D18" s="658">
        <f>'22-HV-N'!I39</f>
        <v>0</v>
      </c>
    </row>
    <row r="19" spans="1:7" ht="12.75" customHeight="1">
      <c r="A19" s="649"/>
      <c r="B19" s="656">
        <f t="shared" si="0"/>
        <v>12</v>
      </c>
      <c r="C19" s="668" t="s">
        <v>361</v>
      </c>
      <c r="D19" s="658">
        <f>'22-HV-N'!I40</f>
        <v>0</v>
      </c>
    </row>
    <row r="20" spans="1:7" ht="12.75" customHeight="1" thickBot="1">
      <c r="A20" s="649"/>
      <c r="B20" s="656">
        <f t="shared" si="0"/>
        <v>13</v>
      </c>
      <c r="C20" s="668" t="s">
        <v>362</v>
      </c>
      <c r="D20" s="658">
        <f>'22-HV-N'!I43</f>
        <v>0</v>
      </c>
    </row>
    <row r="21" spans="1:7" ht="12.75" customHeight="1" thickBot="1">
      <c r="A21" s="649"/>
      <c r="B21" s="659">
        <f t="shared" si="0"/>
        <v>14</v>
      </c>
      <c r="C21" s="660" t="s">
        <v>357</v>
      </c>
      <c r="D21" s="661">
        <f>SUM(D15:D20)</f>
        <v>0</v>
      </c>
      <c r="E21" s="664"/>
    </row>
    <row r="22" spans="1:7" ht="12.75" customHeight="1">
      <c r="A22" s="649"/>
      <c r="B22" s="650"/>
      <c r="C22" s="669"/>
      <c r="D22" s="670"/>
    </row>
    <row r="23" spans="1:7" ht="12.75" customHeight="1" thickBot="1">
      <c r="A23" s="649"/>
      <c r="B23" s="649"/>
      <c r="C23" s="671" t="s">
        <v>249</v>
      </c>
      <c r="D23" s="662"/>
    </row>
    <row r="24" spans="1:7" ht="12.75" customHeight="1" thickBot="1">
      <c r="A24" s="649"/>
      <c r="B24" s="659">
        <f>B21+1</f>
        <v>15</v>
      </c>
      <c r="C24" s="660" t="s">
        <v>363</v>
      </c>
      <c r="D24" s="661">
        <f>D12+D21</f>
        <v>0</v>
      </c>
      <c r="E24" s="664"/>
    </row>
    <row r="25" spans="1:7" ht="12.75" customHeight="1" thickBot="1">
      <c r="A25" s="649"/>
      <c r="B25" s="672">
        <f t="shared" ref="B25:B32" si="1">B24+1</f>
        <v>16</v>
      </c>
      <c r="C25" s="673" t="s">
        <v>364</v>
      </c>
      <c r="D25" s="658">
        <f>'22-HV-V'!K23+'22-HV-V'!K29</f>
        <v>0</v>
      </c>
      <c r="E25" s="1562"/>
    </row>
    <row r="26" spans="1:7" ht="12.75" customHeight="1" thickBot="1">
      <c r="A26" s="649"/>
      <c r="B26" s="659">
        <f t="shared" si="1"/>
        <v>17</v>
      </c>
      <c r="C26" s="660" t="s">
        <v>365</v>
      </c>
      <c r="D26" s="661">
        <f>D24+D25</f>
        <v>0</v>
      </c>
    </row>
    <row r="27" spans="1:7" ht="12.75" customHeight="1" thickBot="1">
      <c r="A27" s="649"/>
      <c r="B27" s="659">
        <f t="shared" si="1"/>
        <v>18</v>
      </c>
      <c r="C27" s="660" t="s">
        <v>366</v>
      </c>
      <c r="D27" s="674">
        <f>'22-HV-N'!I8-'22-HV-N'!I56</f>
        <v>0</v>
      </c>
    </row>
    <row r="28" spans="1:7" ht="12.75" customHeight="1" thickBot="1">
      <c r="A28" s="649"/>
      <c r="B28" s="675">
        <f t="shared" si="1"/>
        <v>19</v>
      </c>
      <c r="C28" s="676" t="s">
        <v>367</v>
      </c>
      <c r="D28" s="677">
        <f>D26-D27</f>
        <v>0</v>
      </c>
      <c r="F28" s="663"/>
    </row>
    <row r="29" spans="1:7" ht="12.75" customHeight="1" thickBot="1">
      <c r="A29" s="649"/>
      <c r="B29" s="672">
        <f t="shared" si="1"/>
        <v>20</v>
      </c>
      <c r="C29" s="673" t="s">
        <v>368</v>
      </c>
      <c r="D29" s="658">
        <f>'22-HV-N'!I56</f>
        <v>0</v>
      </c>
    </row>
    <row r="30" spans="1:7" ht="12.75" customHeight="1" thickBot="1">
      <c r="A30" s="649"/>
      <c r="B30" s="659">
        <f t="shared" si="1"/>
        <v>21</v>
      </c>
      <c r="C30" s="660" t="s">
        <v>369</v>
      </c>
      <c r="D30" s="661">
        <f>D26+D29</f>
        <v>0</v>
      </c>
    </row>
    <row r="31" spans="1:7" ht="12.75" customHeight="1" thickBot="1">
      <c r="A31" s="649"/>
      <c r="B31" s="659">
        <f t="shared" si="1"/>
        <v>22</v>
      </c>
      <c r="C31" s="660" t="s">
        <v>370</v>
      </c>
      <c r="D31" s="674">
        <f>'22-HV-N'!I8</f>
        <v>0</v>
      </c>
    </row>
    <row r="32" spans="1:7" ht="12.75" customHeight="1" thickBot="1">
      <c r="A32" s="649"/>
      <c r="B32" s="675">
        <f t="shared" si="1"/>
        <v>23</v>
      </c>
      <c r="C32" s="676" t="s">
        <v>367</v>
      </c>
      <c r="D32" s="677">
        <f>D30-D31</f>
        <v>0</v>
      </c>
    </row>
    <row r="33" spans="1:4">
      <c r="A33" s="649"/>
    </row>
    <row r="34" spans="1:4">
      <c r="A34" s="649"/>
    </row>
    <row r="35" spans="1:4">
      <c r="A35" s="649"/>
    </row>
    <row r="36" spans="1:4">
      <c r="A36" s="649"/>
      <c r="D36" s="664"/>
    </row>
    <row r="37" spans="1:4">
      <c r="A37" s="649"/>
    </row>
    <row r="38" spans="1:4">
      <c r="A38" s="649"/>
      <c r="D38" s="664"/>
    </row>
    <row r="39" spans="1:4">
      <c r="A39" s="649"/>
    </row>
    <row r="40" spans="1:4">
      <c r="A40" s="649"/>
    </row>
    <row r="41" spans="1:4">
      <c r="A41" s="649"/>
    </row>
    <row r="42" spans="1:4">
      <c r="A42" s="649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83F5-99DD-4547-8046-BB737771C7D7}">
  <sheetPr>
    <pageSetUpPr fitToPage="1"/>
  </sheetPr>
  <dimension ref="B1:O65"/>
  <sheetViews>
    <sheetView showGridLines="0" zoomScale="85" zoomScaleNormal="85" workbookViewId="0">
      <selection activeCell="M3" sqref="M3"/>
    </sheetView>
  </sheetViews>
  <sheetFormatPr defaultColWidth="9.140625" defaultRowHeight="12.75"/>
  <cols>
    <col min="1" max="1" width="2.7109375" style="1701" customWidth="1"/>
    <col min="2" max="2" width="3.5703125" style="1701" customWidth="1"/>
    <col min="3" max="3" width="33.7109375" style="1701" customWidth="1"/>
    <col min="4" max="4" width="11.5703125" style="1701" customWidth="1"/>
    <col min="5" max="13" width="14.85546875" style="1701" customWidth="1"/>
    <col min="14" max="16384" width="9.140625" style="1701"/>
  </cols>
  <sheetData>
    <row r="1" spans="2:15" ht="13.5" thickBot="1">
      <c r="E1" s="1702"/>
      <c r="F1" s="1702"/>
      <c r="G1" s="1702"/>
      <c r="H1" s="1702"/>
      <c r="I1" s="1702"/>
      <c r="J1" s="1702"/>
      <c r="K1" s="1702"/>
      <c r="L1" s="1702"/>
      <c r="M1" s="1702"/>
      <c r="O1" s="1703"/>
    </row>
    <row r="2" spans="2:15" ht="17.25" customHeight="1" thickBot="1">
      <c r="B2" s="1704"/>
      <c r="C2" s="1704"/>
      <c r="D2" s="1705"/>
      <c r="E2" s="1706"/>
      <c r="F2" s="1707"/>
      <c r="G2" s="1705"/>
      <c r="H2" s="1705"/>
      <c r="I2" s="1708" t="s">
        <v>0</v>
      </c>
      <c r="J2" s="1709"/>
      <c r="K2" s="1710"/>
      <c r="L2" s="1708" t="s">
        <v>1</v>
      </c>
      <c r="M2" s="1711">
        <v>2024</v>
      </c>
      <c r="O2" s="1703"/>
    </row>
    <row r="3" spans="2:15" ht="15.75">
      <c r="B3" s="1712" t="s">
        <v>293</v>
      </c>
      <c r="C3" s="1712"/>
      <c r="D3" s="1713"/>
      <c r="E3" s="1714"/>
      <c r="F3" s="1715"/>
      <c r="G3" s="1705"/>
      <c r="H3" s="1705"/>
      <c r="I3" s="1705"/>
      <c r="J3" s="1716"/>
      <c r="K3" s="1705"/>
      <c r="L3" s="1717"/>
      <c r="M3" s="1705"/>
      <c r="O3" s="1703"/>
    </row>
    <row r="4" spans="2:15" ht="13.5" thickBot="1">
      <c r="B4" s="1718"/>
      <c r="C4" s="1718"/>
      <c r="D4" s="1719"/>
      <c r="E4" s="1720"/>
      <c r="F4" s="1719"/>
      <c r="G4" s="1721"/>
      <c r="H4" s="1721"/>
      <c r="I4" s="1719"/>
      <c r="J4" s="1719"/>
      <c r="K4" s="1719"/>
      <c r="L4" s="1719"/>
      <c r="M4" s="1721" t="s">
        <v>3</v>
      </c>
      <c r="O4" s="1703"/>
    </row>
    <row r="5" spans="2:15">
      <c r="B5" s="2029" t="s">
        <v>292</v>
      </c>
      <c r="C5" s="2030"/>
      <c r="D5" s="2030"/>
      <c r="E5" s="2093">
        <f>M2</f>
        <v>2024</v>
      </c>
      <c r="F5" s="2094"/>
      <c r="G5" s="2095">
        <f>M2+1</f>
        <v>2025</v>
      </c>
      <c r="H5" s="2096"/>
      <c r="I5" s="2097">
        <f>M2+2</f>
        <v>2026</v>
      </c>
      <c r="J5" s="2098"/>
      <c r="K5" s="1722">
        <f>M2+3</f>
        <v>2027</v>
      </c>
      <c r="L5" s="1723">
        <f>M2+4</f>
        <v>2028</v>
      </c>
      <c r="M5" s="1722">
        <f>M2+5</f>
        <v>2029</v>
      </c>
    </row>
    <row r="6" spans="2:15">
      <c r="B6" s="2091"/>
      <c r="C6" s="2092"/>
      <c r="D6" s="2092"/>
      <c r="E6" s="2099" t="s">
        <v>6</v>
      </c>
      <c r="F6" s="2100"/>
      <c r="G6" s="2099" t="s">
        <v>7</v>
      </c>
      <c r="H6" s="2101"/>
      <c r="I6" s="2102" t="s">
        <v>7</v>
      </c>
      <c r="J6" s="2100"/>
      <c r="K6" s="1724" t="s">
        <v>7</v>
      </c>
      <c r="L6" s="1725" t="s">
        <v>7</v>
      </c>
      <c r="M6" s="1724" t="s">
        <v>7</v>
      </c>
    </row>
    <row r="7" spans="2:15" ht="15" customHeight="1" thickBot="1">
      <c r="B7" s="2032"/>
      <c r="C7" s="2033"/>
      <c r="D7" s="2033"/>
      <c r="E7" s="1726" t="s">
        <v>138</v>
      </c>
      <c r="F7" s="1727" t="s">
        <v>139</v>
      </c>
      <c r="G7" s="1726" t="s">
        <v>138</v>
      </c>
      <c r="H7" s="1728" t="s">
        <v>139</v>
      </c>
      <c r="I7" s="1729" t="s">
        <v>138</v>
      </c>
      <c r="J7" s="1727" t="s">
        <v>139</v>
      </c>
      <c r="K7" s="1730" t="s">
        <v>75</v>
      </c>
      <c r="L7" s="1731" t="s">
        <v>75</v>
      </c>
      <c r="M7" s="1730" t="s">
        <v>75</v>
      </c>
    </row>
    <row r="8" spans="2:15" ht="13.5" thickBot="1">
      <c r="B8" s="1732"/>
      <c r="C8" s="1733" t="s">
        <v>11</v>
      </c>
      <c r="D8" s="1734"/>
      <c r="E8" s="1735" t="s">
        <v>12</v>
      </c>
      <c r="F8" s="1736" t="s">
        <v>13</v>
      </c>
      <c r="G8" s="1737" t="s">
        <v>14</v>
      </c>
      <c r="H8" s="1738" t="s">
        <v>15</v>
      </c>
      <c r="I8" s="1739" t="s">
        <v>16</v>
      </c>
      <c r="J8" s="1740" t="s">
        <v>17</v>
      </c>
      <c r="K8" s="1741" t="s">
        <v>18</v>
      </c>
      <c r="L8" s="1742" t="s">
        <v>5</v>
      </c>
      <c r="M8" s="1741" t="s">
        <v>19</v>
      </c>
    </row>
    <row r="9" spans="2:15" ht="14.25" customHeight="1">
      <c r="B9" s="1743">
        <v>1</v>
      </c>
      <c r="C9" s="1744" t="s">
        <v>25</v>
      </c>
      <c r="D9" s="1745"/>
      <c r="E9" s="1746">
        <f>SUM(E10:E12)</f>
        <v>0</v>
      </c>
      <c r="F9" s="1747">
        <f t="shared" ref="F9:M9" si="0">SUM(F10:F12)</f>
        <v>0</v>
      </c>
      <c r="G9" s="1746">
        <f t="shared" si="0"/>
        <v>0</v>
      </c>
      <c r="H9" s="1747">
        <f t="shared" si="0"/>
        <v>0</v>
      </c>
      <c r="I9" s="1748">
        <f t="shared" si="0"/>
        <v>0</v>
      </c>
      <c r="J9" s="1749">
        <f t="shared" si="0"/>
        <v>0</v>
      </c>
      <c r="K9" s="1750">
        <f t="shared" si="0"/>
        <v>0</v>
      </c>
      <c r="L9" s="1751">
        <f t="shared" si="0"/>
        <v>0</v>
      </c>
      <c r="M9" s="1750">
        <f t="shared" si="0"/>
        <v>0</v>
      </c>
    </row>
    <row r="10" spans="2:15">
      <c r="B10" s="1752">
        <f>B9+1</f>
        <v>2</v>
      </c>
      <c r="C10" s="1753" t="s">
        <v>26</v>
      </c>
      <c r="D10" s="1754"/>
      <c r="E10" s="1755">
        <f>E14+E24</f>
        <v>0</v>
      </c>
      <c r="F10" s="1756">
        <f t="shared" ref="F10:M10" si="1">F14+F24</f>
        <v>0</v>
      </c>
      <c r="G10" s="1755">
        <f t="shared" si="1"/>
        <v>0</v>
      </c>
      <c r="H10" s="1756">
        <f t="shared" si="1"/>
        <v>0</v>
      </c>
      <c r="I10" s="1757">
        <f t="shared" si="1"/>
        <v>0</v>
      </c>
      <c r="J10" s="1758">
        <f t="shared" si="1"/>
        <v>0</v>
      </c>
      <c r="K10" s="1759">
        <f t="shared" si="1"/>
        <v>0</v>
      </c>
      <c r="L10" s="1760">
        <f t="shared" si="1"/>
        <v>0</v>
      </c>
      <c r="M10" s="1759">
        <f t="shared" si="1"/>
        <v>0</v>
      </c>
    </row>
    <row r="11" spans="2:15">
      <c r="B11" s="1752">
        <f t="shared" ref="B11:B48" si="2">B10+1</f>
        <v>3</v>
      </c>
      <c r="C11" s="1753" t="s">
        <v>27</v>
      </c>
      <c r="D11" s="1754"/>
      <c r="E11" s="1761">
        <f>E21+E31</f>
        <v>0</v>
      </c>
      <c r="F11" s="1762">
        <f t="shared" ref="F11:M12" si="3">F21+F31</f>
        <v>0</v>
      </c>
      <c r="G11" s="1761">
        <f t="shared" si="3"/>
        <v>0</v>
      </c>
      <c r="H11" s="1762">
        <f t="shared" si="3"/>
        <v>0</v>
      </c>
      <c r="I11" s="1763">
        <f t="shared" si="3"/>
        <v>0</v>
      </c>
      <c r="J11" s="1764">
        <f t="shared" si="3"/>
        <v>0</v>
      </c>
      <c r="K11" s="1765">
        <f t="shared" si="3"/>
        <v>0</v>
      </c>
      <c r="L11" s="1766">
        <f t="shared" si="3"/>
        <v>0</v>
      </c>
      <c r="M11" s="1765">
        <f t="shared" si="3"/>
        <v>0</v>
      </c>
    </row>
    <row r="12" spans="2:15" ht="13.5" thickBot="1">
      <c r="B12" s="1767">
        <f t="shared" si="2"/>
        <v>4</v>
      </c>
      <c r="C12" s="1768" t="s">
        <v>28</v>
      </c>
      <c r="D12" s="1769"/>
      <c r="E12" s="1770">
        <f>E22+E32</f>
        <v>0</v>
      </c>
      <c r="F12" s="1771">
        <f t="shared" si="3"/>
        <v>0</v>
      </c>
      <c r="G12" s="1770">
        <f t="shared" si="3"/>
        <v>0</v>
      </c>
      <c r="H12" s="1771">
        <f t="shared" si="3"/>
        <v>0</v>
      </c>
      <c r="I12" s="1772">
        <f t="shared" si="3"/>
        <v>0</v>
      </c>
      <c r="J12" s="1773">
        <f t="shared" si="3"/>
        <v>0</v>
      </c>
      <c r="K12" s="1774">
        <f t="shared" si="3"/>
        <v>0</v>
      </c>
      <c r="L12" s="1775">
        <f t="shared" si="3"/>
        <v>0</v>
      </c>
      <c r="M12" s="1774">
        <f t="shared" si="3"/>
        <v>0</v>
      </c>
    </row>
    <row r="13" spans="2:15" ht="14.25" customHeight="1">
      <c r="B13" s="1743">
        <f t="shared" si="2"/>
        <v>5</v>
      </c>
      <c r="C13" s="1776" t="s">
        <v>29</v>
      </c>
      <c r="D13" s="1777"/>
      <c r="E13" s="1778">
        <f>E14+E21+E22</f>
        <v>0</v>
      </c>
      <c r="F13" s="1779">
        <f t="shared" ref="F13:M13" si="4">F14+F21+F22</f>
        <v>0</v>
      </c>
      <c r="G13" s="1778">
        <f t="shared" si="4"/>
        <v>0</v>
      </c>
      <c r="H13" s="1779">
        <f t="shared" si="4"/>
        <v>0</v>
      </c>
      <c r="I13" s="1780">
        <f t="shared" si="4"/>
        <v>0</v>
      </c>
      <c r="J13" s="1781">
        <f t="shared" si="4"/>
        <v>0</v>
      </c>
      <c r="K13" s="1782">
        <f t="shared" si="4"/>
        <v>0</v>
      </c>
      <c r="L13" s="1783">
        <f t="shared" si="4"/>
        <v>0</v>
      </c>
      <c r="M13" s="1782">
        <f t="shared" si="4"/>
        <v>0</v>
      </c>
    </row>
    <row r="14" spans="2:15">
      <c r="B14" s="1752">
        <f t="shared" si="2"/>
        <v>6</v>
      </c>
      <c r="C14" s="1784" t="s">
        <v>26</v>
      </c>
      <c r="D14" s="1785"/>
      <c r="E14" s="1786">
        <f>+E15+E16+E19+E20</f>
        <v>0</v>
      </c>
      <c r="F14" s="1787">
        <f t="shared" ref="F14:J14" si="5">+F15+F16+F19+F20</f>
        <v>0</v>
      </c>
      <c r="G14" s="1786">
        <f t="shared" si="5"/>
        <v>0</v>
      </c>
      <c r="H14" s="1787">
        <f t="shared" si="5"/>
        <v>0</v>
      </c>
      <c r="I14" s="1788">
        <f t="shared" si="5"/>
        <v>0</v>
      </c>
      <c r="J14" s="1789">
        <f t="shared" si="5"/>
        <v>0</v>
      </c>
      <c r="K14" s="1790"/>
      <c r="L14" s="1790"/>
      <c r="M14" s="1790"/>
    </row>
    <row r="15" spans="2:15">
      <c r="B15" s="1752">
        <f t="shared" si="2"/>
        <v>7</v>
      </c>
      <c r="C15" s="1791" t="s">
        <v>30</v>
      </c>
      <c r="D15" s="1792"/>
      <c r="E15" s="1793"/>
      <c r="F15" s="1794"/>
      <c r="G15" s="1793"/>
      <c r="H15" s="1794"/>
      <c r="I15" s="1795"/>
      <c r="J15" s="1796"/>
      <c r="K15" s="1797" t="s">
        <v>49</v>
      </c>
      <c r="L15" s="1798" t="s">
        <v>49</v>
      </c>
      <c r="M15" s="1797" t="s">
        <v>49</v>
      </c>
    </row>
    <row r="16" spans="2:15">
      <c r="B16" s="1752">
        <f t="shared" si="2"/>
        <v>8</v>
      </c>
      <c r="C16" s="1791" t="s">
        <v>31</v>
      </c>
      <c r="D16" s="1792"/>
      <c r="E16" s="1786">
        <f t="shared" ref="E16:J16" si="6">+E17+E18</f>
        <v>0</v>
      </c>
      <c r="F16" s="1787">
        <f t="shared" si="6"/>
        <v>0</v>
      </c>
      <c r="G16" s="1786">
        <f t="shared" si="6"/>
        <v>0</v>
      </c>
      <c r="H16" s="1787">
        <f t="shared" si="6"/>
        <v>0</v>
      </c>
      <c r="I16" s="1788">
        <f t="shared" si="6"/>
        <v>0</v>
      </c>
      <c r="J16" s="1789">
        <f t="shared" si="6"/>
        <v>0</v>
      </c>
      <c r="K16" s="1797" t="s">
        <v>49</v>
      </c>
      <c r="L16" s="1798" t="s">
        <v>49</v>
      </c>
      <c r="M16" s="1797" t="s">
        <v>49</v>
      </c>
    </row>
    <row r="17" spans="2:13">
      <c r="B17" s="1752">
        <f t="shared" si="2"/>
        <v>9</v>
      </c>
      <c r="C17" s="1799" t="s">
        <v>32</v>
      </c>
      <c r="D17" s="1792"/>
      <c r="E17" s="1793"/>
      <c r="F17" s="1794"/>
      <c r="G17" s="1793"/>
      <c r="H17" s="1794"/>
      <c r="I17" s="1795"/>
      <c r="J17" s="1796"/>
      <c r="K17" s="1797" t="s">
        <v>49</v>
      </c>
      <c r="L17" s="1798" t="s">
        <v>49</v>
      </c>
      <c r="M17" s="1797" t="s">
        <v>49</v>
      </c>
    </row>
    <row r="18" spans="2:13">
      <c r="B18" s="1752">
        <f t="shared" si="2"/>
        <v>10</v>
      </c>
      <c r="C18" s="1799" t="s">
        <v>33</v>
      </c>
      <c r="D18" s="1792"/>
      <c r="E18" s="1800"/>
      <c r="F18" s="1801"/>
      <c r="G18" s="1793"/>
      <c r="H18" s="1801"/>
      <c r="I18" s="1793"/>
      <c r="J18" s="1795"/>
      <c r="K18" s="1797" t="s">
        <v>49</v>
      </c>
      <c r="L18" s="1798" t="s">
        <v>49</v>
      </c>
      <c r="M18" s="1797" t="s">
        <v>49</v>
      </c>
    </row>
    <row r="19" spans="2:13">
      <c r="B19" s="1752">
        <f t="shared" si="2"/>
        <v>11</v>
      </c>
      <c r="C19" s="1791" t="s">
        <v>34</v>
      </c>
      <c r="D19" s="1792"/>
      <c r="E19" s="1793"/>
      <c r="F19" s="1794"/>
      <c r="G19" s="1793"/>
      <c r="H19" s="1794"/>
      <c r="I19" s="1795"/>
      <c r="J19" s="1796"/>
      <c r="K19" s="1797" t="s">
        <v>49</v>
      </c>
      <c r="L19" s="1798" t="s">
        <v>49</v>
      </c>
      <c r="M19" s="1797" t="s">
        <v>49</v>
      </c>
    </row>
    <row r="20" spans="2:13">
      <c r="B20" s="1752">
        <f t="shared" si="2"/>
        <v>12</v>
      </c>
      <c r="C20" s="1791" t="s">
        <v>35</v>
      </c>
      <c r="D20" s="1792"/>
      <c r="E20" s="1793"/>
      <c r="F20" s="1794"/>
      <c r="G20" s="1793"/>
      <c r="H20" s="1794"/>
      <c r="I20" s="1795"/>
      <c r="J20" s="1796"/>
      <c r="K20" s="1797" t="s">
        <v>49</v>
      </c>
      <c r="L20" s="1798" t="s">
        <v>49</v>
      </c>
      <c r="M20" s="1797" t="s">
        <v>49</v>
      </c>
    </row>
    <row r="21" spans="2:13">
      <c r="B21" s="1752">
        <f t="shared" si="2"/>
        <v>13</v>
      </c>
      <c r="C21" s="1784" t="s">
        <v>36</v>
      </c>
      <c r="D21" s="1792"/>
      <c r="E21" s="1802">
        <f>IF($E$14+$F$14+$E$24+$F$24=0,0,E33*($E$14+$F$14)/($E$14+$F$14+$E$24+$F$24))</f>
        <v>0</v>
      </c>
      <c r="F21" s="1803">
        <f>IF($E$14+$F$14+$E$24+$F$24=0,0,F33*($E$14+$F$14)/($E$14+$F$14+$E$24+$F$24))</f>
        <v>0</v>
      </c>
      <c r="G21" s="1802">
        <f>IF($G$14+$H$14+$G$24+$H$24=0,0,G33*($G$14+$H$14)/($G$14+$H$14+$G$24+$H$24))</f>
        <v>0</v>
      </c>
      <c r="H21" s="1804">
        <f>IF($G$14+$H$14+$G$24+$H$24=0,0,H33*($G$14+$H$14)/($G$14+$H$14+$G$24+$H$24))</f>
        <v>0</v>
      </c>
      <c r="I21" s="1802">
        <f>IF($I$14+$J$14+$I$24+$J$24=0,0,I33*($I$14+$J$14)/($I$14+$J$14+$I$24+$J$24))</f>
        <v>0</v>
      </c>
      <c r="J21" s="1805">
        <f>IF($I$14+$J$14+$I$24+$J$24=0,0,J33*($I$14+$J$14)/($I$14+$J$14+$I$24+$J$24))</f>
        <v>0</v>
      </c>
      <c r="K21" s="1806">
        <f>IF($K$14+$K$24=0,0,K33*$K$14/($K$14+$K$24))</f>
        <v>0</v>
      </c>
      <c r="L21" s="1806">
        <f>IF($L$14+$L$24=0,0,L33*$L$14/($L$14+$L$24))</f>
        <v>0</v>
      </c>
      <c r="M21" s="1806">
        <f>IF($M$14+$M$24=0,0,M33*$M$14/($M$14+$M$24))</f>
        <v>0</v>
      </c>
    </row>
    <row r="22" spans="2:13" ht="13.5" thickBot="1">
      <c r="B22" s="1767">
        <f t="shared" si="2"/>
        <v>14</v>
      </c>
      <c r="C22" s="1807" t="s">
        <v>28</v>
      </c>
      <c r="D22" s="1808"/>
      <c r="E22" s="1809">
        <f>IF($E$14+$F$14+$E$24+$F$24+$E$40+$F$40=0,0,E42*($E$14+$F$14+$E$21+$F$21)/($E$14+$F$14+$E$21+$F$21+$E$24+$F$24+$E$31+$F$31+$E$40+$F$40))</f>
        <v>0</v>
      </c>
      <c r="F22" s="1810">
        <f>IF($E$14+$F$14+$E$24+$F$24+$E$40+$F$40=0,0,F42*($E$14+$F$14+$E$21+$F$21)/($E$14+$F$14+$E$21+$F$21+$E$24+$F$24+$E$31+$F$31+$E$40+$F$40))</f>
        <v>0</v>
      </c>
      <c r="G22" s="1809">
        <f>IF($G$14+$H$14+$G$24+$H$24+$G$40+$H$40=0,0,G42*($G$14+$H$14+$G$21+$H$21)/($G$14+$H$14+$G$21+$H$21+$G$24+$H$24+$G$31+$H$31+$G$40+$H$40))</f>
        <v>0</v>
      </c>
      <c r="H22" s="1810">
        <f>IF($G$14+$H$14+$G$24+$H$24+$G$40+$H$40=0,0,H42*($G$14+$H$14+$G$21+$H$21)/($G$14+$H$14+$G$21+$H$21+$G$24+$H$24+$G$31+$H$31+$G$40+$H$40))</f>
        <v>0</v>
      </c>
      <c r="I22" s="1809">
        <f>IF($I$14+$J$14+$I$24+$J$24+$I$40+$J$40=0,0,I42*($I$14+$J$14+$I$21+$J$21)/($I$14+$J$14+$I$21+$J$21+$I$24+$J$24+$I$31+$J$31+$I$40+$J$40))</f>
        <v>0</v>
      </c>
      <c r="J22" s="1811">
        <f>IF($I$14+$J$14+$I$24+$J$24+$I$40+$J$40=0,0,J42*($I$14+$J$14+$I$21+$J$21)/($I$14+$J$14+$I$21+$J$21+$I$24+$J$24+$I$31+$J$31+$I$40+$J$40))</f>
        <v>0</v>
      </c>
      <c r="K22" s="1812">
        <f>IF($K$14+$K$24+$K$40=0,0,K42*($K$14+K$21)/($K$14+$K$24+$K$33+$K$40))</f>
        <v>0</v>
      </c>
      <c r="L22" s="1812">
        <f>IF($L$14+$L$24+$L$40=0,0,L42*($L$14+L$21)/($L$14+$L$24+$L$33+$L$40))</f>
        <v>0</v>
      </c>
      <c r="M22" s="1812">
        <f>IF($M$14+$M$24+$M$40=0,0,M42*($M$14+M$21)/($M$14+$M$24+$M$33+$M$40))</f>
        <v>0</v>
      </c>
    </row>
    <row r="23" spans="2:13" ht="14.25" customHeight="1">
      <c r="B23" s="1743">
        <f t="shared" si="2"/>
        <v>15</v>
      </c>
      <c r="C23" s="1813" t="s">
        <v>37</v>
      </c>
      <c r="D23" s="1814"/>
      <c r="E23" s="1778">
        <f>E24+E31+E32</f>
        <v>0</v>
      </c>
      <c r="F23" s="1779">
        <f t="shared" ref="F23:M23" si="7">F24+F31+F32</f>
        <v>0</v>
      </c>
      <c r="G23" s="1778">
        <f t="shared" si="7"/>
        <v>0</v>
      </c>
      <c r="H23" s="1779">
        <f t="shared" si="7"/>
        <v>0</v>
      </c>
      <c r="I23" s="1780">
        <f t="shared" si="7"/>
        <v>0</v>
      </c>
      <c r="J23" s="1781">
        <f t="shared" si="7"/>
        <v>0</v>
      </c>
      <c r="K23" s="1782">
        <f t="shared" si="7"/>
        <v>0</v>
      </c>
      <c r="L23" s="1783">
        <f t="shared" si="7"/>
        <v>0</v>
      </c>
      <c r="M23" s="1782">
        <f t="shared" si="7"/>
        <v>0</v>
      </c>
    </row>
    <row r="24" spans="2:13">
      <c r="B24" s="1752">
        <f t="shared" si="2"/>
        <v>16</v>
      </c>
      <c r="C24" s="1784" t="s">
        <v>26</v>
      </c>
      <c r="D24" s="1785"/>
      <c r="E24" s="1786">
        <f t="shared" ref="E24:J24" si="8">+E25+E26+E29+E30</f>
        <v>0</v>
      </c>
      <c r="F24" s="1787">
        <f t="shared" si="8"/>
        <v>0</v>
      </c>
      <c r="G24" s="1786">
        <f t="shared" si="8"/>
        <v>0</v>
      </c>
      <c r="H24" s="1787">
        <f t="shared" si="8"/>
        <v>0</v>
      </c>
      <c r="I24" s="1788">
        <f t="shared" si="8"/>
        <v>0</v>
      </c>
      <c r="J24" s="1789">
        <f t="shared" si="8"/>
        <v>0</v>
      </c>
      <c r="K24" s="1790"/>
      <c r="L24" s="1815"/>
      <c r="M24" s="1790"/>
    </row>
    <row r="25" spans="2:13">
      <c r="B25" s="1752">
        <f t="shared" si="2"/>
        <v>17</v>
      </c>
      <c r="C25" s="1791" t="s">
        <v>30</v>
      </c>
      <c r="D25" s="1792"/>
      <c r="E25" s="1793"/>
      <c r="F25" s="1794"/>
      <c r="G25" s="1793"/>
      <c r="H25" s="1794"/>
      <c r="I25" s="1795"/>
      <c r="J25" s="1796"/>
      <c r="K25" s="1797" t="s">
        <v>49</v>
      </c>
      <c r="L25" s="1798" t="s">
        <v>49</v>
      </c>
      <c r="M25" s="1797" t="s">
        <v>49</v>
      </c>
    </row>
    <row r="26" spans="2:13">
      <c r="B26" s="1752">
        <f t="shared" si="2"/>
        <v>18</v>
      </c>
      <c r="C26" s="1791" t="s">
        <v>31</v>
      </c>
      <c r="D26" s="1792"/>
      <c r="E26" s="1786">
        <f t="shared" ref="E26:J26" si="9">+E27+E28</f>
        <v>0</v>
      </c>
      <c r="F26" s="1787">
        <f t="shared" si="9"/>
        <v>0</v>
      </c>
      <c r="G26" s="1786">
        <f t="shared" si="9"/>
        <v>0</v>
      </c>
      <c r="H26" s="1787">
        <f t="shared" si="9"/>
        <v>0</v>
      </c>
      <c r="I26" s="1788">
        <f t="shared" si="9"/>
        <v>0</v>
      </c>
      <c r="J26" s="1789">
        <f t="shared" si="9"/>
        <v>0</v>
      </c>
      <c r="K26" s="1797" t="s">
        <v>49</v>
      </c>
      <c r="L26" s="1798" t="s">
        <v>49</v>
      </c>
      <c r="M26" s="1797" t="s">
        <v>49</v>
      </c>
    </row>
    <row r="27" spans="2:13">
      <c r="B27" s="1752">
        <f t="shared" si="2"/>
        <v>19</v>
      </c>
      <c r="C27" s="1799" t="s">
        <v>32</v>
      </c>
      <c r="D27" s="1792"/>
      <c r="E27" s="1793"/>
      <c r="F27" s="1794"/>
      <c r="G27" s="1793"/>
      <c r="H27" s="1794"/>
      <c r="I27" s="1795"/>
      <c r="J27" s="1796"/>
      <c r="K27" s="1797" t="s">
        <v>49</v>
      </c>
      <c r="L27" s="1798" t="s">
        <v>49</v>
      </c>
      <c r="M27" s="1797" t="s">
        <v>49</v>
      </c>
    </row>
    <row r="28" spans="2:13">
      <c r="B28" s="1752">
        <f t="shared" si="2"/>
        <v>20</v>
      </c>
      <c r="C28" s="1799" t="s">
        <v>33</v>
      </c>
      <c r="D28" s="1792"/>
      <c r="E28" s="1793"/>
      <c r="F28" s="1794"/>
      <c r="G28" s="1793"/>
      <c r="H28" s="1794"/>
      <c r="I28" s="1795"/>
      <c r="J28" s="1796"/>
      <c r="K28" s="1797" t="s">
        <v>49</v>
      </c>
      <c r="L28" s="1798" t="s">
        <v>49</v>
      </c>
      <c r="M28" s="1797" t="s">
        <v>49</v>
      </c>
    </row>
    <row r="29" spans="2:13">
      <c r="B29" s="1752">
        <f t="shared" si="2"/>
        <v>21</v>
      </c>
      <c r="C29" s="1791" t="s">
        <v>34</v>
      </c>
      <c r="D29" s="1792"/>
      <c r="E29" s="1793"/>
      <c r="F29" s="1794"/>
      <c r="G29" s="1793"/>
      <c r="H29" s="1794"/>
      <c r="I29" s="1795"/>
      <c r="J29" s="1796"/>
      <c r="K29" s="1797" t="s">
        <v>49</v>
      </c>
      <c r="L29" s="1798" t="s">
        <v>49</v>
      </c>
      <c r="M29" s="1797" t="s">
        <v>49</v>
      </c>
    </row>
    <row r="30" spans="2:13">
      <c r="B30" s="1752">
        <f t="shared" si="2"/>
        <v>22</v>
      </c>
      <c r="C30" s="1791" t="s">
        <v>35</v>
      </c>
      <c r="D30" s="1792"/>
      <c r="E30" s="1793"/>
      <c r="F30" s="1794"/>
      <c r="G30" s="1793"/>
      <c r="H30" s="1794"/>
      <c r="I30" s="1795"/>
      <c r="J30" s="1796"/>
      <c r="K30" s="1797" t="s">
        <v>49</v>
      </c>
      <c r="L30" s="1798" t="s">
        <v>49</v>
      </c>
      <c r="M30" s="1797" t="s">
        <v>49</v>
      </c>
    </row>
    <row r="31" spans="2:13">
      <c r="B31" s="1752">
        <f t="shared" si="2"/>
        <v>23</v>
      </c>
      <c r="C31" s="1784" t="s">
        <v>36</v>
      </c>
      <c r="D31" s="1792"/>
      <c r="E31" s="1802">
        <f>IF($E$14+$F$14+$E$24+$F$24=0,0,E33*($E$24+$F$24)/($E$14+$F$14+$E$24+$F$24))</f>
        <v>0</v>
      </c>
      <c r="F31" s="1803">
        <f>IF($E$14+$F$14+$E$24+$F$24=0,0,F33*($E$24+$F$24)/($E$14+$F$14+$E$24+$F$24))</f>
        <v>0</v>
      </c>
      <c r="G31" s="1802">
        <f>IF($G$14+$H$14+$G$24+$H$24=0,0,G33*($G$24+$H$24)/($G$14+$H$14+$G$24+$H$24))</f>
        <v>0</v>
      </c>
      <c r="H31" s="1804">
        <f>IF($G$14+$H$14+$G$24+$H$24=0,0,H33*($G$24+$H$24)/($G$14+$H$14+$G$24+$H$24))</f>
        <v>0</v>
      </c>
      <c r="I31" s="1803">
        <f>IF($I$14+$J$14+$I$24+$J$24=0,0,I33*($I$24+$J$24)/($I$14+$J$14+$I$24+$J$24))</f>
        <v>0</v>
      </c>
      <c r="J31" s="1805">
        <f>IF($I$14+$J$14+$I$24+$J$24=0,0,J33*($I$24+$J$24)/($I$14+$J$14+$I$24+$J$24))</f>
        <v>0</v>
      </c>
      <c r="K31" s="1806">
        <f>IF($K$14+$K$24=0,0,K33*$K$24/($K$14+$K$24))</f>
        <v>0</v>
      </c>
      <c r="L31" s="1816">
        <f>IF($L$14+$L$24=0,0,L33*$L$24/($L$14+$L$24))</f>
        <v>0</v>
      </c>
      <c r="M31" s="1806">
        <f>IF($M$14+$M$24=0,0,M33*$M$24/($M$14+$M$24))</f>
        <v>0</v>
      </c>
    </row>
    <row r="32" spans="2:13" ht="13.5" thickBot="1">
      <c r="B32" s="1767">
        <f t="shared" si="2"/>
        <v>24</v>
      </c>
      <c r="C32" s="1807" t="s">
        <v>28</v>
      </c>
      <c r="D32" s="1808"/>
      <c r="E32" s="1809">
        <f>IF($E$14+$F$14+$E$24+$F$24+$E$40+$F$40=0,0,E42*($E$24+$F$24+$E$31+$F$31)/($E$14+$F$14+$E$21+$F$21+$E$24+$F$24+$E$31+$F$31+$E$40+$F$40))</f>
        <v>0</v>
      </c>
      <c r="F32" s="1810">
        <f>IF($E$14+$F$14+$E$24+$F$24+$E$40+$F$40=0,0,F42*($E$24+$F$24+$E$31+$F$31)/($E$14+$F$14+$E$21+$F$21+$E$24+$F$24+$E$31+$F$31+$E$40+$F$40))</f>
        <v>0</v>
      </c>
      <c r="G32" s="1809">
        <f>IF($G$14+$H$14+$G$24+$H$24+$G$40+$H$40=0,0,G42*($G$24+$H$24+$G$31+$H$31)/($G$14+$H$14+$G$21+$H$21+$G$24+$H$24+$G$31+$H$31+$G$40+$H$40))</f>
        <v>0</v>
      </c>
      <c r="H32" s="1810">
        <f>IF($G$14+$H$14+$G$24+$H$24+$G$40+$H$40=0,0,H42*($G$24+$H$24+$G$31+$H$31)/($G$14+$H$14+$G$21+$H$21+$G$24+$H$24+$G$31+$H$31+$G$40+$H$40))</f>
        <v>0</v>
      </c>
      <c r="I32" s="1817">
        <f>IF($I$14+$J$14+$I$24+$J$24+$I$40+$J$40=0,0,I42*($I$24+$J$24+$I$31+$J$31)/($I$14+$J$14+$I$21+$J$21+$I$24+$J$24+$I$31+$J$31+$I$40+$J$40))</f>
        <v>0</v>
      </c>
      <c r="J32" s="1811">
        <f>IF($I$14+$J$14+$I$24+$J$24+$I$40+$J$40=0,0,J42*($I$24+$J$24+$I$31+$J$31)/($I$14+$J$14+$I$21+$J$21+$I$24+$J$24+$I$31+$J$31+$I$40+$J$40))</f>
        <v>0</v>
      </c>
      <c r="K32" s="1812">
        <f>IF($K$14+$K$24+$K$40=0,0,K42*($K$24+K$31)/($K$14+$K$24+$K$33+$K$40))</f>
        <v>0</v>
      </c>
      <c r="L32" s="1818">
        <f>IF($L$14+$L$24+$L$40=0,0,L42*($L$24+L$31)/($L$14+$L$24+$L$33+$L$40))</f>
        <v>0</v>
      </c>
      <c r="M32" s="1812">
        <f>IF($M$14+$M$24+$M$40=0,0,M42*($M$24+M$31)/($M$14+$M$24+$M$33+$M$40))</f>
        <v>0</v>
      </c>
    </row>
    <row r="33" spans="2:13" ht="15" customHeight="1">
      <c r="B33" s="1819">
        <f t="shared" si="2"/>
        <v>25</v>
      </c>
      <c r="C33" s="1820" t="s">
        <v>310</v>
      </c>
      <c r="D33" s="1821"/>
      <c r="E33" s="1822">
        <f t="shared" ref="E33:J33" si="10">SUM(E34:E38)</f>
        <v>0</v>
      </c>
      <c r="F33" s="1823">
        <f t="shared" si="10"/>
        <v>0</v>
      </c>
      <c r="G33" s="1822">
        <f t="shared" si="10"/>
        <v>0</v>
      </c>
      <c r="H33" s="1823">
        <f t="shared" si="10"/>
        <v>0</v>
      </c>
      <c r="I33" s="1824">
        <f t="shared" si="10"/>
        <v>0</v>
      </c>
      <c r="J33" s="1825">
        <f t="shared" si="10"/>
        <v>0</v>
      </c>
      <c r="K33" s="1826"/>
      <c r="L33" s="1827"/>
      <c r="M33" s="1826"/>
    </row>
    <row r="34" spans="2:13">
      <c r="B34" s="1752">
        <f t="shared" si="2"/>
        <v>26</v>
      </c>
      <c r="C34" s="1784" t="s">
        <v>38</v>
      </c>
      <c r="D34" s="1792"/>
      <c r="E34" s="1793"/>
      <c r="F34" s="1794"/>
      <c r="G34" s="1793"/>
      <c r="H34" s="1794"/>
      <c r="I34" s="1795"/>
      <c r="J34" s="1796"/>
      <c r="K34" s="1797" t="s">
        <v>49</v>
      </c>
      <c r="L34" s="1798" t="s">
        <v>49</v>
      </c>
      <c r="M34" s="1797" t="s">
        <v>49</v>
      </c>
    </row>
    <row r="35" spans="2:13">
      <c r="B35" s="1752">
        <f t="shared" si="2"/>
        <v>27</v>
      </c>
      <c r="C35" s="1784" t="s">
        <v>39</v>
      </c>
      <c r="D35" s="1792"/>
      <c r="E35" s="1793"/>
      <c r="F35" s="1794"/>
      <c r="G35" s="1793"/>
      <c r="H35" s="1794"/>
      <c r="I35" s="1795"/>
      <c r="J35" s="1796"/>
      <c r="K35" s="1797" t="s">
        <v>49</v>
      </c>
      <c r="L35" s="1798" t="s">
        <v>49</v>
      </c>
      <c r="M35" s="1797" t="s">
        <v>49</v>
      </c>
    </row>
    <row r="36" spans="2:13">
      <c r="B36" s="1752">
        <f t="shared" si="2"/>
        <v>28</v>
      </c>
      <c r="C36" s="1784" t="s">
        <v>40</v>
      </c>
      <c r="D36" s="1792"/>
      <c r="E36" s="1793"/>
      <c r="F36" s="1794"/>
      <c r="G36" s="1793"/>
      <c r="H36" s="1794"/>
      <c r="I36" s="1795"/>
      <c r="J36" s="1796"/>
      <c r="K36" s="1797" t="s">
        <v>49</v>
      </c>
      <c r="L36" s="1798" t="s">
        <v>49</v>
      </c>
      <c r="M36" s="1797" t="s">
        <v>49</v>
      </c>
    </row>
    <row r="37" spans="2:13">
      <c r="B37" s="1752">
        <f t="shared" si="2"/>
        <v>29</v>
      </c>
      <c r="C37" s="1784" t="s">
        <v>41</v>
      </c>
      <c r="D37" s="1792"/>
      <c r="E37" s="1793"/>
      <c r="F37" s="1794"/>
      <c r="G37" s="1793"/>
      <c r="H37" s="1794"/>
      <c r="I37" s="1795"/>
      <c r="J37" s="1796"/>
      <c r="K37" s="1797" t="s">
        <v>49</v>
      </c>
      <c r="L37" s="1798" t="s">
        <v>49</v>
      </c>
      <c r="M37" s="1797" t="s">
        <v>49</v>
      </c>
    </row>
    <row r="38" spans="2:13" ht="13.5" thickBot="1">
      <c r="B38" s="1828">
        <f t="shared" si="2"/>
        <v>30</v>
      </c>
      <c r="C38" s="1829" t="s">
        <v>42</v>
      </c>
      <c r="D38" s="1830"/>
      <c r="E38" s="1831"/>
      <c r="F38" s="1832"/>
      <c r="G38" s="1831"/>
      <c r="H38" s="1832"/>
      <c r="I38" s="1833"/>
      <c r="J38" s="1834"/>
      <c r="K38" s="1835" t="s">
        <v>49</v>
      </c>
      <c r="L38" s="1836" t="s">
        <v>49</v>
      </c>
      <c r="M38" s="1835" t="s">
        <v>49</v>
      </c>
    </row>
    <row r="39" spans="2:13" ht="14.25" customHeight="1">
      <c r="B39" s="1743">
        <f t="shared" si="2"/>
        <v>31</v>
      </c>
      <c r="C39" s="1744" t="s">
        <v>43</v>
      </c>
      <c r="D39" s="1745"/>
      <c r="E39" s="1778">
        <f>E40+E41</f>
        <v>0</v>
      </c>
      <c r="F39" s="1779">
        <f t="shared" ref="F39:M39" si="11">F40+F41</f>
        <v>0</v>
      </c>
      <c r="G39" s="1778">
        <f t="shared" si="11"/>
        <v>0</v>
      </c>
      <c r="H39" s="1779">
        <f t="shared" si="11"/>
        <v>0</v>
      </c>
      <c r="I39" s="1780">
        <f t="shared" si="11"/>
        <v>0</v>
      </c>
      <c r="J39" s="1781">
        <f t="shared" si="11"/>
        <v>0</v>
      </c>
      <c r="K39" s="1782">
        <f t="shared" si="11"/>
        <v>0</v>
      </c>
      <c r="L39" s="1783">
        <f t="shared" si="11"/>
        <v>0</v>
      </c>
      <c r="M39" s="1782">
        <f t="shared" si="11"/>
        <v>0</v>
      </c>
    </row>
    <row r="40" spans="2:13">
      <c r="B40" s="1752">
        <f t="shared" si="2"/>
        <v>32</v>
      </c>
      <c r="C40" s="1753" t="s">
        <v>439</v>
      </c>
      <c r="D40" s="1837"/>
      <c r="E40" s="1793"/>
      <c r="F40" s="1794"/>
      <c r="G40" s="1793"/>
      <c r="H40" s="1794"/>
      <c r="I40" s="1795"/>
      <c r="J40" s="1796"/>
      <c r="K40" s="1790"/>
      <c r="L40" s="1815"/>
      <c r="M40" s="1790"/>
    </row>
    <row r="41" spans="2:13" ht="13.5" thickBot="1">
      <c r="B41" s="1767">
        <f t="shared" si="2"/>
        <v>33</v>
      </c>
      <c r="C41" s="1768" t="s">
        <v>28</v>
      </c>
      <c r="D41" s="1838"/>
      <c r="E41" s="1839">
        <f>IF($E$14+$F$14+$E$24+$F$24+$E$40+$F$40=0,0,E42*($E$40+$F$40)/($E$14+$F$14+$E$21+$F$21+$E$24+$F$24+$E$31+$F$31+$E$40+$F$40))</f>
        <v>0</v>
      </c>
      <c r="F41" s="1840">
        <f>IF($E$14+$F$14+$E$24+$F$24+$E$40+$F$40=0,0,F42*($E$40+$F$40)/($E$14+$F$14+$E$21+$F$21+$E$24+$F$24+$E$31+$F$31+$E$40+$F$40))</f>
        <v>0</v>
      </c>
      <c r="G41" s="1809">
        <f>IF($G$14+$H$14+$G$24+$H$24+$G$40+$H$40=0,0,G42*($G$40+$H$40)/($G$14+$H$14+$G$21+$H$21+$G$24+$H$24+$G$31+$H$31+$G$40+$H$40))</f>
        <v>0</v>
      </c>
      <c r="H41" s="1810">
        <f>IF($G$14+$H$14+$G$24+$H$24+$G$40+$H$40=0,0,H42*($G$40+$H$40)/($G$14+$H$14+$G$21+$H$21+$G$24+$H$24+$G$31+$H$31+$G$40+$H$40))</f>
        <v>0</v>
      </c>
      <c r="I41" s="1809">
        <f>IF($I$14+$J$14+$I$24+$J$24+$I$40+$J$40=0,0,I42*($I$40+$J$40)/($I$14+$J$14+$I$21+$J$21+$I$24+$J$24+$I$31+$J$31+$I$40+$J$40))</f>
        <v>0</v>
      </c>
      <c r="J41" s="1811">
        <f>IF($I$14+$J$14+$I$24+$J$24+$I$40+$J$40=0,0,J42*($I$40+$J$40)/($I$14+$J$14+$I$21+$J$21+$I$24+$J$24+$I$31+$J$31+$I$40+$J$40))</f>
        <v>0</v>
      </c>
      <c r="K41" s="1812">
        <f>IF($K$14+$K$24+$K$40=0,0,K42*$K$40/($K$14+$K$24+$K$33+$K$40))</f>
        <v>0</v>
      </c>
      <c r="L41" s="1812">
        <f>IF($L$14+$L$24+$L$40=0,0,L42*$L$40/($L$14+$L$24+$L$33+$L$40))</f>
        <v>0</v>
      </c>
      <c r="M41" s="1812">
        <f>IF($M$14+$M$24+$M$40=0,0,M42*$M$40/($M$14+$M$24+$M$33+$M$40))</f>
        <v>0</v>
      </c>
    </row>
    <row r="42" spans="2:13" ht="14.25">
      <c r="B42" s="1819">
        <f t="shared" si="2"/>
        <v>34</v>
      </c>
      <c r="C42" s="1841" t="s">
        <v>311</v>
      </c>
      <c r="D42" s="1842"/>
      <c r="E42" s="1843">
        <f t="shared" ref="E42:J42" si="12">SUM(E43:E46)</f>
        <v>0</v>
      </c>
      <c r="F42" s="1844">
        <f t="shared" si="12"/>
        <v>0</v>
      </c>
      <c r="G42" s="1843">
        <f t="shared" si="12"/>
        <v>0</v>
      </c>
      <c r="H42" s="1844">
        <f t="shared" si="12"/>
        <v>0</v>
      </c>
      <c r="I42" s="1845">
        <f t="shared" si="12"/>
        <v>0</v>
      </c>
      <c r="J42" s="1846">
        <f t="shared" si="12"/>
        <v>0</v>
      </c>
      <c r="K42" s="1826"/>
      <c r="L42" s="1827"/>
      <c r="M42" s="1826"/>
    </row>
    <row r="43" spans="2:13">
      <c r="B43" s="1752">
        <f t="shared" si="2"/>
        <v>35</v>
      </c>
      <c r="C43" s="1753" t="s">
        <v>44</v>
      </c>
      <c r="D43" s="1792"/>
      <c r="E43" s="1793"/>
      <c r="F43" s="1794"/>
      <c r="G43" s="1793"/>
      <c r="H43" s="1794"/>
      <c r="I43" s="1795"/>
      <c r="J43" s="1796"/>
      <c r="K43" s="1797" t="s">
        <v>49</v>
      </c>
      <c r="L43" s="1798" t="s">
        <v>49</v>
      </c>
      <c r="M43" s="1797" t="s">
        <v>49</v>
      </c>
    </row>
    <row r="44" spans="2:13">
      <c r="B44" s="1752">
        <f t="shared" si="2"/>
        <v>36</v>
      </c>
      <c r="C44" s="1753" t="s">
        <v>45</v>
      </c>
      <c r="D44" s="1792"/>
      <c r="E44" s="1793"/>
      <c r="F44" s="1794"/>
      <c r="G44" s="1793"/>
      <c r="H44" s="1794"/>
      <c r="I44" s="1795"/>
      <c r="J44" s="1796"/>
      <c r="K44" s="1797" t="s">
        <v>49</v>
      </c>
      <c r="L44" s="1798" t="s">
        <v>49</v>
      </c>
      <c r="M44" s="1797" t="s">
        <v>49</v>
      </c>
    </row>
    <row r="45" spans="2:13">
      <c r="B45" s="1752">
        <f t="shared" si="2"/>
        <v>37</v>
      </c>
      <c r="C45" s="1753" t="s">
        <v>46</v>
      </c>
      <c r="D45" s="1792"/>
      <c r="E45" s="1793"/>
      <c r="F45" s="1794"/>
      <c r="G45" s="1793"/>
      <c r="H45" s="1794"/>
      <c r="I45" s="1795"/>
      <c r="J45" s="1796"/>
      <c r="K45" s="1797" t="s">
        <v>49</v>
      </c>
      <c r="L45" s="1798" t="s">
        <v>49</v>
      </c>
      <c r="M45" s="1797" t="s">
        <v>49</v>
      </c>
    </row>
    <row r="46" spans="2:13" ht="13.5" thickBot="1">
      <c r="B46" s="1767">
        <f t="shared" si="2"/>
        <v>38</v>
      </c>
      <c r="C46" s="1768" t="s">
        <v>47</v>
      </c>
      <c r="D46" s="1808"/>
      <c r="E46" s="1847"/>
      <c r="F46" s="1848"/>
      <c r="G46" s="1847"/>
      <c r="H46" s="1848"/>
      <c r="I46" s="1849"/>
      <c r="J46" s="1850"/>
      <c r="K46" s="1851" t="s">
        <v>49</v>
      </c>
      <c r="L46" s="1852" t="s">
        <v>49</v>
      </c>
      <c r="M46" s="1851" t="s">
        <v>49</v>
      </c>
    </row>
    <row r="47" spans="2:13" ht="13.5" thickBot="1">
      <c r="B47" s="1853">
        <f t="shared" si="2"/>
        <v>39</v>
      </c>
      <c r="C47" s="1854" t="s">
        <v>48</v>
      </c>
      <c r="D47" s="1855"/>
      <c r="E47" s="1856" t="s">
        <v>49</v>
      </c>
      <c r="F47" s="1857"/>
      <c r="G47" s="1858" t="s">
        <v>49</v>
      </c>
      <c r="H47" s="1859"/>
      <c r="I47" s="1856" t="s">
        <v>49</v>
      </c>
      <c r="J47" s="1860"/>
      <c r="K47" s="1861"/>
      <c r="L47" s="1860"/>
      <c r="M47" s="1861"/>
    </row>
    <row r="48" spans="2:13" ht="15" customHeight="1" thickBot="1">
      <c r="B48" s="1862">
        <f t="shared" si="2"/>
        <v>40</v>
      </c>
      <c r="C48" s="1863" t="s">
        <v>255</v>
      </c>
      <c r="D48" s="1864"/>
      <c r="E48" s="1865">
        <f>E9+E39</f>
        <v>0</v>
      </c>
      <c r="F48" s="1866">
        <f t="shared" ref="F48:M48" si="13">F9+F39</f>
        <v>0</v>
      </c>
      <c r="G48" s="1867">
        <f t="shared" si="13"/>
        <v>0</v>
      </c>
      <c r="H48" s="1868">
        <f t="shared" si="13"/>
        <v>0</v>
      </c>
      <c r="I48" s="1867">
        <f t="shared" si="13"/>
        <v>0</v>
      </c>
      <c r="J48" s="1868">
        <f t="shared" si="13"/>
        <v>0</v>
      </c>
      <c r="K48" s="1869">
        <f t="shared" si="13"/>
        <v>0</v>
      </c>
      <c r="L48" s="1870">
        <f t="shared" si="13"/>
        <v>0</v>
      </c>
      <c r="M48" s="1869">
        <f t="shared" si="13"/>
        <v>0</v>
      </c>
    </row>
    <row r="49" spans="2:13" ht="15" customHeight="1" thickBot="1">
      <c r="B49" s="1871"/>
      <c r="C49" s="1872"/>
      <c r="D49" s="1873"/>
      <c r="E49" s="1874"/>
      <c r="F49" s="1874"/>
      <c r="G49" s="1875"/>
      <c r="H49" s="1875"/>
      <c r="I49" s="1875"/>
      <c r="J49" s="1875"/>
      <c r="K49" s="1876"/>
      <c r="L49" s="1876"/>
      <c r="M49" s="1876"/>
    </row>
    <row r="50" spans="2:13" ht="15" customHeight="1" thickBot="1">
      <c r="B50" s="2103" t="s">
        <v>140</v>
      </c>
      <c r="C50" s="2104"/>
      <c r="D50" s="2105"/>
      <c r="E50" s="2106">
        <f>E5</f>
        <v>2024</v>
      </c>
      <c r="F50" s="2107"/>
      <c r="G50" s="1877"/>
      <c r="H50" s="1877"/>
      <c r="I50" s="1878"/>
      <c r="J50" s="1878"/>
      <c r="K50" s="1719"/>
      <c r="L50" s="1719"/>
      <c r="M50" s="1719"/>
    </row>
    <row r="51" spans="2:13" ht="14.25" customHeight="1">
      <c r="B51" s="1879">
        <f>B48+1</f>
        <v>41</v>
      </c>
      <c r="C51" s="2108" t="s">
        <v>29</v>
      </c>
      <c r="D51" s="2109"/>
      <c r="E51" s="1880" t="s">
        <v>49</v>
      </c>
      <c r="F51" s="1881" t="s">
        <v>49</v>
      </c>
      <c r="G51" s="1882"/>
      <c r="H51" s="1882"/>
      <c r="I51" s="1882"/>
      <c r="J51" s="1882"/>
      <c r="K51" s="1719"/>
      <c r="L51" s="1719"/>
      <c r="M51" s="1719"/>
    </row>
    <row r="52" spans="2:13" ht="13.5" thickBot="1">
      <c r="B52" s="1883">
        <f>B51+1</f>
        <v>42</v>
      </c>
      <c r="C52" s="1884" t="s">
        <v>56</v>
      </c>
      <c r="D52" s="1885" t="s">
        <v>57</v>
      </c>
      <c r="E52" s="1886"/>
      <c r="F52" s="1887"/>
      <c r="G52" s="1888"/>
      <c r="H52" s="1888"/>
      <c r="I52" s="1888"/>
      <c r="J52" s="1888"/>
      <c r="K52" s="1719"/>
      <c r="L52" s="1719"/>
      <c r="M52" s="1719"/>
    </row>
    <row r="53" spans="2:13">
      <c r="B53" s="1883">
        <f t="shared" ref="B53:B58" si="14">B52+1</f>
        <v>43</v>
      </c>
      <c r="C53" s="1884" t="s">
        <v>59</v>
      </c>
      <c r="D53" s="1885" t="s">
        <v>60</v>
      </c>
      <c r="E53" s="1889"/>
      <c r="F53" s="1890"/>
      <c r="G53" s="1891"/>
      <c r="H53" s="1891"/>
      <c r="I53" s="1891"/>
      <c r="J53" s="1892" t="s">
        <v>62</v>
      </c>
      <c r="K53" s="1893"/>
      <c r="L53" s="1894" t="s">
        <v>63</v>
      </c>
      <c r="M53" s="1895"/>
    </row>
    <row r="54" spans="2:13" ht="13.5" thickBot="1">
      <c r="B54" s="1896">
        <f t="shared" si="14"/>
        <v>44</v>
      </c>
      <c r="C54" s="1897" t="s">
        <v>61</v>
      </c>
      <c r="D54" s="1898" t="s">
        <v>60</v>
      </c>
      <c r="E54" s="1899"/>
      <c r="F54" s="1900"/>
      <c r="G54" s="1891"/>
      <c r="H54" s="1891"/>
      <c r="I54" s="1891"/>
      <c r="J54" s="1901" t="s">
        <v>64</v>
      </c>
      <c r="K54" s="1902"/>
      <c r="L54" s="1903" t="s">
        <v>64</v>
      </c>
      <c r="M54" s="1904"/>
    </row>
    <row r="55" spans="2:13" ht="14.25" customHeight="1">
      <c r="B55" s="1879">
        <f t="shared" si="14"/>
        <v>45</v>
      </c>
      <c r="C55" s="2108" t="s">
        <v>37</v>
      </c>
      <c r="D55" s="2109"/>
      <c r="E55" s="1905" t="s">
        <v>49</v>
      </c>
      <c r="F55" s="1906" t="s">
        <v>49</v>
      </c>
      <c r="G55" s="1882"/>
      <c r="H55" s="1882"/>
      <c r="I55" s="1882"/>
      <c r="J55" s="1907"/>
      <c r="K55" s="1908"/>
      <c r="L55" s="1909"/>
      <c r="M55" s="1910"/>
    </row>
    <row r="56" spans="2:13">
      <c r="B56" s="1883">
        <f t="shared" si="14"/>
        <v>46</v>
      </c>
      <c r="C56" s="1884" t="s">
        <v>56</v>
      </c>
      <c r="D56" s="1911" t="s">
        <v>57</v>
      </c>
      <c r="E56" s="1886"/>
      <c r="F56" s="1887"/>
      <c r="G56" s="1888"/>
      <c r="H56" s="1888"/>
      <c r="I56" s="1888"/>
      <c r="J56" s="1912"/>
      <c r="K56" s="1908"/>
      <c r="L56" s="1913"/>
      <c r="M56" s="1910"/>
    </row>
    <row r="57" spans="2:13" ht="13.5" thickBot="1">
      <c r="B57" s="1883">
        <f t="shared" si="14"/>
        <v>47</v>
      </c>
      <c r="C57" s="1884" t="s">
        <v>59</v>
      </c>
      <c r="D57" s="1885" t="s">
        <v>60</v>
      </c>
      <c r="E57" s="1889"/>
      <c r="F57" s="1890"/>
      <c r="G57" s="1891"/>
      <c r="H57" s="1891"/>
      <c r="I57" s="1891"/>
      <c r="J57" s="1914" t="s">
        <v>65</v>
      </c>
      <c r="K57" s="1915"/>
      <c r="L57" s="1916" t="s">
        <v>65</v>
      </c>
      <c r="M57" s="1917"/>
    </row>
    <row r="58" spans="2:13" ht="13.5" thickBot="1">
      <c r="B58" s="1918">
        <f t="shared" si="14"/>
        <v>48</v>
      </c>
      <c r="C58" s="1919" t="s">
        <v>61</v>
      </c>
      <c r="D58" s="1920" t="s">
        <v>60</v>
      </c>
      <c r="E58" s="1921"/>
      <c r="F58" s="1922"/>
      <c r="G58" s="1891"/>
      <c r="H58" s="1891"/>
      <c r="I58" s="1891"/>
      <c r="J58" s="1923" t="s">
        <v>66</v>
      </c>
      <c r="K58" s="1924"/>
      <c r="L58" s="1925"/>
      <c r="M58" s="1926"/>
    </row>
    <row r="60" spans="2:13" ht="12" customHeight="1">
      <c r="B60" s="1927" t="s">
        <v>309</v>
      </c>
    </row>
    <row r="61" spans="2:13" ht="8.25" customHeight="1">
      <c r="B61" s="1928"/>
    </row>
    <row r="62" spans="2:13" ht="14.25" customHeight="1">
      <c r="B62" s="2089" t="s">
        <v>325</v>
      </c>
      <c r="C62" s="2089"/>
      <c r="D62" s="2089"/>
      <c r="E62" s="2089"/>
      <c r="F62" s="2089"/>
      <c r="G62" s="2089"/>
      <c r="H62" s="2089"/>
      <c r="I62" s="2089"/>
      <c r="J62" s="2089"/>
      <c r="K62" s="2089"/>
      <c r="L62" s="2089"/>
      <c r="M62" s="2089"/>
    </row>
    <row r="63" spans="2:13" ht="14.25" customHeight="1">
      <c r="B63" s="2089" t="s">
        <v>326</v>
      </c>
      <c r="C63" s="2090"/>
      <c r="D63" s="2090"/>
      <c r="E63" s="2090"/>
      <c r="F63" s="2090"/>
      <c r="G63" s="2090"/>
      <c r="H63" s="2090"/>
      <c r="I63" s="2090"/>
      <c r="J63" s="2090"/>
      <c r="K63" s="2090"/>
      <c r="L63" s="2090"/>
      <c r="M63" s="2090"/>
    </row>
    <row r="65" spans="5:13">
      <c r="E65" s="1702"/>
      <c r="F65" s="1702"/>
      <c r="G65" s="1702"/>
      <c r="H65" s="1702"/>
      <c r="I65" s="1702"/>
      <c r="J65" s="1702"/>
      <c r="K65" s="1702"/>
      <c r="L65" s="1702"/>
      <c r="M65" s="1702"/>
    </row>
  </sheetData>
  <protectedRanges>
    <protectedRange password="C521" sqref="K55:K56" name="Oblast1_1_1_1"/>
    <protectedRange password="C521" sqref="E48:J49" name="Oblast1_2_1_1_1_2_1"/>
    <protectedRange sqref="J55:J56" name="Oblast1_1_1_1_1"/>
    <protectedRange password="C521" sqref="L55:M56" name="Oblast1_1_1_2"/>
  </protectedRanges>
  <mergeCells count="13">
    <mergeCell ref="B63:M63"/>
    <mergeCell ref="B5:D7"/>
    <mergeCell ref="E5:F5"/>
    <mergeCell ref="G5:H5"/>
    <mergeCell ref="I5:J5"/>
    <mergeCell ref="E6:F6"/>
    <mergeCell ref="G6:H6"/>
    <mergeCell ref="I6:J6"/>
    <mergeCell ref="B50:D50"/>
    <mergeCell ref="E50:F50"/>
    <mergeCell ref="C51:D51"/>
    <mergeCell ref="C55:D55"/>
    <mergeCell ref="B62:M62"/>
  </mergeCells>
  <dataValidations count="1">
    <dataValidation type="list" allowBlank="1" showInputMessage="1" showErrorMessage="1" sqref="K2" xr:uid="{32BADB12-4735-45EC-9105-16DDC6FE4067}">
      <formula1>$O$2:$O$4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5"/>
  <sheetViews>
    <sheetView showGridLines="0" zoomScale="80" zoomScaleNormal="80" workbookViewId="0">
      <selection activeCell="C2" sqref="C2"/>
    </sheetView>
  </sheetViews>
  <sheetFormatPr defaultRowHeight="12.75"/>
  <cols>
    <col min="1" max="1" width="2.7109375" customWidth="1"/>
    <col min="2" max="2" width="4.140625" customWidth="1"/>
    <col min="3" max="3" width="19" customWidth="1"/>
    <col min="4" max="5" width="19.28515625" customWidth="1"/>
    <col min="6" max="15" width="17.85546875" customWidth="1"/>
    <col min="16" max="16" width="20.7109375" customWidth="1"/>
    <col min="17" max="20" width="17.85546875" customWidth="1"/>
  </cols>
  <sheetData>
    <row r="1" spans="1:22" ht="15.75" thickBot="1">
      <c r="A1" s="410"/>
      <c r="B1" s="410"/>
      <c r="C1" s="410"/>
      <c r="D1" s="410"/>
      <c r="E1" s="410"/>
      <c r="F1" s="410"/>
      <c r="G1" s="410"/>
      <c r="H1" s="410"/>
      <c r="I1" s="410"/>
      <c r="J1" s="411"/>
      <c r="K1" s="412"/>
      <c r="L1" s="412"/>
      <c r="M1" s="412"/>
      <c r="N1" s="412"/>
      <c r="O1" s="412"/>
      <c r="P1" s="412"/>
      <c r="V1" s="585"/>
    </row>
    <row r="2" spans="1:22" ht="15.75" thickBot="1">
      <c r="A2" s="410"/>
      <c r="B2" s="410"/>
      <c r="C2" s="410"/>
      <c r="D2" s="410"/>
      <c r="E2" s="410"/>
      <c r="F2" s="410"/>
      <c r="G2" s="412"/>
      <c r="H2" s="412"/>
      <c r="I2" s="412"/>
      <c r="J2" s="411"/>
      <c r="K2" s="412"/>
      <c r="L2" s="412"/>
      <c r="Q2" s="413" t="s">
        <v>0</v>
      </c>
      <c r="R2" s="1216"/>
      <c r="S2" s="414" t="s">
        <v>1</v>
      </c>
      <c r="T2" s="415">
        <v>2024</v>
      </c>
      <c r="V2" s="585"/>
    </row>
    <row r="3" spans="1:22" ht="15.75">
      <c r="A3" s="410"/>
      <c r="B3" s="416" t="s">
        <v>349</v>
      </c>
      <c r="C3" s="410"/>
      <c r="D3" s="416"/>
      <c r="E3" s="416"/>
      <c r="F3" s="416"/>
      <c r="G3" s="416"/>
      <c r="H3" s="416"/>
      <c r="I3" s="410"/>
      <c r="J3" s="411"/>
      <c r="K3" s="412"/>
      <c r="L3" s="412"/>
      <c r="M3" s="412"/>
      <c r="N3" s="412"/>
      <c r="O3" s="412"/>
      <c r="P3" s="412"/>
      <c r="V3" s="585"/>
    </row>
    <row r="4" spans="1:22" ht="15.75" thickBot="1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T4" s="610" t="s">
        <v>3</v>
      </c>
      <c r="V4" s="585"/>
    </row>
    <row r="5" spans="1:22" ht="15.75" thickBot="1">
      <c r="A5" s="412"/>
      <c r="B5" s="2112"/>
      <c r="C5" s="2115" t="s">
        <v>67</v>
      </c>
      <c r="D5" s="2123" t="s">
        <v>437</v>
      </c>
      <c r="E5" s="2126" t="s">
        <v>438</v>
      </c>
      <c r="F5" s="2117" t="s">
        <v>68</v>
      </c>
      <c r="G5" s="2118" t="s">
        <v>6</v>
      </c>
      <c r="H5" s="2119"/>
      <c r="I5" s="2119"/>
      <c r="J5" s="2120"/>
      <c r="K5" s="2118" t="s">
        <v>7</v>
      </c>
      <c r="L5" s="2119"/>
      <c r="M5" s="2119"/>
      <c r="N5" s="2119"/>
      <c r="O5" s="2119"/>
      <c r="P5" s="2119"/>
      <c r="Q5" s="2119"/>
      <c r="R5" s="2119"/>
      <c r="S5" s="2121"/>
      <c r="T5" s="2122"/>
    </row>
    <row r="6" spans="1:22" ht="15">
      <c r="A6" s="412"/>
      <c r="B6" s="2113"/>
      <c r="C6" s="2116"/>
      <c r="D6" s="2124"/>
      <c r="E6" s="2127"/>
      <c r="F6" s="2116"/>
      <c r="G6" s="2110">
        <f>T2-1</f>
        <v>2023</v>
      </c>
      <c r="H6" s="2111"/>
      <c r="I6" s="2110">
        <f>T2</f>
        <v>2024</v>
      </c>
      <c r="J6" s="2111"/>
      <c r="K6" s="2110">
        <f>T2+1</f>
        <v>2025</v>
      </c>
      <c r="L6" s="2111"/>
      <c r="M6" s="2110">
        <f>T2+2</f>
        <v>2026</v>
      </c>
      <c r="N6" s="2111"/>
      <c r="O6" s="2110">
        <f>T2+3</f>
        <v>2027</v>
      </c>
      <c r="P6" s="2111"/>
      <c r="Q6" s="2110">
        <f>T2+4</f>
        <v>2028</v>
      </c>
      <c r="R6" s="2111"/>
      <c r="S6" s="2110">
        <f>T2+5</f>
        <v>2029</v>
      </c>
      <c r="T6" s="2111"/>
    </row>
    <row r="7" spans="1:22" ht="32.25" customHeight="1" thickBot="1">
      <c r="A7" s="412"/>
      <c r="B7" s="2114"/>
      <c r="C7" s="2116"/>
      <c r="D7" s="2125"/>
      <c r="E7" s="2128"/>
      <c r="F7" s="2116"/>
      <c r="G7" s="611" t="s">
        <v>295</v>
      </c>
      <c r="H7" s="612" t="s">
        <v>296</v>
      </c>
      <c r="I7" s="613" t="s">
        <v>295</v>
      </c>
      <c r="J7" s="612" t="s">
        <v>296</v>
      </c>
      <c r="K7" s="611" t="s">
        <v>294</v>
      </c>
      <c r="L7" s="612" t="s">
        <v>296</v>
      </c>
      <c r="M7" s="614" t="s">
        <v>294</v>
      </c>
      <c r="N7" s="615" t="s">
        <v>296</v>
      </c>
      <c r="O7" s="611" t="s">
        <v>294</v>
      </c>
      <c r="P7" s="612" t="s">
        <v>296</v>
      </c>
      <c r="Q7" s="614" t="s">
        <v>294</v>
      </c>
      <c r="R7" s="612" t="s">
        <v>297</v>
      </c>
      <c r="S7" s="614" t="s">
        <v>294</v>
      </c>
      <c r="T7" s="612" t="s">
        <v>297</v>
      </c>
    </row>
    <row r="8" spans="1:22" ht="12.75" customHeight="1">
      <c r="A8" s="412"/>
      <c r="B8" s="616">
        <v>1</v>
      </c>
      <c r="C8" s="631"/>
      <c r="D8" s="1459"/>
      <c r="E8" s="1460"/>
      <c r="F8" s="632"/>
      <c r="G8" s="633"/>
      <c r="H8" s="634"/>
      <c r="I8" s="635"/>
      <c r="J8" s="634"/>
      <c r="K8" s="633"/>
      <c r="L8" s="634"/>
      <c r="M8" s="633"/>
      <c r="N8" s="634"/>
      <c r="O8" s="633"/>
      <c r="P8" s="634"/>
      <c r="Q8" s="633"/>
      <c r="R8" s="634"/>
      <c r="S8" s="633"/>
      <c r="T8" s="634"/>
    </row>
    <row r="9" spans="1:22" ht="12.75" customHeight="1">
      <c r="A9" s="412"/>
      <c r="B9" s="419">
        <v>2</v>
      </c>
      <c r="C9" s="636"/>
      <c r="D9" s="1461"/>
      <c r="E9" s="1462"/>
      <c r="F9" s="637"/>
      <c r="G9" s="638"/>
      <c r="H9" s="639"/>
      <c r="I9" s="640"/>
      <c r="J9" s="639"/>
      <c r="K9" s="638"/>
      <c r="L9" s="639"/>
      <c r="M9" s="638"/>
      <c r="N9" s="639"/>
      <c r="O9" s="638"/>
      <c r="P9" s="639"/>
      <c r="Q9" s="638"/>
      <c r="R9" s="639"/>
      <c r="S9" s="638"/>
      <c r="T9" s="639"/>
    </row>
    <row r="10" spans="1:22" ht="12.75" customHeight="1">
      <c r="A10" s="412"/>
      <c r="B10" s="417">
        <v>3</v>
      </c>
      <c r="C10" s="641"/>
      <c r="D10" s="1463"/>
      <c r="E10" s="1466"/>
      <c r="F10" s="642"/>
      <c r="G10" s="638"/>
      <c r="H10" s="639"/>
      <c r="I10" s="640"/>
      <c r="J10" s="639"/>
      <c r="K10" s="638"/>
      <c r="L10" s="639"/>
      <c r="M10" s="638"/>
      <c r="N10" s="639"/>
      <c r="O10" s="638"/>
      <c r="P10" s="639"/>
      <c r="Q10" s="638"/>
      <c r="R10" s="639"/>
      <c r="S10" s="638"/>
      <c r="T10" s="639"/>
    </row>
    <row r="11" spans="1:22" ht="12.75" customHeight="1">
      <c r="A11" s="412"/>
      <c r="B11" s="419">
        <v>4</v>
      </c>
      <c r="C11" s="641"/>
      <c r="D11" s="1464"/>
      <c r="E11" s="1466"/>
      <c r="F11" s="637"/>
      <c r="G11" s="638"/>
      <c r="H11" s="639"/>
      <c r="I11" s="640"/>
      <c r="J11" s="639"/>
      <c r="K11" s="638"/>
      <c r="L11" s="639"/>
      <c r="M11" s="638"/>
      <c r="N11" s="639"/>
      <c r="O11" s="638"/>
      <c r="P11" s="639"/>
      <c r="Q11" s="638"/>
      <c r="R11" s="639"/>
      <c r="S11" s="638"/>
      <c r="T11" s="639"/>
    </row>
    <row r="12" spans="1:22" ht="12.75" customHeight="1">
      <c r="A12" s="412"/>
      <c r="B12" s="417">
        <v>5</v>
      </c>
      <c r="C12" s="643"/>
      <c r="D12" s="1463"/>
      <c r="E12" s="1467"/>
      <c r="F12" s="642"/>
      <c r="G12" s="638"/>
      <c r="H12" s="639"/>
      <c r="I12" s="640"/>
      <c r="J12" s="639"/>
      <c r="K12" s="638"/>
      <c r="L12" s="639"/>
      <c r="M12" s="638"/>
      <c r="N12" s="639"/>
      <c r="O12" s="638"/>
      <c r="P12" s="639"/>
      <c r="Q12" s="638"/>
      <c r="R12" s="639"/>
      <c r="S12" s="638"/>
      <c r="T12" s="639"/>
    </row>
    <row r="13" spans="1:22" ht="12.75" customHeight="1">
      <c r="A13" s="412"/>
      <c r="B13" s="419">
        <v>6</v>
      </c>
      <c r="C13" s="641"/>
      <c r="D13" s="1464"/>
      <c r="E13" s="1466"/>
      <c r="F13" s="637"/>
      <c r="G13" s="638"/>
      <c r="H13" s="639"/>
      <c r="I13" s="640"/>
      <c r="J13" s="639"/>
      <c r="K13" s="638"/>
      <c r="L13" s="639"/>
      <c r="M13" s="638"/>
      <c r="N13" s="639"/>
      <c r="O13" s="638"/>
      <c r="P13" s="639"/>
      <c r="Q13" s="638"/>
      <c r="R13" s="639"/>
      <c r="S13" s="638"/>
      <c r="T13" s="639"/>
    </row>
    <row r="14" spans="1:22" ht="12.75" customHeight="1">
      <c r="A14" s="412"/>
      <c r="B14" s="417">
        <v>7</v>
      </c>
      <c r="C14" s="641"/>
      <c r="D14" s="1463"/>
      <c r="E14" s="1467"/>
      <c r="F14" s="642"/>
      <c r="G14" s="638"/>
      <c r="H14" s="639"/>
      <c r="I14" s="640"/>
      <c r="J14" s="639"/>
      <c r="K14" s="638"/>
      <c r="L14" s="639"/>
      <c r="M14" s="638"/>
      <c r="N14" s="639"/>
      <c r="O14" s="638"/>
      <c r="P14" s="639"/>
      <c r="Q14" s="638"/>
      <c r="R14" s="639"/>
      <c r="S14" s="638"/>
      <c r="T14" s="639"/>
    </row>
    <row r="15" spans="1:22" ht="12.75" customHeight="1">
      <c r="A15" s="412"/>
      <c r="B15" s="419">
        <v>8</v>
      </c>
      <c r="C15" s="641"/>
      <c r="D15" s="1464"/>
      <c r="E15" s="1466"/>
      <c r="F15" s="637"/>
      <c r="G15" s="638"/>
      <c r="H15" s="639"/>
      <c r="I15" s="640"/>
      <c r="J15" s="639"/>
      <c r="K15" s="638"/>
      <c r="L15" s="639"/>
      <c r="M15" s="638"/>
      <c r="N15" s="639"/>
      <c r="O15" s="638"/>
      <c r="P15" s="639"/>
      <c r="Q15" s="638"/>
      <c r="R15" s="639"/>
      <c r="S15" s="638"/>
      <c r="T15" s="639"/>
    </row>
    <row r="16" spans="1:22" ht="12.75" customHeight="1">
      <c r="A16" s="412"/>
      <c r="B16" s="417">
        <v>9</v>
      </c>
      <c r="C16" s="643"/>
      <c r="D16" s="1463"/>
      <c r="E16" s="1467"/>
      <c r="F16" s="642"/>
      <c r="G16" s="638"/>
      <c r="H16" s="639"/>
      <c r="I16" s="640"/>
      <c r="J16" s="639"/>
      <c r="K16" s="638"/>
      <c r="L16" s="639"/>
      <c r="M16" s="638"/>
      <c r="N16" s="639"/>
      <c r="O16" s="638"/>
      <c r="P16" s="639"/>
      <c r="Q16" s="638"/>
      <c r="R16" s="639"/>
      <c r="S16" s="638"/>
      <c r="T16" s="639"/>
    </row>
    <row r="17" spans="1:20" ht="12.75" customHeight="1" thickBot="1">
      <c r="A17" s="412"/>
      <c r="B17" s="617">
        <v>10</v>
      </c>
      <c r="C17" s="644"/>
      <c r="D17" s="1465"/>
      <c r="E17" s="1468"/>
      <c r="F17" s="645"/>
      <c r="G17" s="646"/>
      <c r="H17" s="647"/>
      <c r="I17" s="648"/>
      <c r="J17" s="647"/>
      <c r="K17" s="646"/>
      <c r="L17" s="647"/>
      <c r="M17" s="646"/>
      <c r="N17" s="647"/>
      <c r="O17" s="646"/>
      <c r="P17" s="647"/>
      <c r="Q17" s="646"/>
      <c r="R17" s="647"/>
      <c r="S17" s="646"/>
      <c r="T17" s="647"/>
    </row>
    <row r="18" spans="1:20" ht="15">
      <c r="A18" s="412"/>
      <c r="B18" s="6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</row>
    <row r="19" spans="1:20" ht="15.75" thickBot="1">
      <c r="A19" s="412"/>
      <c r="B19" s="412"/>
      <c r="C19" s="412"/>
      <c r="D19" s="412"/>
      <c r="E19" s="412"/>
      <c r="F19" s="412"/>
      <c r="G19" s="411"/>
      <c r="H19" s="411"/>
      <c r="I19" s="411"/>
      <c r="J19" s="412"/>
      <c r="K19" s="412"/>
      <c r="L19" s="412"/>
      <c r="M19" s="412"/>
      <c r="N19" s="412"/>
      <c r="O19" s="412"/>
      <c r="P19" s="412"/>
    </row>
    <row r="20" spans="1:20" ht="15">
      <c r="A20" s="412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Q20" s="420" t="s">
        <v>62</v>
      </c>
      <c r="R20" s="619"/>
      <c r="S20" s="421" t="s">
        <v>63</v>
      </c>
      <c r="T20" s="620"/>
    </row>
    <row r="21" spans="1:20" ht="15">
      <c r="A21" s="412"/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Q21" s="422" t="s">
        <v>64</v>
      </c>
      <c r="R21" s="621"/>
      <c r="S21" s="423" t="s">
        <v>64</v>
      </c>
      <c r="T21" s="622"/>
    </row>
    <row r="22" spans="1:20" ht="15">
      <c r="A22" s="412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Q22" s="424"/>
      <c r="R22" s="623"/>
      <c r="S22" s="624"/>
      <c r="T22" s="625"/>
    </row>
    <row r="23" spans="1:20" ht="15">
      <c r="A23" s="412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Q23" s="425"/>
      <c r="R23" s="623"/>
      <c r="S23" s="426"/>
      <c r="T23" s="625"/>
    </row>
    <row r="24" spans="1:20" ht="15.75" thickBot="1">
      <c r="A24" s="412"/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Q24" s="427" t="s">
        <v>65</v>
      </c>
      <c r="R24" s="626"/>
      <c r="S24" s="627" t="s">
        <v>65</v>
      </c>
      <c r="T24" s="628"/>
    </row>
    <row r="25" spans="1:20" ht="15.75" thickBot="1">
      <c r="A25" s="412"/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Q25" s="428" t="s">
        <v>66</v>
      </c>
      <c r="R25" s="629"/>
      <c r="S25" s="429"/>
      <c r="T25" s="630"/>
    </row>
  </sheetData>
  <mergeCells count="14">
    <mergeCell ref="Q6:R6"/>
    <mergeCell ref="S6:T6"/>
    <mergeCell ref="B5:B7"/>
    <mergeCell ref="C5:C7"/>
    <mergeCell ref="F5:F7"/>
    <mergeCell ref="G5:J5"/>
    <mergeCell ref="K5:T5"/>
    <mergeCell ref="G6:H6"/>
    <mergeCell ref="I6:J6"/>
    <mergeCell ref="K6:L6"/>
    <mergeCell ref="M6:N6"/>
    <mergeCell ref="O6:P6"/>
    <mergeCell ref="D5:D7"/>
    <mergeCell ref="E5:E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ACDC69E700E440BC74D3DF072FCE0E" ma:contentTypeVersion="3" ma:contentTypeDescription="Vytvoří nový dokument" ma:contentTypeScope="" ma:versionID="023a94d580b94c0a3c735e406725a466">
  <xsd:schema xmlns:xsd="http://www.w3.org/2001/XMLSchema" xmlns:xs="http://www.w3.org/2001/XMLSchema" xmlns:p="http://schemas.microsoft.com/office/2006/metadata/properties" xmlns:ns2="f32210cd-666d-4d11-ab48-bfef9714ab3b" targetNamespace="http://schemas.microsoft.com/office/2006/metadata/properties" ma:root="true" ma:fieldsID="2546dc4a1fd471bfac57a8c4eb1d9b2b" ns2:_="">
    <xsd:import namespace="f32210cd-666d-4d11-ab48-bfef9714ab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10cd-666d-4d11-ab48-bfef9714a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066C67-0787-42ED-9E69-E6055C4E6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6AD172-8B89-4DD6-8D73-4FC8E1461CD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32210cd-666d-4d11-ab48-bfef9714ab3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538F4B-5921-4268-A694-598CE1D3C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10cd-666d-4d11-ab48-bfef9714a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Identifikace</vt:lpstr>
      <vt:lpstr>22-A</vt:lpstr>
      <vt:lpstr>22-IA</vt:lpstr>
      <vt:lpstr>22-HV-V</vt:lpstr>
      <vt:lpstr>22-HV-N</vt:lpstr>
      <vt:lpstr>22-N</vt:lpstr>
      <vt:lpstr>Kontrola</vt:lpstr>
      <vt:lpstr>22-I a)</vt:lpstr>
      <vt:lpstr>22-I b)</vt:lpstr>
      <vt:lpstr>Výkaz odepsaného majetku</vt:lpstr>
      <vt:lpstr>Výkaz plánovaných dotací</vt:lpstr>
      <vt:lpstr>22-Bs</vt:lpstr>
      <vt:lpstr>22-Bp</vt:lpstr>
      <vt:lpstr>22-BR</vt:lpstr>
      <vt:lpstr>22-DK</vt:lpstr>
      <vt:lpstr>22-T1</vt:lpstr>
      <vt:lpstr>22-T1d</vt:lpstr>
      <vt:lpstr>22-T2</vt:lpstr>
      <vt:lpstr>22-T3</vt:lpstr>
      <vt:lpstr>22-T4</vt:lpstr>
      <vt:lpstr>22-T5</vt:lpstr>
      <vt:lpstr>22-TLs</vt:lpstr>
      <vt:lpstr>22-TLp</vt:lpstr>
      <vt:lpstr>22-Tjc</vt:lpstr>
      <vt:lpstr>22-Tmax</vt:lpstr>
      <vt:lpstr>22-T2a</vt:lpstr>
    </vt:vector>
  </TitlesOfParts>
  <Company>ERÚ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Malínek Jiří Ing.</dc:creator>
  <cp:lastModifiedBy>Malínek Jiří Ing.</cp:lastModifiedBy>
  <cp:lastPrinted>2016-11-07T07:43:19Z</cp:lastPrinted>
  <dcterms:created xsi:type="dcterms:W3CDTF">2011-11-23T14:27:33Z</dcterms:created>
  <dcterms:modified xsi:type="dcterms:W3CDTF">2025-03-14T10:05:07Z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omentář">
    <vt:lpwstr/>
  </property>
  <property fmtid="{D5CDD505-2E9C-101B-9397-08002B2CF9AE}" pid="3" name="ContentTypeId">
    <vt:lpwstr>0x01010045ACDC69E700E440BC74D3DF072FCE0E</vt:lpwstr>
  </property>
</Properties>
</file>