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arepoint.eru.cz/regulace/regcen/Dokumenty Plyn/Výkaznictví/Šablony výkazů 2025/"/>
    </mc:Choice>
  </mc:AlternateContent>
  <xr:revisionPtr revIDLastSave="0" documentId="13_ncr:1_{7D34F9BC-FBF2-47DD-9E2D-97BED52FE019}" xr6:coauthVersionLast="36" xr6:coauthVersionMax="36" xr10:uidLastSave="{00000000-0000-0000-0000-000000000000}"/>
  <bookViews>
    <workbookView xWindow="0" yWindow="0" windowWidth="19200" windowHeight="6870" tabRatio="796" xr2:uid="{00000000-000D-0000-FFFF-FFFF00000000}"/>
  </bookViews>
  <sheets>
    <sheet name="Identifikace" sheetId="55" r:id="rId1"/>
    <sheet name="22-A" sheetId="51" r:id="rId2"/>
    <sheet name="22-HV-V" sheetId="41" r:id="rId3"/>
    <sheet name="22-HV-N" sheetId="44" r:id="rId4"/>
    <sheet name="22-N" sheetId="47" r:id="rId5"/>
    <sheet name="Kontrola" sheetId="49" r:id="rId6"/>
    <sheet name="22-I a)" sheetId="56" r:id="rId7"/>
    <sheet name="22-Bs" sheetId="7" r:id="rId8"/>
    <sheet name="22-Bp" sheetId="8" r:id="rId9"/>
    <sheet name="22-T1" sheetId="11" r:id="rId10"/>
    <sheet name="22-T1d" sheetId="52" r:id="rId11"/>
    <sheet name="22-T2" sheetId="13" r:id="rId12"/>
    <sheet name="22-T LDS vst" sheetId="53" r:id="rId13"/>
    <sheet name="22-T LDS p" sheetId="54" r:id="rId14"/>
  </sheets>
  <definedNames>
    <definedName name="HTML_CodePage" hidden="1">1250</definedName>
    <definedName name="HTML_Control" localSheetId="6" hidden="1">{"'List1'!$A$1:$I$56"}</definedName>
    <definedName name="HTML_Control" localSheetId="0" hidden="1">{"'List1'!$A$1:$I$56"}</definedName>
    <definedName name="HTML_Control" hidden="1">{"'List1'!$A$1:$I$56"}</definedName>
    <definedName name="HTML_Description" hidden="1">""</definedName>
    <definedName name="HTML_Email" hidden="1">""</definedName>
    <definedName name="HTML_Header" hidden="1">""</definedName>
    <definedName name="HTML_LastUpdate" hidden="1">"18.10.1999"</definedName>
    <definedName name="HTML_LineAfter" hidden="1">FALSE</definedName>
    <definedName name="HTML_LineBefore" hidden="1">FALSE</definedName>
    <definedName name="HTML_Name" hidden="1">"ing. Vančurová"</definedName>
    <definedName name="HTML_OBDlg2" hidden="1">TRUE</definedName>
    <definedName name="HTML_OBDlg4" hidden="1">TRUE</definedName>
    <definedName name="HTML_OS" hidden="1">0</definedName>
    <definedName name="HTML_PathFile" hidden="1">"f:\intranet\mis\ekonom\plany\vysl_b.htm"</definedName>
    <definedName name="HTML_Title" hidden="1">"Výsledovka - porovnání kumul.hodnot"</definedName>
  </definedNames>
  <calcPr calcId="191029"/>
</workbook>
</file>

<file path=xl/calcChain.xml><?xml version="1.0" encoding="utf-8"?>
<calcChain xmlns="http://schemas.openxmlformats.org/spreadsheetml/2006/main">
  <c r="H25" i="13" l="1"/>
  <c r="H24" i="13"/>
  <c r="H23" i="13"/>
  <c r="H22" i="13"/>
  <c r="H21" i="13"/>
  <c r="H20" i="13"/>
  <c r="E25" i="13"/>
  <c r="E24" i="13"/>
  <c r="E23" i="13"/>
  <c r="E22" i="13"/>
  <c r="E21" i="13"/>
  <c r="E20" i="13"/>
  <c r="H17" i="13"/>
  <c r="H16" i="13"/>
  <c r="H15" i="13"/>
  <c r="H14" i="13"/>
  <c r="H13" i="13"/>
  <c r="H12" i="13"/>
  <c r="E17" i="13"/>
  <c r="E16" i="13"/>
  <c r="E15" i="13"/>
  <c r="E14" i="13"/>
  <c r="E13" i="13"/>
  <c r="E12" i="13"/>
  <c r="J42" i="56" l="1"/>
  <c r="I42" i="56"/>
  <c r="H42" i="56"/>
  <c r="G42" i="56"/>
  <c r="F42" i="56"/>
  <c r="E42" i="56"/>
  <c r="M41" i="56"/>
  <c r="M39" i="56" s="1"/>
  <c r="L41" i="56"/>
  <c r="L39" i="56" s="1"/>
  <c r="K41" i="56"/>
  <c r="K39" i="56" s="1"/>
  <c r="G41" i="56"/>
  <c r="G39" i="56" s="1"/>
  <c r="J33" i="56"/>
  <c r="I33" i="56"/>
  <c r="H33" i="56"/>
  <c r="G33" i="56"/>
  <c r="F33" i="56"/>
  <c r="E33" i="56"/>
  <c r="M32" i="56"/>
  <c r="L32" i="56"/>
  <c r="L23" i="56" s="1"/>
  <c r="K32" i="56"/>
  <c r="H32" i="56"/>
  <c r="M31" i="56"/>
  <c r="L31" i="56"/>
  <c r="K31" i="56"/>
  <c r="H31" i="56"/>
  <c r="J26" i="56"/>
  <c r="I26" i="56"/>
  <c r="H26" i="56"/>
  <c r="G26" i="56"/>
  <c r="F26" i="56"/>
  <c r="E26" i="56"/>
  <c r="E24" i="56" s="1"/>
  <c r="J24" i="56"/>
  <c r="I24" i="56"/>
  <c r="I10" i="56" s="1"/>
  <c r="H24" i="56"/>
  <c r="H23" i="56" s="1"/>
  <c r="G24" i="56"/>
  <c r="F24" i="56"/>
  <c r="M23" i="56"/>
  <c r="K23" i="56"/>
  <c r="M22" i="56"/>
  <c r="M12" i="56" s="1"/>
  <c r="L22" i="56"/>
  <c r="K22" i="56"/>
  <c r="G22" i="56"/>
  <c r="M21" i="56"/>
  <c r="M13" i="56" s="1"/>
  <c r="L21" i="56"/>
  <c r="K21" i="56"/>
  <c r="K13" i="56" s="1"/>
  <c r="G21" i="56"/>
  <c r="J16" i="56"/>
  <c r="I16" i="56"/>
  <c r="H16" i="56"/>
  <c r="G16" i="56"/>
  <c r="F16" i="56"/>
  <c r="F14" i="56" s="1"/>
  <c r="E16" i="56"/>
  <c r="J14" i="56"/>
  <c r="I14" i="56"/>
  <c r="J41" i="56" s="1"/>
  <c r="J39" i="56" s="1"/>
  <c r="H14" i="56"/>
  <c r="H22" i="56" s="1"/>
  <c r="H12" i="56" s="1"/>
  <c r="G14" i="56"/>
  <c r="G31" i="56" s="1"/>
  <c r="E14" i="56"/>
  <c r="E32" i="56" s="1"/>
  <c r="L13" i="56"/>
  <c r="K12" i="56"/>
  <c r="M11" i="56"/>
  <c r="L11" i="56"/>
  <c r="M10" i="56"/>
  <c r="L10" i="56"/>
  <c r="K10" i="56"/>
  <c r="J10" i="56"/>
  <c r="H10" i="56"/>
  <c r="G10" i="56"/>
  <c r="B10" i="56"/>
  <c r="B11" i="56" s="1"/>
  <c r="B12" i="56" s="1"/>
  <c r="B13" i="56" s="1"/>
  <c r="B14" i="56" s="1"/>
  <c r="B15" i="56" s="1"/>
  <c r="B16" i="56" s="1"/>
  <c r="B17" i="56" s="1"/>
  <c r="B18" i="56" s="1"/>
  <c r="B19" i="56" s="1"/>
  <c r="B20" i="56" s="1"/>
  <c r="B21" i="56" s="1"/>
  <c r="B22" i="56" s="1"/>
  <c r="B23" i="56" s="1"/>
  <c r="B24" i="56" s="1"/>
  <c r="B25" i="56" s="1"/>
  <c r="B26" i="56" s="1"/>
  <c r="B27" i="56" s="1"/>
  <c r="B28" i="56" s="1"/>
  <c r="B29" i="56" s="1"/>
  <c r="B30" i="56" s="1"/>
  <c r="B31" i="56" s="1"/>
  <c r="B32" i="56" s="1"/>
  <c r="B33" i="56" s="1"/>
  <c r="B34" i="56" s="1"/>
  <c r="B35" i="56" s="1"/>
  <c r="B36" i="56" s="1"/>
  <c r="B37" i="56" s="1"/>
  <c r="B38" i="56" s="1"/>
  <c r="B39" i="56" s="1"/>
  <c r="B40" i="56" s="1"/>
  <c r="B41" i="56" s="1"/>
  <c r="B42" i="56" s="1"/>
  <c r="B43" i="56" s="1"/>
  <c r="B44" i="56" s="1"/>
  <c r="B45" i="56" s="1"/>
  <c r="B46" i="56" s="1"/>
  <c r="B47" i="56" s="1"/>
  <c r="B48" i="56" s="1"/>
  <c r="B51" i="56" s="1"/>
  <c r="B52" i="56" s="1"/>
  <c r="B53" i="56" s="1"/>
  <c r="B54" i="56" s="1"/>
  <c r="B55" i="56" s="1"/>
  <c r="B56" i="56" s="1"/>
  <c r="B57" i="56" s="1"/>
  <c r="B58" i="56" s="1"/>
  <c r="M5" i="56"/>
  <c r="L5" i="56"/>
  <c r="K5" i="56"/>
  <c r="I5" i="56"/>
  <c r="G5" i="56"/>
  <c r="E5" i="56"/>
  <c r="E50" i="56" s="1"/>
  <c r="M9" i="56" l="1"/>
  <c r="M48" i="56" s="1"/>
  <c r="E10" i="56"/>
  <c r="E23" i="56"/>
  <c r="G11" i="56"/>
  <c r="F31" i="56"/>
  <c r="E22" i="56"/>
  <c r="E12" i="56" s="1"/>
  <c r="F10" i="56"/>
  <c r="E41" i="56"/>
  <c r="E39" i="56" s="1"/>
  <c r="F32" i="56"/>
  <c r="G12" i="56"/>
  <c r="K11" i="56"/>
  <c r="K9" i="56" s="1"/>
  <c r="K48" i="56" s="1"/>
  <c r="G13" i="56"/>
  <c r="J21" i="56"/>
  <c r="J13" i="56" s="1"/>
  <c r="I31" i="56"/>
  <c r="G32" i="56"/>
  <c r="G23" i="56" s="1"/>
  <c r="F41" i="56"/>
  <c r="F39" i="56" s="1"/>
  <c r="I21" i="56"/>
  <c r="I11" i="56" s="1"/>
  <c r="J31" i="56"/>
  <c r="I13" i="56"/>
  <c r="J22" i="56"/>
  <c r="I32" i="56"/>
  <c r="H41" i="56"/>
  <c r="H39" i="56" s="1"/>
  <c r="I22" i="56"/>
  <c r="L12" i="56"/>
  <c r="L9" i="56" s="1"/>
  <c r="L48" i="56" s="1"/>
  <c r="E21" i="56"/>
  <c r="I23" i="56"/>
  <c r="J32" i="56"/>
  <c r="I41" i="56"/>
  <c r="I39" i="56" s="1"/>
  <c r="F21" i="56"/>
  <c r="F11" i="56" s="1"/>
  <c r="E31" i="56"/>
  <c r="H21" i="56"/>
  <c r="F22" i="56"/>
  <c r="F12" i="56" s="1"/>
  <c r="G9" i="56" l="1"/>
  <c r="G48" i="56" s="1"/>
  <c r="E11" i="56"/>
  <c r="E9" i="56"/>
  <c r="E48" i="56" s="1"/>
  <c r="H11" i="56"/>
  <c r="H9" i="56" s="1"/>
  <c r="H48" i="56" s="1"/>
  <c r="H13" i="56"/>
  <c r="E13" i="56"/>
  <c r="I12" i="56"/>
  <c r="I9" i="56" s="1"/>
  <c r="I48" i="56" s="1"/>
  <c r="F13" i="56"/>
  <c r="J23" i="56"/>
  <c r="F9" i="56"/>
  <c r="F48" i="56" s="1"/>
  <c r="J11" i="56"/>
  <c r="J9" i="56" s="1"/>
  <c r="J48" i="56" s="1"/>
  <c r="J12" i="56"/>
  <c r="F23" i="56"/>
  <c r="U51" i="51" l="1"/>
  <c r="P50" i="51"/>
  <c r="U50" i="51"/>
  <c r="U44" i="51"/>
  <c r="U34" i="51"/>
  <c r="P49" i="51"/>
  <c r="P46" i="51"/>
  <c r="P43" i="51"/>
  <c r="P38" i="51"/>
  <c r="P34" i="51"/>
  <c r="K50" i="51"/>
  <c r="K43" i="51"/>
  <c r="U49" i="51"/>
  <c r="U48" i="51"/>
  <c r="T48" i="51"/>
  <c r="Q48" i="51"/>
  <c r="U52" i="51"/>
  <c r="S48" i="51"/>
  <c r="R48" i="51"/>
  <c r="P52" i="51"/>
  <c r="P51" i="51"/>
  <c r="P48" i="51" s="1"/>
  <c r="O48" i="51"/>
  <c r="N48" i="51"/>
  <c r="M48" i="51"/>
  <c r="L48" i="51"/>
  <c r="L42" i="51"/>
  <c r="K51" i="51"/>
  <c r="K52" i="51"/>
  <c r="K49" i="51"/>
  <c r="K48" i="51"/>
  <c r="E48" i="51"/>
  <c r="F48" i="51"/>
  <c r="G48" i="51"/>
  <c r="H48" i="51"/>
  <c r="I48" i="51"/>
  <c r="J48" i="51"/>
  <c r="K44" i="51"/>
  <c r="K45" i="51"/>
  <c r="K46" i="51"/>
  <c r="D48" i="51"/>
  <c r="B56" i="51" l="1"/>
  <c r="B57" i="51" s="1"/>
  <c r="B58" i="51" s="1"/>
  <c r="B59" i="51" s="1"/>
  <c r="B60" i="51" s="1"/>
  <c r="B61" i="51" s="1"/>
  <c r="B62" i="51" s="1"/>
  <c r="B55" i="51"/>
  <c r="B54" i="51"/>
  <c r="F6" i="54" l="1"/>
  <c r="D6" i="54"/>
  <c r="F6" i="53"/>
  <c r="D6" i="53"/>
  <c r="E14" i="7" l="1"/>
  <c r="F15" i="8"/>
  <c r="D15" i="8"/>
  <c r="H64" i="44" l="1"/>
  <c r="G64" i="44"/>
  <c r="E64" i="44" s="1"/>
  <c r="F64" i="44"/>
  <c r="F69" i="44"/>
  <c r="E71" i="44" l="1"/>
  <c r="E69" i="44" s="1"/>
  <c r="H69" i="44"/>
  <c r="G69" i="44"/>
  <c r="G53" i="41"/>
  <c r="G52" i="41"/>
  <c r="G51" i="41"/>
  <c r="G50" i="41"/>
  <c r="G49" i="41"/>
  <c r="G48" i="41"/>
  <c r="G47" i="41"/>
  <c r="G46" i="41"/>
  <c r="G43" i="41"/>
  <c r="G42" i="41"/>
  <c r="G41" i="41"/>
  <c r="G40" i="41"/>
  <c r="G39" i="41"/>
  <c r="G38" i="41"/>
  <c r="G37" i="41"/>
  <c r="G36" i="41"/>
  <c r="G29" i="41"/>
  <c r="G28" i="41"/>
  <c r="G27" i="41"/>
  <c r="G26" i="41"/>
  <c r="G24" i="41"/>
  <c r="G23" i="41"/>
  <c r="G22" i="41"/>
  <c r="G21" i="41"/>
  <c r="G20" i="41"/>
  <c r="G19" i="41"/>
  <c r="G18" i="41"/>
  <c r="G17" i="41"/>
  <c r="G16" i="41"/>
  <c r="G15" i="41"/>
  <c r="G14" i="41"/>
  <c r="G13" i="41"/>
  <c r="G12" i="41"/>
  <c r="G11" i="41"/>
  <c r="I68" i="44"/>
  <c r="I67" i="44"/>
  <c r="I66" i="44"/>
  <c r="I65" i="44"/>
  <c r="E68" i="44"/>
  <c r="E67" i="44"/>
  <c r="E66" i="44"/>
  <c r="E65" i="44"/>
  <c r="M63" i="52"/>
  <c r="L63" i="52"/>
  <c r="K63" i="52"/>
  <c r="E63" i="44"/>
  <c r="E62" i="44"/>
  <c r="E61" i="44"/>
  <c r="E59" i="44"/>
  <c r="E58" i="44"/>
  <c r="E57" i="44"/>
  <c r="E56" i="44"/>
  <c r="E53" i="44"/>
  <c r="E52" i="44"/>
  <c r="E50" i="44"/>
  <c r="E48" i="44"/>
  <c r="E47" i="44"/>
  <c r="E46" i="44"/>
  <c r="E45" i="44"/>
  <c r="E44" i="44" s="1"/>
  <c r="E43" i="44"/>
  <c r="E42" i="44"/>
  <c r="E41" i="44"/>
  <c r="E39" i="44"/>
  <c r="E38" i="44"/>
  <c r="E37" i="44"/>
  <c r="E35" i="44"/>
  <c r="E34" i="44"/>
  <c r="E33" i="44"/>
  <c r="E31" i="44"/>
  <c r="E30" i="44"/>
  <c r="E28" i="44"/>
  <c r="E27" i="44"/>
  <c r="E25" i="44"/>
  <c r="E24" i="44"/>
  <c r="E23" i="44"/>
  <c r="E22" i="44"/>
  <c r="E20" i="44"/>
  <c r="E19" i="44"/>
  <c r="E16" i="44"/>
  <c r="E15" i="44"/>
  <c r="E14" i="44"/>
  <c r="E13" i="44"/>
  <c r="E11" i="44"/>
  <c r="I45" i="44"/>
  <c r="K53" i="41"/>
  <c r="K52" i="41"/>
  <c r="K51" i="41"/>
  <c r="K50" i="41"/>
  <c r="K49" i="41"/>
  <c r="K48" i="41"/>
  <c r="K47" i="41"/>
  <c r="K46" i="41"/>
  <c r="K43" i="41"/>
  <c r="K42" i="41"/>
  <c r="K41" i="41"/>
  <c r="K40" i="41"/>
  <c r="K39" i="41"/>
  <c r="K38" i="41"/>
  <c r="K37" i="41"/>
  <c r="K36" i="41"/>
  <c r="K29" i="41"/>
  <c r="D25" i="49" s="1"/>
  <c r="K28" i="41"/>
  <c r="K27" i="41"/>
  <c r="K26" i="41"/>
  <c r="K24" i="41"/>
  <c r="K23" i="41"/>
  <c r="K22" i="41"/>
  <c r="K21" i="41"/>
  <c r="K20" i="41"/>
  <c r="K19" i="41"/>
  <c r="K18" i="41"/>
  <c r="K17" i="41"/>
  <c r="K16" i="41"/>
  <c r="K15" i="41"/>
  <c r="K14" i="41"/>
  <c r="K13" i="41"/>
  <c r="K12" i="41"/>
  <c r="K11" i="41"/>
  <c r="H13" i="47"/>
  <c r="H45" i="41"/>
  <c r="I45" i="41"/>
  <c r="J45" i="41"/>
  <c r="J35" i="41"/>
  <c r="I35" i="41"/>
  <c r="H35" i="41"/>
  <c r="E78" i="44"/>
  <c r="E77" i="44" s="1"/>
  <c r="F60" i="44"/>
  <c r="G60" i="44"/>
  <c r="H60" i="44"/>
  <c r="F51" i="44"/>
  <c r="F49" i="44" s="1"/>
  <c r="F55" i="44"/>
  <c r="F54" i="44" s="1"/>
  <c r="G55" i="44"/>
  <c r="G54" i="44" s="1"/>
  <c r="H55" i="44"/>
  <c r="H54" i="44" s="1"/>
  <c r="F44" i="44"/>
  <c r="G44" i="44"/>
  <c r="F40" i="44"/>
  <c r="F36" i="44"/>
  <c r="F32" i="44"/>
  <c r="F29" i="44"/>
  <c r="F26" i="44"/>
  <c r="F21" i="44"/>
  <c r="G21" i="44"/>
  <c r="F18" i="44"/>
  <c r="G18" i="44"/>
  <c r="F12" i="44"/>
  <c r="G12" i="44"/>
  <c r="I71" i="44"/>
  <c r="I64" i="44"/>
  <c r="I63" i="44"/>
  <c r="I62" i="44"/>
  <c r="I61" i="44"/>
  <c r="I59" i="44"/>
  <c r="I58" i="44"/>
  <c r="I57" i="44"/>
  <c r="I56" i="44"/>
  <c r="D29" i="49" s="1"/>
  <c r="I53" i="44"/>
  <c r="I52" i="44"/>
  <c r="I50" i="44"/>
  <c r="I48" i="44"/>
  <c r="I47" i="44"/>
  <c r="I46" i="44"/>
  <c r="I43" i="44"/>
  <c r="D20" i="49"/>
  <c r="I42" i="44"/>
  <c r="I41" i="44"/>
  <c r="I39" i="44"/>
  <c r="D18" i="49" s="1"/>
  <c r="I38" i="44"/>
  <c r="I37" i="44"/>
  <c r="I35" i="44"/>
  <c r="D8" i="49"/>
  <c r="I34" i="44"/>
  <c r="I33" i="44"/>
  <c r="I31" i="44"/>
  <c r="I30" i="44"/>
  <c r="I28" i="44"/>
  <c r="I27" i="44"/>
  <c r="I25" i="44"/>
  <c r="D16" i="49"/>
  <c r="I24" i="44"/>
  <c r="D9" i="49" s="1"/>
  <c r="I23" i="44"/>
  <c r="I22" i="44"/>
  <c r="I20" i="44"/>
  <c r="I19" i="44"/>
  <c r="I16" i="44"/>
  <c r="I15" i="44"/>
  <c r="I14" i="44"/>
  <c r="D17" i="49" s="1"/>
  <c r="I13" i="44"/>
  <c r="D15" i="49" s="1"/>
  <c r="I11" i="44"/>
  <c r="J10" i="41"/>
  <c r="I10" i="41"/>
  <c r="H10" i="41"/>
  <c r="J25" i="41"/>
  <c r="I25" i="41"/>
  <c r="H25" i="41"/>
  <c r="B9" i="41"/>
  <c r="B10" i="41" s="1"/>
  <c r="B11" i="41" s="1"/>
  <c r="B12" i="41"/>
  <c r="B13" i="41" s="1"/>
  <c r="B14" i="41" s="1"/>
  <c r="B15" i="41" s="1"/>
  <c r="B16" i="41"/>
  <c r="B17" i="41" s="1"/>
  <c r="B18" i="41" s="1"/>
  <c r="B19" i="41" s="1"/>
  <c r="B20" i="41" s="1"/>
  <c r="B21" i="41" s="1"/>
  <c r="B22" i="41" s="1"/>
  <c r="B23" i="41" s="1"/>
  <c r="B24" i="41" s="1"/>
  <c r="B25" i="41" s="1"/>
  <c r="B26" i="41" s="1"/>
  <c r="B27" i="41" s="1"/>
  <c r="B28" i="41" s="1"/>
  <c r="B29" i="41" s="1"/>
  <c r="B30" i="41" s="1"/>
  <c r="B32" i="41" s="1"/>
  <c r="B33" i="41" s="1"/>
  <c r="B35" i="41" s="1"/>
  <c r="B36" i="41" s="1"/>
  <c r="B37" i="41" s="1"/>
  <c r="B38" i="41" s="1"/>
  <c r="B39" i="41" s="1"/>
  <c r="B40" i="41" s="1"/>
  <c r="B41" i="41" s="1"/>
  <c r="B42" i="41" s="1"/>
  <c r="B43" i="41" s="1"/>
  <c r="B45" i="41" s="1"/>
  <c r="B46" i="41" s="1"/>
  <c r="B47" i="41" s="1"/>
  <c r="B48" i="41" s="1"/>
  <c r="B49" i="41" s="1"/>
  <c r="B50" i="41" s="1"/>
  <c r="B51" i="41" s="1"/>
  <c r="B52" i="41" s="1"/>
  <c r="B53" i="41" s="1"/>
  <c r="T42" i="51"/>
  <c r="T33" i="51"/>
  <c r="T26" i="51"/>
  <c r="T24" i="51"/>
  <c r="S42" i="51"/>
  <c r="S33" i="51"/>
  <c r="S26" i="51"/>
  <c r="S24" i="51"/>
  <c r="R42" i="51"/>
  <c r="R33" i="51"/>
  <c r="R26" i="51"/>
  <c r="R24" i="51"/>
  <c r="R16" i="51"/>
  <c r="R14" i="51" s="1"/>
  <c r="O42" i="51"/>
  <c r="O33" i="51"/>
  <c r="O26" i="51"/>
  <c r="O24" i="51" s="1"/>
  <c r="N42" i="51"/>
  <c r="N33" i="51"/>
  <c r="N26" i="51"/>
  <c r="N24" i="51" s="1"/>
  <c r="N10" i="51" s="1"/>
  <c r="M42" i="51"/>
  <c r="M33" i="51"/>
  <c r="M26" i="51"/>
  <c r="M24" i="51" s="1"/>
  <c r="M10" i="51" s="1"/>
  <c r="M16" i="51"/>
  <c r="M14" i="51" s="1"/>
  <c r="U46" i="51"/>
  <c r="P45" i="51"/>
  <c r="U45" i="51" s="1"/>
  <c r="P44" i="51"/>
  <c r="U43" i="51"/>
  <c r="K40" i="51"/>
  <c r="P40" i="51" s="1"/>
  <c r="U40" i="51" s="1"/>
  <c r="K38" i="51"/>
  <c r="U38" i="51" s="1"/>
  <c r="K37" i="51"/>
  <c r="P37" i="51" s="1"/>
  <c r="U37" i="51" s="1"/>
  <c r="K36" i="51"/>
  <c r="P36" i="51" s="1"/>
  <c r="U36" i="51" s="1"/>
  <c r="K35" i="51"/>
  <c r="P35" i="51" s="1"/>
  <c r="U35" i="51" s="1"/>
  <c r="K34" i="51"/>
  <c r="K30" i="51"/>
  <c r="P30" i="51" s="1"/>
  <c r="U30" i="51" s="1"/>
  <c r="K29" i="51"/>
  <c r="P29" i="51" s="1"/>
  <c r="U29" i="51" s="1"/>
  <c r="K28" i="51"/>
  <c r="P28" i="51" s="1"/>
  <c r="U28" i="51" s="1"/>
  <c r="K27" i="51"/>
  <c r="K25" i="51"/>
  <c r="P25" i="51" s="1"/>
  <c r="U25" i="51" s="1"/>
  <c r="K20" i="51"/>
  <c r="P20" i="51" s="1"/>
  <c r="U20" i="51" s="1"/>
  <c r="K19" i="51"/>
  <c r="P19" i="51" s="1"/>
  <c r="U19" i="51" s="1"/>
  <c r="K18" i="51"/>
  <c r="K17" i="51"/>
  <c r="P17" i="51" s="1"/>
  <c r="U17" i="51" s="1"/>
  <c r="K15" i="51"/>
  <c r="P15" i="51" s="1"/>
  <c r="U15" i="51" s="1"/>
  <c r="H58" i="51"/>
  <c r="H42" i="51"/>
  <c r="H33" i="51"/>
  <c r="H26" i="51"/>
  <c r="H24" i="51" s="1"/>
  <c r="H16" i="51"/>
  <c r="H14" i="51" s="1"/>
  <c r="D8" i="52"/>
  <c r="D9" i="52"/>
  <c r="D10" i="52" s="1"/>
  <c r="D11" i="52" s="1"/>
  <c r="D12" i="52" s="1"/>
  <c r="D13" i="52"/>
  <c r="D14" i="52" s="1"/>
  <c r="D15" i="52" s="1"/>
  <c r="D16" i="52" s="1"/>
  <c r="D17" i="52" s="1"/>
  <c r="D18" i="52" s="1"/>
  <c r="D19" i="52" s="1"/>
  <c r="D20" i="52" s="1"/>
  <c r="D21" i="52" s="1"/>
  <c r="D22" i="52" s="1"/>
  <c r="D23" i="52" s="1"/>
  <c r="D24" i="52" s="1"/>
  <c r="D25" i="52" s="1"/>
  <c r="D26" i="52" s="1"/>
  <c r="D27" i="52" s="1"/>
  <c r="D28" i="52" s="1"/>
  <c r="D29" i="52" s="1"/>
  <c r="D30" i="52" s="1"/>
  <c r="D31" i="52" s="1"/>
  <c r="D32" i="52" s="1"/>
  <c r="D33" i="52" s="1"/>
  <c r="D34" i="52" s="1"/>
  <c r="D35" i="52" s="1"/>
  <c r="D36" i="52" s="1"/>
  <c r="D37" i="52" s="1"/>
  <c r="D38" i="52" s="1"/>
  <c r="D39" i="52" s="1"/>
  <c r="D40" i="52" s="1"/>
  <c r="D41" i="52" s="1"/>
  <c r="D42" i="52" s="1"/>
  <c r="D43" i="52" s="1"/>
  <c r="D44" i="52" s="1"/>
  <c r="D45" i="52" s="1"/>
  <c r="D46" i="52" s="1"/>
  <c r="D47" i="52" s="1"/>
  <c r="D48" i="52" s="1"/>
  <c r="D49" i="52" s="1"/>
  <c r="D50" i="52" s="1"/>
  <c r="D51" i="52" s="1"/>
  <c r="D52" i="52" s="1"/>
  <c r="D53" i="52" s="1"/>
  <c r="D54" i="52" s="1"/>
  <c r="D55" i="52" s="1"/>
  <c r="D56" i="52" s="1"/>
  <c r="K58" i="51"/>
  <c r="J58" i="51"/>
  <c r="I58" i="51"/>
  <c r="G58" i="51"/>
  <c r="F58" i="51"/>
  <c r="E58" i="51"/>
  <c r="D58" i="51"/>
  <c r="B65" i="51"/>
  <c r="B66" i="51" s="1"/>
  <c r="B67" i="51" s="1"/>
  <c r="B68" i="51" s="1"/>
  <c r="B69" i="51" s="1"/>
  <c r="B70" i="51" s="1"/>
  <c r="B71" i="51" s="1"/>
  <c r="B72" i="51" s="1"/>
  <c r="B73" i="51" s="1"/>
  <c r="B74" i="51" s="1"/>
  <c r="Q42" i="51"/>
  <c r="J42" i="51"/>
  <c r="I42" i="51"/>
  <c r="G42" i="51"/>
  <c r="F42" i="51"/>
  <c r="E42" i="51"/>
  <c r="D42" i="51"/>
  <c r="E39" i="51"/>
  <c r="Q33" i="51"/>
  <c r="L33" i="51"/>
  <c r="J33" i="51"/>
  <c r="I33" i="51"/>
  <c r="G33" i="51"/>
  <c r="F33" i="51"/>
  <c r="E33" i="51"/>
  <c r="D33" i="51"/>
  <c r="Q26" i="51"/>
  <c r="Q24" i="51" s="1"/>
  <c r="L26" i="51"/>
  <c r="L24" i="51" s="1"/>
  <c r="J26" i="51"/>
  <c r="J24" i="51" s="1"/>
  <c r="I26" i="51"/>
  <c r="I24" i="51" s="1"/>
  <c r="G26" i="51"/>
  <c r="F26" i="51"/>
  <c r="F24" i="51" s="1"/>
  <c r="E26" i="51"/>
  <c r="E24" i="51" s="1"/>
  <c r="E23" i="51" s="1"/>
  <c r="D26" i="51"/>
  <c r="D24" i="51" s="1"/>
  <c r="T16" i="51"/>
  <c r="T14" i="51"/>
  <c r="S16" i="51"/>
  <c r="S14" i="51"/>
  <c r="Q16" i="51"/>
  <c r="Q14" i="51"/>
  <c r="O16" i="51"/>
  <c r="O14" i="51" s="1"/>
  <c r="N16" i="51"/>
  <c r="N14" i="51" s="1"/>
  <c r="L16" i="51"/>
  <c r="L14" i="51" s="1"/>
  <c r="L10" i="51" s="1"/>
  <c r="J16" i="51"/>
  <c r="J14" i="51" s="1"/>
  <c r="J10" i="51" s="1"/>
  <c r="I16" i="51"/>
  <c r="G16" i="51"/>
  <c r="G14" i="51"/>
  <c r="F16" i="51"/>
  <c r="F14" i="51" s="1"/>
  <c r="E16" i="51"/>
  <c r="E14" i="51"/>
  <c r="D16" i="51"/>
  <c r="D14" i="51" s="1"/>
  <c r="E12" i="51"/>
  <c r="E11" i="51"/>
  <c r="B10" i="51"/>
  <c r="B11" i="51" s="1"/>
  <c r="B12" i="51" s="1"/>
  <c r="B13" i="51" s="1"/>
  <c r="B14" i="51" s="1"/>
  <c r="B15" i="51" s="1"/>
  <c r="B16" i="51" s="1"/>
  <c r="B17" i="51" s="1"/>
  <c r="B18" i="51" s="1"/>
  <c r="B19" i="51" s="1"/>
  <c r="B20" i="51" s="1"/>
  <c r="B21" i="51" s="1"/>
  <c r="B22" i="51" s="1"/>
  <c r="B23" i="51" s="1"/>
  <c r="B24" i="51" s="1"/>
  <c r="B25" i="51" s="1"/>
  <c r="B26" i="51" s="1"/>
  <c r="B27" i="51" s="1"/>
  <c r="B28" i="51" s="1"/>
  <c r="B29" i="51" s="1"/>
  <c r="B30" i="51" s="1"/>
  <c r="B31" i="51" s="1"/>
  <c r="B32" i="51" s="1"/>
  <c r="B33" i="51" s="1"/>
  <c r="B34" i="51" s="1"/>
  <c r="B35" i="51" s="1"/>
  <c r="B36" i="51" s="1"/>
  <c r="B37" i="51" s="1"/>
  <c r="B38" i="51" s="1"/>
  <c r="B39" i="51" s="1"/>
  <c r="B40" i="51" s="1"/>
  <c r="B41" i="51" s="1"/>
  <c r="B42" i="51" s="1"/>
  <c r="B43" i="51" s="1"/>
  <c r="B44" i="51" s="1"/>
  <c r="B45" i="51" s="1"/>
  <c r="B46" i="51" s="1"/>
  <c r="B47" i="51" s="1"/>
  <c r="D5" i="51"/>
  <c r="L5" i="51" s="1"/>
  <c r="Q5" i="51" s="1"/>
  <c r="D5" i="13"/>
  <c r="G5" i="13" s="1"/>
  <c r="D27" i="13"/>
  <c r="D28" i="13" s="1"/>
  <c r="F27" i="13"/>
  <c r="F28" i="13" s="1"/>
  <c r="G27" i="13"/>
  <c r="G28" i="13" s="1"/>
  <c r="I27" i="13"/>
  <c r="I28" i="13" s="1"/>
  <c r="H8" i="11"/>
  <c r="H9" i="11"/>
  <c r="H11" i="11"/>
  <c r="H12" i="11"/>
  <c r="H13" i="11"/>
  <c r="H14" i="11"/>
  <c r="H15" i="11"/>
  <c r="H16" i="11"/>
  <c r="H17" i="11"/>
  <c r="H19" i="11"/>
  <c r="H20" i="11"/>
  <c r="H21" i="11"/>
  <c r="H22" i="11"/>
  <c r="H23" i="11"/>
  <c r="H24" i="11"/>
  <c r="H25" i="11"/>
  <c r="D26" i="11"/>
  <c r="D27" i="11"/>
  <c r="E26" i="11"/>
  <c r="E27" i="11" s="1"/>
  <c r="F26" i="11"/>
  <c r="G26" i="11"/>
  <c r="G27" i="11" s="1"/>
  <c r="I26" i="11"/>
  <c r="I27" i="11" s="1"/>
  <c r="F27" i="11"/>
  <c r="H32" i="11"/>
  <c r="H33" i="11"/>
  <c r="D6" i="8"/>
  <c r="F6" i="8" s="1"/>
  <c r="D10" i="8"/>
  <c r="D34" i="8"/>
  <c r="F10" i="8"/>
  <c r="D33" i="8"/>
  <c r="F33" i="8"/>
  <c r="D30" i="8"/>
  <c r="E30" i="8"/>
  <c r="F30" i="8"/>
  <c r="G30" i="8"/>
  <c r="D31" i="8"/>
  <c r="E31" i="8"/>
  <c r="F31" i="8"/>
  <c r="G31" i="8"/>
  <c r="E33" i="8"/>
  <c r="G33" i="8"/>
  <c r="E9" i="7"/>
  <c r="E33" i="7"/>
  <c r="B10" i="7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E29" i="7"/>
  <c r="F29" i="7"/>
  <c r="E30" i="7"/>
  <c r="F30" i="7"/>
  <c r="E32" i="7"/>
  <c r="F32" i="7"/>
  <c r="B4" i="49"/>
  <c r="B5" i="49" s="1"/>
  <c r="D4" i="49"/>
  <c r="B8" i="49"/>
  <c r="B9" i="49"/>
  <c r="B10" i="49" s="1"/>
  <c r="B12" i="49" s="1"/>
  <c r="B15" i="49"/>
  <c r="B16" i="49" s="1"/>
  <c r="B17" i="49" s="1"/>
  <c r="B18" i="49" s="1"/>
  <c r="B19" i="49" s="1"/>
  <c r="B20" i="49" s="1"/>
  <c r="B21" i="49" s="1"/>
  <c r="B24" i="49" s="1"/>
  <c r="B25" i="49" s="1"/>
  <c r="B26" i="49" s="1"/>
  <c r="B27" i="49" s="1"/>
  <c r="B28" i="49" s="1"/>
  <c r="B29" i="49" s="1"/>
  <c r="B30" i="49" s="1"/>
  <c r="B31" i="49" s="1"/>
  <c r="B32" i="49" s="1"/>
  <c r="H8" i="47"/>
  <c r="B9" i="47"/>
  <c r="B10" i="47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H9" i="47"/>
  <c r="I19" i="47"/>
  <c r="L19" i="47" s="1"/>
  <c r="H10" i="47"/>
  <c r="H11" i="47"/>
  <c r="H12" i="47"/>
  <c r="H14" i="47"/>
  <c r="H15" i="47"/>
  <c r="H16" i="47"/>
  <c r="B9" i="44"/>
  <c r="B10" i="44" s="1"/>
  <c r="B11" i="44"/>
  <c r="B12" i="44" s="1"/>
  <c r="B13" i="44"/>
  <c r="B14" i="44" s="1"/>
  <c r="B15" i="44" s="1"/>
  <c r="B16" i="44" s="1"/>
  <c r="B17" i="44" s="1"/>
  <c r="B18" i="44" s="1"/>
  <c r="B19" i="44" s="1"/>
  <c r="B20" i="44" s="1"/>
  <c r="B21" i="44" s="1"/>
  <c r="B22" i="44" s="1"/>
  <c r="B23" i="44" s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s="1"/>
  <c r="B54" i="44" s="1"/>
  <c r="B55" i="44" s="1"/>
  <c r="B56" i="44" s="1"/>
  <c r="B57" i="44" s="1"/>
  <c r="B58" i="44" s="1"/>
  <c r="B59" i="44" s="1"/>
  <c r="B60" i="44" s="1"/>
  <c r="B61" i="44" s="1"/>
  <c r="B62" i="44" s="1"/>
  <c r="B63" i="44" s="1"/>
  <c r="B64" i="44" s="1"/>
  <c r="B65" i="44" s="1"/>
  <c r="B66" i="44" s="1"/>
  <c r="B67" i="44" s="1"/>
  <c r="B68" i="44" s="1"/>
  <c r="B69" i="44" s="1"/>
  <c r="B70" i="44" s="1"/>
  <c r="B71" i="44" s="1"/>
  <c r="B72" i="44" s="1"/>
  <c r="B74" i="44" s="1"/>
  <c r="B75" i="44" s="1"/>
  <c r="B77" i="44" s="1"/>
  <c r="B78" i="44" s="1"/>
  <c r="B79" i="44" s="1"/>
  <c r="B80" i="44" s="1"/>
  <c r="H12" i="44"/>
  <c r="H18" i="44"/>
  <c r="H21" i="44"/>
  <c r="I21" i="44" s="1"/>
  <c r="G26" i="44"/>
  <c r="H26" i="44"/>
  <c r="G29" i="44"/>
  <c r="I29" i="44" s="1"/>
  <c r="H29" i="44"/>
  <c r="G32" i="44"/>
  <c r="H32" i="44"/>
  <c r="G36" i="44"/>
  <c r="H36" i="44"/>
  <c r="G40" i="44"/>
  <c r="H40" i="44"/>
  <c r="H44" i="44"/>
  <c r="H17" i="44" s="1"/>
  <c r="G51" i="44"/>
  <c r="H51" i="44"/>
  <c r="H49" i="44" s="1"/>
  <c r="G24" i="51"/>
  <c r="I14" i="51"/>
  <c r="I10" i="51" s="1"/>
  <c r="G10" i="51"/>
  <c r="I17" i="47"/>
  <c r="L17" i="47" s="1"/>
  <c r="I10" i="47"/>
  <c r="L10" i="47" s="1"/>
  <c r="J16" i="47"/>
  <c r="K16" i="47"/>
  <c r="J15" i="47"/>
  <c r="K15" i="47"/>
  <c r="K9" i="47"/>
  <c r="J14" i="47"/>
  <c r="K14" i="47"/>
  <c r="J13" i="47"/>
  <c r="K13" i="47"/>
  <c r="J12" i="47"/>
  <c r="K12" i="47"/>
  <c r="K11" i="47"/>
  <c r="J11" i="47"/>
  <c r="J10" i="47"/>
  <c r="K10" i="47"/>
  <c r="J9" i="47"/>
  <c r="K8" i="47"/>
  <c r="J8" i="47"/>
  <c r="H24" i="47"/>
  <c r="I20" i="47"/>
  <c r="L20" i="47" s="1"/>
  <c r="I16" i="47"/>
  <c r="I21" i="47"/>
  <c r="L21" i="47" s="1"/>
  <c r="S10" i="51" l="1"/>
  <c r="Q10" i="51"/>
  <c r="T10" i="51"/>
  <c r="O10" i="51"/>
  <c r="R10" i="51"/>
  <c r="U42" i="51"/>
  <c r="B48" i="51"/>
  <c r="B49" i="51" s="1"/>
  <c r="B50" i="51" s="1"/>
  <c r="B51" i="51" s="1"/>
  <c r="B52" i="51" s="1"/>
  <c r="E10" i="51"/>
  <c r="E9" i="51" s="1"/>
  <c r="E61" i="51" s="1"/>
  <c r="E13" i="51"/>
  <c r="P18" i="51"/>
  <c r="K16" i="51"/>
  <c r="K14" i="51" s="1"/>
  <c r="P27" i="51"/>
  <c r="K26" i="51"/>
  <c r="K24" i="51" s="1"/>
  <c r="D10" i="51"/>
  <c r="L12" i="47"/>
  <c r="L8" i="47"/>
  <c r="I12" i="47"/>
  <c r="I11" i="47"/>
  <c r="I15" i="47"/>
  <c r="L15" i="47" s="1"/>
  <c r="I14" i="47"/>
  <c r="L14" i="47" s="1"/>
  <c r="I8" i="47"/>
  <c r="I13" i="47"/>
  <c r="L13" i="47" s="1"/>
  <c r="I18" i="47"/>
  <c r="L18" i="47" s="1"/>
  <c r="H27" i="13"/>
  <c r="H28" i="13" s="1"/>
  <c r="F10" i="51"/>
  <c r="F34" i="8"/>
  <c r="I9" i="47"/>
  <c r="L9" i="47" s="1"/>
  <c r="L16" i="47"/>
  <c r="L11" i="47"/>
  <c r="D31" i="51"/>
  <c r="D21" i="51"/>
  <c r="P42" i="51"/>
  <c r="H26" i="11"/>
  <c r="H27" i="11" s="1"/>
  <c r="E27" i="13"/>
  <c r="E28" i="13" s="1"/>
  <c r="H10" i="51"/>
  <c r="K42" i="51"/>
  <c r="K33" i="51"/>
  <c r="E36" i="44"/>
  <c r="G25" i="41"/>
  <c r="E26" i="44"/>
  <c r="J9" i="41"/>
  <c r="J8" i="41" s="1"/>
  <c r="J32" i="41" s="1"/>
  <c r="K10" i="41"/>
  <c r="K9" i="41" s="1"/>
  <c r="K8" i="41" s="1"/>
  <c r="K32" i="41" s="1"/>
  <c r="K45" i="41"/>
  <c r="G45" i="41"/>
  <c r="K35" i="41"/>
  <c r="G35" i="41"/>
  <c r="H9" i="41"/>
  <c r="H8" i="41" s="1"/>
  <c r="H32" i="41" s="1"/>
  <c r="K25" i="41"/>
  <c r="I9" i="41"/>
  <c r="I8" i="41" s="1"/>
  <c r="I32" i="41" s="1"/>
  <c r="G10" i="41"/>
  <c r="I40" i="44"/>
  <c r="D19" i="49" s="1"/>
  <c r="D21" i="49" s="1"/>
  <c r="E21" i="44"/>
  <c r="E32" i="44"/>
  <c r="I18" i="44"/>
  <c r="E12" i="44"/>
  <c r="I60" i="44"/>
  <c r="I69" i="44"/>
  <c r="I26" i="44"/>
  <c r="E29" i="44"/>
  <c r="I32" i="44"/>
  <c r="E51" i="44"/>
  <c r="E49" i="44" s="1"/>
  <c r="I44" i="44"/>
  <c r="I51" i="44"/>
  <c r="G49" i="44"/>
  <c r="I49" i="44" s="1"/>
  <c r="I54" i="44"/>
  <c r="E55" i="44"/>
  <c r="E54" i="44" s="1"/>
  <c r="I36" i="44"/>
  <c r="D10" i="49"/>
  <c r="G9" i="41"/>
  <c r="G8" i="41" s="1"/>
  <c r="G32" i="41" s="1"/>
  <c r="E60" i="44"/>
  <c r="I55" i="44"/>
  <c r="E18" i="44"/>
  <c r="E40" i="44"/>
  <c r="F17" i="44"/>
  <c r="F10" i="44" s="1"/>
  <c r="F9" i="44" s="1"/>
  <c r="F8" i="44" s="1"/>
  <c r="F74" i="44" s="1"/>
  <c r="H10" i="44"/>
  <c r="H9" i="44" s="1"/>
  <c r="H8" i="44" s="1"/>
  <c r="H74" i="44" s="1"/>
  <c r="G17" i="44"/>
  <c r="I17" i="44" s="1"/>
  <c r="I12" i="44"/>
  <c r="P16" i="51" l="1"/>
  <c r="P14" i="51" s="1"/>
  <c r="U18" i="51"/>
  <c r="U16" i="51" s="1"/>
  <c r="U14" i="51" s="1"/>
  <c r="D12" i="49"/>
  <c r="D11" i="51"/>
  <c r="D22" i="51"/>
  <c r="D13" i="51" s="1"/>
  <c r="D32" i="51"/>
  <c r="D23" i="51" s="1"/>
  <c r="D41" i="51"/>
  <c r="D39" i="51" s="1"/>
  <c r="D3" i="49"/>
  <c r="D5" i="49" s="1"/>
  <c r="I31" i="51"/>
  <c r="K10" i="51"/>
  <c r="F31" i="51"/>
  <c r="H31" i="51"/>
  <c r="F21" i="51"/>
  <c r="G31" i="51"/>
  <c r="J21" i="51"/>
  <c r="H21" i="51"/>
  <c r="J31" i="51"/>
  <c r="G21" i="51"/>
  <c r="I21" i="51"/>
  <c r="U33" i="51"/>
  <c r="P33" i="51"/>
  <c r="U27" i="51"/>
  <c r="U26" i="51" s="1"/>
  <c r="U24" i="51" s="1"/>
  <c r="P26" i="51"/>
  <c r="P24" i="51" s="1"/>
  <c r="E17" i="44"/>
  <c r="E10" i="44" s="1"/>
  <c r="D24" i="49"/>
  <c r="D26" i="49" s="1"/>
  <c r="D30" i="49" s="1"/>
  <c r="E9" i="44"/>
  <c r="E8" i="44" s="1"/>
  <c r="E74" i="44" s="1"/>
  <c r="G10" i="44"/>
  <c r="J11" i="51" l="1"/>
  <c r="I11" i="51"/>
  <c r="K21" i="51"/>
  <c r="F11" i="51"/>
  <c r="S21" i="51"/>
  <c r="R31" i="51"/>
  <c r="U10" i="51"/>
  <c r="Q31" i="51"/>
  <c r="Q21" i="51"/>
  <c r="T21" i="51"/>
  <c r="R21" i="51"/>
  <c r="T31" i="51"/>
  <c r="S31" i="51"/>
  <c r="G11" i="51"/>
  <c r="K31" i="51"/>
  <c r="H11" i="51"/>
  <c r="D12" i="51"/>
  <c r="D9" i="51" s="1"/>
  <c r="D61" i="51" s="1"/>
  <c r="N21" i="51"/>
  <c r="L31" i="51"/>
  <c r="M31" i="51"/>
  <c r="P10" i="51"/>
  <c r="O21" i="51"/>
  <c r="O31" i="51"/>
  <c r="M21" i="51"/>
  <c r="L21" i="51"/>
  <c r="N31" i="51"/>
  <c r="G9" i="44"/>
  <c r="I10" i="44"/>
  <c r="L11" i="51" l="1"/>
  <c r="M11" i="51"/>
  <c r="N11" i="51"/>
  <c r="T11" i="51"/>
  <c r="S11" i="51"/>
  <c r="Q11" i="51"/>
  <c r="P21" i="51"/>
  <c r="K11" i="51"/>
  <c r="H32" i="51"/>
  <c r="H23" i="51" s="1"/>
  <c r="I22" i="51"/>
  <c r="F22" i="51"/>
  <c r="I32" i="51"/>
  <c r="I23" i="51" s="1"/>
  <c r="J32" i="51"/>
  <c r="J23" i="51" s="1"/>
  <c r="I41" i="51"/>
  <c r="I39" i="51" s="1"/>
  <c r="F32" i="51"/>
  <c r="H41" i="51"/>
  <c r="H39" i="51" s="1"/>
  <c r="G22" i="51"/>
  <c r="G41" i="51"/>
  <c r="G39" i="51" s="1"/>
  <c r="H22" i="51"/>
  <c r="F41" i="51"/>
  <c r="J22" i="51"/>
  <c r="J41" i="51"/>
  <c r="J39" i="51" s="1"/>
  <c r="G32" i="51"/>
  <c r="G23" i="51" s="1"/>
  <c r="P31" i="51"/>
  <c r="O11" i="51"/>
  <c r="R11" i="51"/>
  <c r="I9" i="44"/>
  <c r="G8" i="44"/>
  <c r="K32" i="51" l="1"/>
  <c r="F23" i="51"/>
  <c r="F12" i="51"/>
  <c r="F9" i="51" s="1"/>
  <c r="K22" i="51"/>
  <c r="F13" i="51"/>
  <c r="J12" i="51"/>
  <c r="J9" i="51" s="1"/>
  <c r="J61" i="51" s="1"/>
  <c r="J13" i="51"/>
  <c r="G12" i="51"/>
  <c r="G9" i="51" s="1"/>
  <c r="G61" i="51" s="1"/>
  <c r="G13" i="51"/>
  <c r="I12" i="51"/>
  <c r="I9" i="51" s="1"/>
  <c r="I61" i="51" s="1"/>
  <c r="I13" i="51"/>
  <c r="U31" i="51"/>
  <c r="H12" i="51"/>
  <c r="H9" i="51" s="1"/>
  <c r="H61" i="51" s="1"/>
  <c r="H13" i="51"/>
  <c r="P11" i="51"/>
  <c r="U21" i="51"/>
  <c r="M32" i="51"/>
  <c r="M23" i="51" s="1"/>
  <c r="M22" i="51"/>
  <c r="L32" i="51"/>
  <c r="L23" i="51" s="1"/>
  <c r="N22" i="51"/>
  <c r="L22" i="51"/>
  <c r="O41" i="51"/>
  <c r="O39" i="51" s="1"/>
  <c r="M41" i="51"/>
  <c r="M39" i="51" s="1"/>
  <c r="L41" i="51"/>
  <c r="L39" i="51" s="1"/>
  <c r="O32" i="51"/>
  <c r="O23" i="51" s="1"/>
  <c r="N32" i="51"/>
  <c r="N23" i="51" s="1"/>
  <c r="N41" i="51"/>
  <c r="N39" i="51" s="1"/>
  <c r="O22" i="51"/>
  <c r="F39" i="51"/>
  <c r="K41" i="51"/>
  <c r="G74" i="44"/>
  <c r="I8" i="44"/>
  <c r="F61" i="51" l="1"/>
  <c r="M12" i="51"/>
  <c r="M9" i="51" s="1"/>
  <c r="M13" i="51"/>
  <c r="K39" i="51"/>
  <c r="P41" i="51"/>
  <c r="O12" i="51"/>
  <c r="O9" i="51" s="1"/>
  <c r="O13" i="51"/>
  <c r="L12" i="51"/>
  <c r="L9" i="51" s="1"/>
  <c r="L13" i="51"/>
  <c r="N12" i="51"/>
  <c r="N9" i="51" s="1"/>
  <c r="N13" i="51"/>
  <c r="U11" i="51"/>
  <c r="T41" i="51"/>
  <c r="T39" i="51" s="1"/>
  <c r="Q32" i="51"/>
  <c r="Q23" i="51" s="1"/>
  <c r="S32" i="51"/>
  <c r="S23" i="51" s="1"/>
  <c r="T32" i="51"/>
  <c r="T23" i="51" s="1"/>
  <c r="S41" i="51"/>
  <c r="S39" i="51" s="1"/>
  <c r="Q41" i="51"/>
  <c r="Q39" i="51" s="1"/>
  <c r="R41" i="51"/>
  <c r="R39" i="51" s="1"/>
  <c r="T22" i="51"/>
  <c r="R22" i="51"/>
  <c r="Q22" i="51"/>
  <c r="R32" i="51"/>
  <c r="R23" i="51" s="1"/>
  <c r="S22" i="51"/>
  <c r="K12" i="51"/>
  <c r="K9" i="51" s="1"/>
  <c r="P22" i="51"/>
  <c r="K13" i="51"/>
  <c r="P32" i="51"/>
  <c r="K23" i="51"/>
  <c r="D31" i="49"/>
  <c r="D32" i="49" s="1"/>
  <c r="I74" i="44"/>
  <c r="D27" i="49"/>
  <c r="D28" i="49" s="1"/>
  <c r="K61" i="51" l="1"/>
  <c r="P12" i="51"/>
  <c r="P9" i="51" s="1"/>
  <c r="U22" i="51"/>
  <c r="P13" i="51"/>
  <c r="P39" i="51"/>
  <c r="U41" i="51"/>
  <c r="U39" i="51" s="1"/>
  <c r="R12" i="51"/>
  <c r="R9" i="51" s="1"/>
  <c r="R13" i="51"/>
  <c r="U32" i="51"/>
  <c r="U23" i="51" s="1"/>
  <c r="P23" i="51"/>
  <c r="S12" i="51"/>
  <c r="S9" i="51" s="1"/>
  <c r="S13" i="51"/>
  <c r="T12" i="51"/>
  <c r="T9" i="51" s="1"/>
  <c r="T13" i="51"/>
  <c r="Q12" i="51"/>
  <c r="Q9" i="51" s="1"/>
  <c r="Q13" i="51"/>
  <c r="U12" i="51" l="1"/>
  <c r="U9" i="51" s="1"/>
  <c r="U13" i="51"/>
</calcChain>
</file>

<file path=xl/sharedStrings.xml><?xml version="1.0" encoding="utf-8"?>
<sst xmlns="http://schemas.openxmlformats.org/spreadsheetml/2006/main" count="1135" uniqueCount="381">
  <si>
    <t>Držitel licence:</t>
  </si>
  <si>
    <t>Období:</t>
  </si>
  <si>
    <t>Výkaz 22-A: Výkaz aktiv a změn aktiv</t>
  </si>
  <si>
    <t>v tis. Kč</t>
  </si>
  <si>
    <t>22-A</t>
  </si>
  <si>
    <t>i</t>
  </si>
  <si>
    <t>Skutečnost</t>
  </si>
  <si>
    <t>Plán</t>
  </si>
  <si>
    <t>Odpisy</t>
  </si>
  <si>
    <t>Vyřazený majetek</t>
  </si>
  <si>
    <t>Aktivovaný majetek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</si>
  <si>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</si>
  <si>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</si>
  <si>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</si>
  <si>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</si>
  <si>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</si>
  <si>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</si>
  <si>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</si>
  <si>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</si>
  <si>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</si>
  <si>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</si>
  <si>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</si>
  <si>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</si>
  <si>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</si>
  <si>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</si>
  <si>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Distribuce celkem</t>
  </si>
  <si>
    <t>Přímo přiřaditelný majetek</t>
  </si>
  <si>
    <t>Podpůrný majetek</t>
  </si>
  <si>
    <t>Společný majetek - podíl</t>
  </si>
  <si>
    <t>Dálkovody</t>
  </si>
  <si>
    <t>Plynovody</t>
  </si>
  <si>
    <t>Regulační stanice - celkem</t>
  </si>
  <si>
    <t>Regulační stanice - technologická část</t>
  </si>
  <si>
    <t>Regulační stanice - stavební část</t>
  </si>
  <si>
    <t>Měření</t>
  </si>
  <si>
    <t>Ostatní</t>
  </si>
  <si>
    <t>Podpůrný majetek - podíl</t>
  </si>
  <si>
    <t>Místní sítě</t>
  </si>
  <si>
    <t>Dispečerské a řídící systémy</t>
  </si>
  <si>
    <t>Telekomunikační zařízení</t>
  </si>
  <si>
    <t>Zabezpečovací systémy</t>
  </si>
  <si>
    <t>Studie a poradenství</t>
  </si>
  <si>
    <t>Ostatní podpůrný majetek</t>
  </si>
  <si>
    <t xml:space="preserve">Ostatní činnosti </t>
  </si>
  <si>
    <t>Software, hardware</t>
  </si>
  <si>
    <t>Pozemky, budovy a stavby</t>
  </si>
  <si>
    <t>Zařízení a inventář</t>
  </si>
  <si>
    <t>Ostatní společný majetek</t>
  </si>
  <si>
    <t>Majetek odkoupený od třetích stran</t>
  </si>
  <si>
    <t>x</t>
  </si>
  <si>
    <t>Nezahrnovaná aktiva</t>
  </si>
  <si>
    <t>Ocenění v IFRS</t>
  </si>
  <si>
    <t>Ocenění v CAS</t>
  </si>
  <si>
    <t>Společnost celkem - výkazy</t>
  </si>
  <si>
    <t>Společnost celkem - účetnictví</t>
  </si>
  <si>
    <t>Technické jednotky</t>
  </si>
  <si>
    <t>Plynovody provozované celkem</t>
  </si>
  <si>
    <t>km</t>
  </si>
  <si>
    <t xml:space="preserve">   z toho plynovody, které nejsou v majetku společnosti</t>
  </si>
  <si>
    <t>Regulační stanice</t>
  </si>
  <si>
    <t>počet</t>
  </si>
  <si>
    <t>Odběrná místa</t>
  </si>
  <si>
    <t>Schválil:</t>
  </si>
  <si>
    <t>Vypracoval:</t>
  </si>
  <si>
    <t>JMÉNO A PŘÍJMENÍ/TELEFON</t>
  </si>
  <si>
    <t>PODPIS</t>
  </si>
  <si>
    <t>Datum:</t>
  </si>
  <si>
    <t>Výkaz 22-HV - V: Výkaz hospodářského výsledku - výnosy</t>
  </si>
  <si>
    <t>22-HV - V</t>
  </si>
  <si>
    <t>Celkem</t>
  </si>
  <si>
    <t>Tržby za pevnou distribuční kapacitu na dobu neurčitou</t>
  </si>
  <si>
    <t>Tržby za přerušitelnou distribuční kapacitu na dobu neurčitou</t>
  </si>
  <si>
    <t>Tržby za pevnou měsíční distribuční kapacitu</t>
  </si>
  <si>
    <t>Tržby za přerušitelnou měsíční distribuční kapacitu</t>
  </si>
  <si>
    <t>Tržby za pevnou klouzavou distribuční kapacitu</t>
  </si>
  <si>
    <t>Tržby za vstup do distribuční soustavy z výroben plynu</t>
  </si>
  <si>
    <t>Tržby z distribuce - přetoky</t>
  </si>
  <si>
    <t>Tržby za překročení distribuční kapacity</t>
  </si>
  <si>
    <t>Tržby za služby operátora trhu</t>
  </si>
  <si>
    <t>Tržby - ostatní - snižující provozní náklady</t>
  </si>
  <si>
    <t>Změna stavu zásob vlastní činnosti</t>
  </si>
  <si>
    <t>Aktivace</t>
  </si>
  <si>
    <t>Ostatní provozní výnosy</t>
  </si>
  <si>
    <t>Tržby za prodej zboží</t>
  </si>
  <si>
    <t>Tržby ostatní snižující provozní náklady</t>
  </si>
  <si>
    <t>Výkaz 22-HV - N: Výkaz hospodářského výsledku - náklady</t>
  </si>
  <si>
    <t>22-HV - N</t>
  </si>
  <si>
    <t>Výkonová spotřeba</t>
  </si>
  <si>
    <t>Spotřeba materiálu a energie</t>
  </si>
  <si>
    <t>Zemní plyn - vlastní technologická spotřeba</t>
  </si>
  <si>
    <t>Zemní plyn - ztráty</t>
  </si>
  <si>
    <t>Spotřeba energie - ostatní</t>
  </si>
  <si>
    <t>Spotřeba materiálu</t>
  </si>
  <si>
    <t>Služby</t>
  </si>
  <si>
    <t>Opravy a udržování</t>
  </si>
  <si>
    <t>IT služby</t>
  </si>
  <si>
    <t>Konzultantské a poradenské služby</t>
  </si>
  <si>
    <t>Ostatní služby</t>
  </si>
  <si>
    <t>Osobní náklady</t>
  </si>
  <si>
    <t xml:space="preserve">    Mzdové náklady</t>
  </si>
  <si>
    <t>Daně a poplatky</t>
  </si>
  <si>
    <t>Ostatní provozní náklady</t>
  </si>
  <si>
    <t>Nákladové úroky</t>
  </si>
  <si>
    <t>Ostatní finanční náklady</t>
  </si>
  <si>
    <t>Náklady vynaložené na prodané zboží</t>
  </si>
  <si>
    <t xml:space="preserve">Zůstatková cena prodaného dlouhodobého majetku a materiálu </t>
  </si>
  <si>
    <t>Daň z příjmu za společnost</t>
  </si>
  <si>
    <t>splatná</t>
  </si>
  <si>
    <t>odložená</t>
  </si>
  <si>
    <t xml:space="preserve">Držitel licence: </t>
  </si>
  <si>
    <t>Období :</t>
  </si>
  <si>
    <t>Výkaz 22-N: Výkaz nákladů</t>
  </si>
  <si>
    <t>Oblast</t>
  </si>
  <si>
    <t>Proces</t>
  </si>
  <si>
    <t>Celkové náklady</t>
  </si>
  <si>
    <t xml:space="preserve">Provozování a řízení soustavy </t>
  </si>
  <si>
    <t>Provoz a obsluha</t>
  </si>
  <si>
    <t>Dispečerské řízení</t>
  </si>
  <si>
    <t>Opravy a údržba</t>
  </si>
  <si>
    <t>Údržba</t>
  </si>
  <si>
    <t>Pohotovostní služba</t>
  </si>
  <si>
    <t>Odstraňování závad plynárenských zařízení</t>
  </si>
  <si>
    <t>Odstraňování závad plynárenských zařízení způsobených třetí stranou</t>
  </si>
  <si>
    <t>Odečty</t>
  </si>
  <si>
    <t>Měřicí technika</t>
  </si>
  <si>
    <t>Řízení neoprávněných odběrů</t>
  </si>
  <si>
    <r>
      <t xml:space="preserve">Prodej a zákaznické služby                            </t>
    </r>
    <r>
      <rPr>
        <b/>
        <sz val="10"/>
        <color indexed="10"/>
        <rFont val="Arial"/>
        <family val="2"/>
        <charset val="238"/>
      </rPr>
      <t/>
    </r>
  </si>
  <si>
    <t>Obsluha účastníků trhu</t>
  </si>
  <si>
    <t>Fakturace</t>
  </si>
  <si>
    <t>Řízení pohledávek</t>
  </si>
  <si>
    <t>Strategie a plánování rozvoje a obnovy soustavy</t>
  </si>
  <si>
    <t>Správa technické a provozní dokumentace</t>
  </si>
  <si>
    <t>Obnova</t>
  </si>
  <si>
    <t>Rozvoj</t>
  </si>
  <si>
    <t>Technické jednotky - změna</t>
  </si>
  <si>
    <t xml:space="preserve"> Výkaz 22-Bs: Výkaz distribuce zemního plynu - skutečnost</t>
  </si>
  <si>
    <t>22-Bs</t>
  </si>
  <si>
    <t>Množství  plynu</t>
  </si>
  <si>
    <t>MWh</t>
  </si>
  <si>
    <t>Vstup do soustavy</t>
  </si>
  <si>
    <t>Vstup z přepravní soustavy</t>
  </si>
  <si>
    <t>Vstup z jiných distribučních sítí</t>
  </si>
  <si>
    <t>Vstup od výrobců plynu</t>
  </si>
  <si>
    <t>Akumulace</t>
  </si>
  <si>
    <t>Výstup ze soustavy</t>
  </si>
  <si>
    <t>Distribuce zákazníci a LDS bez individuální ceny</t>
  </si>
  <si>
    <t>Distribuce výstup do jiných RDS</t>
  </si>
  <si>
    <t>Distribuce výstup do LDS s individuální cenou</t>
  </si>
  <si>
    <t>Neoprávněné odběry</t>
  </si>
  <si>
    <t>Distribuce výstup do přeshraničního plynovodu</t>
  </si>
  <si>
    <t>CNG</t>
  </si>
  <si>
    <t>Místní síť</t>
  </si>
  <si>
    <t>Distribuce zákazníci celkem</t>
  </si>
  <si>
    <t>CNG celkem</t>
  </si>
  <si>
    <t>Vlastní spotřeba technologická celkem</t>
  </si>
  <si>
    <t>Bilanční ztráty</t>
  </si>
  <si>
    <t xml:space="preserve"> Výkaz 22-Bp: Výkaz distribuce zemního plynu - plán</t>
  </si>
  <si>
    <t>22-Bp</t>
  </si>
  <si>
    <t>Množství plynu</t>
  </si>
  <si>
    <t>1</t>
  </si>
  <si>
    <t>2</t>
  </si>
  <si>
    <t>Datum</t>
  </si>
  <si>
    <r>
      <t>tis. m</t>
    </r>
    <r>
      <rPr>
        <vertAlign val="superscript"/>
        <sz val="10"/>
        <rFont val="Arial"/>
        <family val="2"/>
        <charset val="238"/>
      </rPr>
      <t>3</t>
    </r>
  </si>
  <si>
    <t>Výkaz 22-T1: Výkaz tarifní statistiky - skutečnost</t>
  </si>
  <si>
    <t>22-T1</t>
  </si>
  <si>
    <t>Distribuované množství</t>
  </si>
  <si>
    <t xml:space="preserve">Tržby za distribuovaný plyn </t>
  </si>
  <si>
    <t>Tržby za denní přidělenou kapacitu / stálý plat</t>
  </si>
  <si>
    <t>Tržby za distribuci celkem</t>
  </si>
  <si>
    <t xml:space="preserve">Tržby za služby operátora trhu </t>
  </si>
  <si>
    <t>tis. Kč</t>
  </si>
  <si>
    <t>Velkoodběr a střední odběr z dálkovodu</t>
  </si>
  <si>
    <t>Velkoodběr a střední odběr z místní sítě</t>
  </si>
  <si>
    <t>Maloodběr</t>
  </si>
  <si>
    <t>63 - 630</t>
  </si>
  <si>
    <t>7,56 - 15</t>
  </si>
  <si>
    <t>1,89 - 7,56</t>
  </si>
  <si>
    <t>Celkem MODOM</t>
  </si>
  <si>
    <t>CELKEM</t>
  </si>
  <si>
    <t>Tržby za plyn
a služby obchodníka</t>
  </si>
  <si>
    <t>Tržby za související služby</t>
  </si>
  <si>
    <t>Četnost výskytu</t>
  </si>
  <si>
    <t>Tržby celkem</t>
  </si>
  <si>
    <t>Úniky při narušení sítě fakturované třetím osobám</t>
  </si>
  <si>
    <t>Tržby za znovupřipojení</t>
  </si>
  <si>
    <t xml:space="preserve">Držitel licence:  </t>
  </si>
  <si>
    <t>Výkaz 22-T1d: Výkaz tarifní statistiky - zákazníci s kalkulací ceny podle logaritmického modelu</t>
  </si>
  <si>
    <t>Leden</t>
  </si>
  <si>
    <t>Tržby za rezervovanou distribuční kapacitu</t>
  </si>
  <si>
    <t>Překročení technické jednotky</t>
  </si>
  <si>
    <t>Tržby za překročení</t>
  </si>
  <si>
    <t>Četnost překročení</t>
  </si>
  <si>
    <r>
      <t>m</t>
    </r>
    <r>
      <rPr>
        <vertAlign val="superscript"/>
        <sz val="10"/>
        <rFont val="Arial"/>
        <family val="2"/>
        <charset val="238"/>
      </rPr>
      <t>3</t>
    </r>
  </si>
  <si>
    <t>Na dobu neurčitou</t>
  </si>
  <si>
    <t>Dálkovod</t>
  </si>
  <si>
    <t>Přerušitelná kapacita</t>
  </si>
  <si>
    <t>Měsíční</t>
  </si>
  <si>
    <t>Klouzavá</t>
  </si>
  <si>
    <t>Prosinec</t>
  </si>
  <si>
    <t>Komodita VOSO</t>
  </si>
  <si>
    <t>Tržby za distribuovaný plyn</t>
  </si>
  <si>
    <t>Počet dnů omezení nebo přerušení</t>
  </si>
  <si>
    <t>Platba za omezení nebo přerušení</t>
  </si>
  <si>
    <t>Výkaz 22-T2: Výkaz tarifní statistiky - plán</t>
  </si>
  <si>
    <t>22-T2</t>
  </si>
  <si>
    <t>Distribuční kapacita</t>
  </si>
  <si>
    <t>Denní rezervovaná kapacita</t>
  </si>
  <si>
    <t xml:space="preserve">Dálkovody </t>
  </si>
  <si>
    <t xml:space="preserve">Místní sítě </t>
  </si>
  <si>
    <t>Náklady včetně režie</t>
  </si>
  <si>
    <t>Domácnost</t>
  </si>
  <si>
    <t>Kontrola</t>
  </si>
  <si>
    <t>Výnosy za společnost celkem - výkazy</t>
  </si>
  <si>
    <t>Výnosy za společnost celkem - účetnictví</t>
  </si>
  <si>
    <t>Náklady za společnost celkem bez daně z příjmu - výkazy</t>
  </si>
  <si>
    <t>Náklady za společnost celkem bez daně z příjmu - účetnictví</t>
  </si>
  <si>
    <t>Náklady na procesy celkem</t>
  </si>
  <si>
    <t>Společnost celkem</t>
  </si>
  <si>
    <t>Dispečerské a řídicí systémy</t>
  </si>
  <si>
    <t>Kolektory</t>
  </si>
  <si>
    <t>Odečty, kalibrace a ověření</t>
  </si>
  <si>
    <t>Přetoky</t>
  </si>
  <si>
    <t>Zajištění přepravy zákazníkům</t>
  </si>
  <si>
    <t>Rezervovaná pevná kapacita hrazená provozovateli přepravní soustavy</t>
  </si>
  <si>
    <t>Variabilní složka ceny hrazená provozovateli přepravní soustavy</t>
  </si>
  <si>
    <t>Služby operátora trhu</t>
  </si>
  <si>
    <t>Správa, obnova a výstavba soustavy</t>
  </si>
  <si>
    <t>z toho goodwill</t>
  </si>
  <si>
    <t xml:space="preserve">z toho opravné položky k majetku </t>
  </si>
  <si>
    <t>z toho majetek neuznatelný jako regulovaná hodnota</t>
  </si>
  <si>
    <t>Rezervovaná kapacita</t>
  </si>
  <si>
    <t>45 - 63</t>
  </si>
  <si>
    <t>25 - 45</t>
  </si>
  <si>
    <t>15 - 25</t>
  </si>
  <si>
    <t>0 - 1,89</t>
  </si>
  <si>
    <t>22-I a)</t>
  </si>
  <si>
    <t xml:space="preserve">Výkaz  22-I a): Výkaz  investičních výdajů </t>
  </si>
  <si>
    <t>Pořizovací hodnota aktiv
k 31. 12.</t>
  </si>
  <si>
    <t>Zůstatková hodnota aktiv
k 1. 1.</t>
  </si>
  <si>
    <t>Zůstatková hodnota aktiv
k 31. 12.</t>
  </si>
  <si>
    <t>Stav k 1. 1.</t>
  </si>
  <si>
    <t>Stav k 31. 12.</t>
  </si>
  <si>
    <t>Vysvětlivky:</t>
  </si>
  <si>
    <r>
      <t>Podpůrný majetek</t>
    </r>
    <r>
      <rPr>
        <b/>
        <vertAlign val="superscript"/>
        <sz val="10"/>
        <rFont val="Arial"/>
        <family val="2"/>
        <charset val="238"/>
      </rPr>
      <t>1)</t>
    </r>
  </si>
  <si>
    <r>
      <t>Společný majetek</t>
    </r>
    <r>
      <rPr>
        <b/>
        <vertAlign val="superscript"/>
        <sz val="10"/>
        <rFont val="Arial"/>
        <family val="2"/>
        <charset val="238"/>
      </rPr>
      <t>2)</t>
    </r>
  </si>
  <si>
    <t xml:space="preserve"> </t>
  </si>
  <si>
    <t>Zůstatková hodnota aktiv k 31. 12.</t>
  </si>
  <si>
    <r>
      <t>Tržby za distribuci</t>
    </r>
    <r>
      <rPr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do předávacích míst přeshraničních plynovodů </t>
    </r>
  </si>
  <si>
    <t>1) Výdaje související s pořízením podpůrného majetku jsou rozděleny na distribuci plynu dálkovody a distribuci plynu místními sítěmi podle výdajů souvisejících s pořízením přímo přiřaditelného majetku.</t>
  </si>
  <si>
    <t>2) Výdaje související s pořízením společného majetku jsou rozděleny na distribuci plynu dálkovody, distribuci plynu místními sítěmi a ostatní činnosti podle výdajů souvisejících pořízením přímo přiřaditelného majetku.</t>
  </si>
  <si>
    <t>Náklady regulace - procesy</t>
  </si>
  <si>
    <t>Náklady na procesy</t>
  </si>
  <si>
    <t>(Nepovolené náklady zahrnuté v procesech)</t>
  </si>
  <si>
    <t>Ostatní náklady regulace - PV</t>
  </si>
  <si>
    <t xml:space="preserve">Náklady na kolektory </t>
  </si>
  <si>
    <t>Nájemné za pozemky pod regulačními stanicemi</t>
  </si>
  <si>
    <t>Náklady na zemní plyn - vlastní technologická spotřeba</t>
  </si>
  <si>
    <t>Náklady regulace - PV</t>
  </si>
  <si>
    <t>Ostatní náklady regulace - UPV</t>
  </si>
  <si>
    <t>Nájemné za plynárenská zařízení</t>
  </si>
  <si>
    <t>Náklady zemní plyn - na ztráty</t>
  </si>
  <si>
    <t>Náklady na přetoky</t>
  </si>
  <si>
    <t>Náklady na zajištění přepravy zákazníkům</t>
  </si>
  <si>
    <t>Náklady na zajištění služeb operátora trhu</t>
  </si>
  <si>
    <t>Náklady regulace bez odpisů snížené o započtené výnosy</t>
  </si>
  <si>
    <t>Provozní výnosy snižující provozní náklady</t>
  </si>
  <si>
    <t>Náklady regulace bez odpisů (N-procesy)</t>
  </si>
  <si>
    <t xml:space="preserve">Náklady regulace bez odpisů (N-účty) </t>
  </si>
  <si>
    <t>Rozdíl</t>
  </si>
  <si>
    <t>Odpisy - účetní hodnota</t>
  </si>
  <si>
    <t>Náklady regulace (N-procesy)</t>
  </si>
  <si>
    <t xml:space="preserve">Náklady regulace (N-účty) 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</si>
  <si>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</si>
  <si>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</si>
  <si>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</si>
  <si>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</si>
  <si>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</si>
  <si>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</si>
  <si>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</si>
  <si>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</si>
  <si>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</si>
  <si>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</si>
  <si>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JMÉNO A PŘÍJMENÍ / TELEFON</t>
  </si>
  <si>
    <t>Společnost</t>
  </si>
  <si>
    <t>E.ON Distribuce, a.s.</t>
  </si>
  <si>
    <t>PPD, a.s.</t>
  </si>
  <si>
    <t>Náklady na sociální zabezpečení a zdravotní pojištění</t>
  </si>
  <si>
    <t>Ostatní náklady</t>
  </si>
  <si>
    <t>Úpravy hodnot v provozní oblasti</t>
  </si>
  <si>
    <t>Jiné provozní náklady</t>
  </si>
  <si>
    <t>Společnosti v podnikatelském seskupení</t>
  </si>
  <si>
    <t>Ostatní subjekty</t>
  </si>
  <si>
    <t>Nájemné a pachtovné - pozemky pod regulačními stanicemi</t>
  </si>
  <si>
    <t>Nájemné a pachtovné - plynárenská zařízení</t>
  </si>
  <si>
    <t>Nájemné a pachtovné - ostatní</t>
  </si>
  <si>
    <t>Bankovní poplatky</t>
  </si>
  <si>
    <t>Alokace režie a fin. nák. ek. opr.</t>
  </si>
  <si>
    <t>Rezervy v provozní oblasti a komplexní náklady příštích období</t>
  </si>
  <si>
    <t>Jiné provozní výnosy snižující provozní náklady</t>
  </si>
  <si>
    <t>Úpravy hodnot pohledávek a zásob</t>
  </si>
  <si>
    <t>Daň z příjmů</t>
  </si>
  <si>
    <t xml:space="preserve">    Náklady na sociální zabezpečení, zdravotní pojištění a ostatní náklady</t>
  </si>
  <si>
    <t>Úpravy hodnot dlouhodobého nehmotného a hmotného majetku</t>
  </si>
  <si>
    <t>Úpravy hodnot dlouhodobého nehmotného a hmotného majetku - trvalé (odpisy)</t>
  </si>
  <si>
    <t>Tržby z prodaného dlouhodobého majetku a materiálu</t>
  </si>
  <si>
    <t>Úpravy hodnot dlouhodobého nehmotného a hmotného majetku - dočasné - mimo impairment</t>
  </si>
  <si>
    <t>Úpravy hodnot dlouhodobého nehmotného a hmotného majetku - dočasné - impairment</t>
  </si>
  <si>
    <t>Jiné provozní výnosy - goodwill</t>
  </si>
  <si>
    <t>Výnosy</t>
  </si>
  <si>
    <t>Finanční výnosy</t>
  </si>
  <si>
    <t>Tržby z prodeje výrobků a služeb</t>
  </si>
  <si>
    <t>1) Podpůrný majetek je ve sloupci "b" rozdělen na distribuci plynu dálkovody a distribuci plynu místními sítěmi podle pořizovací hodnoty přímo přiřaditelného majetku.</t>
  </si>
  <si>
    <t>GasNet, s.r.o.</t>
  </si>
  <si>
    <t>22-T1d)</t>
  </si>
  <si>
    <t>p</t>
  </si>
  <si>
    <t>q</t>
  </si>
  <si>
    <t>Rezervovaná distribuční kapacita celkem</t>
  </si>
  <si>
    <r>
      <t>m</t>
    </r>
    <r>
      <rPr>
        <vertAlign val="superscript"/>
        <sz val="9"/>
        <rFont val="Arial"/>
        <family val="2"/>
        <charset val="238"/>
      </rPr>
      <t>3</t>
    </r>
  </si>
  <si>
    <t>z toho Pevná kapacita</t>
  </si>
  <si>
    <t>z toho Přerušitelná kapacita</t>
  </si>
  <si>
    <t>Dálkovod + místní síť</t>
  </si>
  <si>
    <t>Přímo přiřaditelný a podpůrný majetek</t>
  </si>
  <si>
    <t>Finanční leasing - §5 odst. 2</t>
  </si>
  <si>
    <r>
      <t>Podpůrný majetek</t>
    </r>
    <r>
      <rPr>
        <b/>
        <vertAlign val="superscript"/>
        <sz val="10"/>
        <rFont val="Arial"/>
        <family val="2"/>
        <charset val="238"/>
      </rPr>
      <t>1) a 2)</t>
    </r>
  </si>
  <si>
    <r>
      <t>Společný majetek</t>
    </r>
    <r>
      <rPr>
        <b/>
        <vertAlign val="superscript"/>
        <sz val="10"/>
        <rFont val="Arial"/>
        <family val="2"/>
        <charset val="238"/>
      </rPr>
      <t>3) a 4)</t>
    </r>
  </si>
  <si>
    <t>2) Podpůrný majetek je ve sloupcích "d", "e", "f", "g", "h", "j", "k", "l", "m", "o", "p", "q" a "r" rozdělen na distribuci plynu dálkovody a distribuci plynu místními sítěmi podle zůstatkové hodnoty přímo přiřaditelného majetku k 31. 12 příslušného roku.</t>
  </si>
  <si>
    <t>3) Společný majetek je ve sloupci "b" rozdělen na distribuci plynu dálkovody, distribuci plynu místními sítěmi a ostatní činnosti podle součtu pořizovací hodnoty přímo přiřaditelného majetku a podpůrného majetku.</t>
  </si>
  <si>
    <t>4) Společný majetek je ve sloupcích "d", "e", "f", "g", "h", "j", "k", "l", "m", "o", "p", "q" a "r" rozdělen na distribuci plynu dálkovody, distribuci plynu místními sítěmi a ostatní činnosti podle součtu zůstatkové hodnoty přímo přiřaditelného majetku a podpůrného majetku k 31. 12. příslušného roku.</t>
  </si>
  <si>
    <t>Změny klasifikace majetku a organizační změny</t>
  </si>
  <si>
    <t>Přeměny společnosti</t>
  </si>
  <si>
    <t>r</t>
  </si>
  <si>
    <t>s</t>
  </si>
  <si>
    <t>Ostatní činnosti</t>
  </si>
  <si>
    <t>Licence</t>
  </si>
  <si>
    <t>Úprava</t>
  </si>
  <si>
    <t>Distribuce</t>
  </si>
  <si>
    <t>Provozní výnosy</t>
  </si>
  <si>
    <r>
      <t>Správní režie a bankovní poplatky</t>
    </r>
    <r>
      <rPr>
        <vertAlign val="superscript"/>
        <sz val="10"/>
        <rFont val="Arial"/>
        <family val="2"/>
        <charset val="238"/>
      </rPr>
      <t>1)</t>
    </r>
  </si>
  <si>
    <t>Úprava nákladů zahrnutá v procesech</t>
  </si>
  <si>
    <t>1) Správní režie a bankovní poplatky jsou alokovány na jednotlivé procesy. Základnou pro alokaci správní režie a bankovních poplatků je hodnota nákladů jednotlivých procesů. Alokace je provedena i v členění na dálkovody a místní sítě.</t>
  </si>
  <si>
    <r>
      <t>m</t>
    </r>
    <r>
      <rPr>
        <i/>
        <vertAlign val="superscript"/>
        <sz val="9"/>
        <rFont val="Arial"/>
        <family val="2"/>
        <charset val="238"/>
      </rPr>
      <t>3</t>
    </r>
  </si>
  <si>
    <t>Náklady bez daně z příjmu</t>
  </si>
  <si>
    <t>Provozní náklady</t>
  </si>
  <si>
    <t>Finanční leasing - § 5 odst. 2</t>
  </si>
  <si>
    <t>Členské příspěvky</t>
  </si>
  <si>
    <t>Dary</t>
  </si>
  <si>
    <t>Pokuty a penále</t>
  </si>
  <si>
    <t>Jiné náklady</t>
  </si>
  <si>
    <t>Finanční náklady</t>
  </si>
  <si>
    <t>Ostatní provozní výnosy snižující provozní náklady</t>
  </si>
  <si>
    <t>Výkaz 22-T LDS vst: Výkaz vstupů do lokální distribuční soustavy - plán</t>
  </si>
  <si>
    <t>22-T LDS vst</t>
  </si>
  <si>
    <t>EIC kód vstupního bodu</t>
  </si>
  <si>
    <t>Vstupující množství plynu</t>
  </si>
  <si>
    <r>
      <t>m</t>
    </r>
    <r>
      <rPr>
        <b/>
        <vertAlign val="superscript"/>
        <sz val="9"/>
        <rFont val="Arial"/>
        <family val="2"/>
        <charset val="238"/>
      </rPr>
      <t>3</t>
    </r>
  </si>
  <si>
    <t xml:space="preserve">Datum </t>
  </si>
  <si>
    <t>Držitel licence</t>
  </si>
  <si>
    <t>Období</t>
  </si>
  <si>
    <t xml:space="preserve">Výkaz: 22-T LDS p: Výkaz distribuce do odběrných míst s roční spotřebou nad 630 MWh - plán </t>
  </si>
  <si>
    <t>22-T LDS p</t>
  </si>
  <si>
    <t>Název odběrného místa</t>
  </si>
  <si>
    <t>Roční odběr plynu</t>
  </si>
  <si>
    <r>
      <t>tis.m</t>
    </r>
    <r>
      <rPr>
        <vertAlign val="superscript"/>
        <sz val="10"/>
        <rFont val="Arial"/>
        <family val="2"/>
        <charset val="238"/>
      </rPr>
      <t>3</t>
    </r>
  </si>
  <si>
    <t>Regulační výkazy pro držitele licence na distribuci plynu</t>
  </si>
  <si>
    <t>Vykazující firma:</t>
  </si>
  <si>
    <t>(uvede se plný název společnosti zapsaný v obchodním rejstříku, resp.jméno fyzické osoby a adresa)</t>
  </si>
  <si>
    <t>Identifikační číslo organizace:</t>
  </si>
  <si>
    <t>(IČO,resp.rodné číslo fyzické osoby)</t>
  </si>
  <si>
    <t>Daňové identifikační číslo organizace:</t>
  </si>
  <si>
    <t>Zkratka firmy:</t>
  </si>
  <si>
    <t xml:space="preserve">   (uvede se obchodní zkratka)</t>
  </si>
  <si>
    <t>Vykazované období:</t>
  </si>
  <si>
    <t xml:space="preserve">   (rok)</t>
  </si>
  <si>
    <t>Datum zpracování:</t>
  </si>
  <si>
    <t>číslo licence</t>
  </si>
  <si>
    <t>osoba odpovědná za licenci</t>
  </si>
  <si>
    <t>podpis odpovědné osoby (výkazy schválil)</t>
  </si>
  <si>
    <t>Dotace</t>
  </si>
  <si>
    <t>Společný majetek</t>
  </si>
  <si>
    <t xml:space="preserve">Tržby - ostatní </t>
  </si>
  <si>
    <t xml:space="preserve">Jiné ostatní provozní výnosy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</si>
</sst>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,##0.000"/>
    <numFmt numFmtId="165" formatCode="#,###,##0;[Red]\-#,###,##0"/>
    <numFmt numFmtId="166" formatCode="0.00%;[Red]\-0.00%"/>
    <numFmt numFmtId="167" formatCode="#,###,##0.00;[Red]\-#,###,##0.00"/>
    <numFmt numFmtId="168" formatCode="#,##0.0_);[Red]\(#,##0.0\)"/>
    <numFmt numFmtId="169" formatCode="&quot;$&quot;#,##0.00"/>
    <numFmt numFmtId="170" formatCode="_-* #,##0_-;\-* #,##0_-;_-* &quot;-&quot;_-;_-@_-"/>
    <numFmt numFmtId="171" formatCode="_-* #,##0.00_-;\-* #,##0.00_-;_-* &quot;-&quot;??_-;_-@_-"/>
    <numFmt numFmtId="172" formatCode="_-* #,##0\ _C_Z_K_-;\-* #,##0\ _C_Z_K_-;_-* &quot;-&quot;\ _C_Z_K_-;_-@_-"/>
    <numFmt numFmtId="173" formatCode="_-* #,##0\ _F_-;\-* #,##0\ _F_-;_-* &quot;-&quot;\ _F_-;_-@_-"/>
    <numFmt numFmtId="174" formatCode="_-* #,##0.00\ _F_-;\-* #,##0.00\ _F_-;_-* &quot;-&quot;??\ _F_-;_-@_-"/>
    <numFmt numFmtId="175" formatCode="_-* #,##0\ &quot;F&quot;_-;\-* #,##0\ &quot;F&quot;_-;_-* &quot;-&quot;\ &quot;F&quot;_-;_-@_-"/>
    <numFmt numFmtId="176" formatCode="_-* #,##0.00\ &quot;F&quot;_-;\-* #,##0.00\ &quot;F&quot;_-;_-* &quot;-&quot;??\ &quot;F&quot;_-;_-@_-"/>
    <numFmt numFmtId="177" formatCode="#,##0\ &quot;Kc&quot;;\-#,##0\ &quot;Kc&quot;"/>
    <numFmt numFmtId="178" formatCode="0.00_);[Red]\-0.00"/>
    <numFmt numFmtId="179" formatCode="#,##0_ ;\-#,##0\ "/>
  </numFmts>
  <fonts count="85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</font>
    <font>
      <b/>
      <sz val="10"/>
      <color indexed="10"/>
      <name val="Arial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 CE"/>
      <charset val="238"/>
    </font>
    <font>
      <sz val="10"/>
      <name val="Arial CE"/>
    </font>
    <font>
      <b/>
      <i/>
      <sz val="12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i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sz val="10"/>
      <color indexed="10"/>
      <name val="Arial"/>
      <family val="2"/>
      <charset val="238"/>
    </font>
    <font>
      <u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i/>
      <u/>
      <sz val="10"/>
      <name val="Arial CE"/>
      <family val="2"/>
      <charset val="238"/>
    </font>
    <font>
      <i/>
      <sz val="8"/>
      <name val="Times New Roman CE"/>
      <family val="1"/>
      <charset val="238"/>
    </font>
    <font>
      <b/>
      <i/>
      <u/>
      <sz val="10"/>
      <name val="Arial CE"/>
      <family val="2"/>
      <charset val="238"/>
    </font>
    <font>
      <b/>
      <sz val="10"/>
      <name val="Times New Roman CE"/>
      <family val="1"/>
      <charset val="238"/>
    </font>
    <font>
      <sz val="10"/>
      <name val="MS Sans Serif"/>
      <family val="2"/>
      <charset val="238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b/>
      <sz val="10"/>
      <name val="Univers CE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Helv"/>
    </font>
    <font>
      <b/>
      <sz val="8"/>
      <color indexed="8"/>
      <name val="Helv"/>
    </font>
    <font>
      <b/>
      <sz val="20"/>
      <name val="Arial CE"/>
      <charset val="238"/>
    </font>
    <font>
      <strike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6"/>
      <name val="Arial"/>
      <family val="2"/>
      <charset val="238"/>
    </font>
    <font>
      <i/>
      <sz val="9"/>
      <name val="Arial"/>
      <family val="2"/>
      <charset val="238"/>
    </font>
    <font>
      <i/>
      <vertAlign val="superscript"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24"/>
      <name val="Arial CE"/>
      <charset val="238"/>
    </font>
    <font>
      <b/>
      <sz val="24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64">
    <xf numFmtId="0" fontId="0" fillId="0" borderId="0"/>
    <xf numFmtId="166" fontId="27" fillId="0" borderId="1">
      <alignment horizontal="right"/>
      <protection hidden="1"/>
    </xf>
    <xf numFmtId="167" fontId="27" fillId="0" borderId="1">
      <alignment horizontal="right"/>
      <protection hidden="1"/>
    </xf>
    <xf numFmtId="165" fontId="27" fillId="0" borderId="1">
      <alignment horizontal="right"/>
      <protection hidden="1"/>
    </xf>
    <xf numFmtId="1" fontId="27" fillId="0" borderId="0">
      <alignment horizontal="left"/>
      <protection hidden="1"/>
    </xf>
    <xf numFmtId="1" fontId="49" fillId="0" borderId="0">
      <protection hidden="1"/>
    </xf>
    <xf numFmtId="166" fontId="28" fillId="0" borderId="1">
      <alignment horizontal="right"/>
      <protection hidden="1"/>
    </xf>
    <xf numFmtId="165" fontId="28" fillId="0" borderId="1">
      <alignment horizontal="right"/>
      <protection hidden="1"/>
    </xf>
    <xf numFmtId="1" fontId="28" fillId="0" borderId="0">
      <protection hidden="1"/>
    </xf>
    <xf numFmtId="49" fontId="50" fillId="0" borderId="0">
      <protection hidden="1"/>
    </xf>
    <xf numFmtId="1" fontId="51" fillId="0" borderId="0">
      <protection hidden="1"/>
    </xf>
    <xf numFmtId="166" fontId="28" fillId="0" borderId="1">
      <alignment horizontal="right"/>
      <protection hidden="1"/>
    </xf>
    <xf numFmtId="165" fontId="28" fillId="0" borderId="1">
      <alignment horizontal="right"/>
      <protection hidden="1"/>
    </xf>
    <xf numFmtId="1" fontId="28" fillId="0" borderId="2">
      <alignment horizontal="left"/>
      <protection hidden="1"/>
    </xf>
    <xf numFmtId="1" fontId="52" fillId="0" borderId="3">
      <alignment horizontal="left"/>
      <protection hidden="1"/>
    </xf>
    <xf numFmtId="166" fontId="27" fillId="2" borderId="1">
      <alignment horizontal="right"/>
      <protection locked="0"/>
    </xf>
    <xf numFmtId="165" fontId="27" fillId="3" borderId="1" applyBorder="0">
      <alignment horizontal="right"/>
      <protection locked="0"/>
    </xf>
    <xf numFmtId="0" fontId="18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3" fillId="0" borderId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21" borderId="0" applyNumberFormat="0" applyBorder="0" applyAlignment="0" applyProtection="0"/>
    <xf numFmtId="0" fontId="54" fillId="22" borderId="4" applyNumberFormat="0" applyFont="0" applyFill="0" applyBorder="0" applyAlignment="0">
      <alignment vertical="center"/>
    </xf>
    <xf numFmtId="0" fontId="55" fillId="0" borderId="0">
      <alignment horizontal="center" wrapText="1"/>
      <protection locked="0"/>
    </xf>
    <xf numFmtId="0" fontId="35" fillId="5" borderId="0" applyNumberFormat="0" applyBorder="0" applyAlignment="0" applyProtection="0"/>
    <xf numFmtId="168" fontId="4" fillId="0" borderId="0" applyFill="0" applyBorder="0" applyAlignment="0"/>
    <xf numFmtId="0" fontId="46" fillId="23" borderId="5" applyNumberFormat="0" applyAlignment="0" applyProtection="0"/>
    <xf numFmtId="1" fontId="2" fillId="0" borderId="6" applyAlignment="0">
      <alignment horizontal="left" vertical="center"/>
    </xf>
    <xf numFmtId="169" fontId="56" fillId="24" borderId="7" applyNumberFormat="0" applyFont="0" applyFill="0" applyBorder="0" applyAlignment="0">
      <alignment horizontal="center"/>
    </xf>
    <xf numFmtId="0" fontId="57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58" fillId="0" borderId="0" applyNumberFormat="0" applyAlignment="0">
      <alignment horizontal="left"/>
    </xf>
    <xf numFmtId="0" fontId="59" fillId="0" borderId="0" applyNumberFormat="0" applyAlignment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5" fontId="53" fillId="0" borderId="0"/>
    <xf numFmtId="0" fontId="60" fillId="0" borderId="0" applyNumberFormat="0" applyAlignment="0">
      <alignment horizontal="left"/>
    </xf>
    <xf numFmtId="0" fontId="48" fillId="0" borderId="0" applyNumberFormat="0" applyFill="0" applyBorder="0" applyAlignment="0" applyProtection="0"/>
    <xf numFmtId="0" fontId="43" fillId="6" borderId="0" applyNumberFormat="0" applyBorder="0" applyAlignment="0" applyProtection="0"/>
    <xf numFmtId="38" fontId="61" fillId="25" borderId="0" applyNumberFormat="0" applyBorder="0" applyAlignment="0" applyProtection="0"/>
    <xf numFmtId="0" fontId="62" fillId="0" borderId="9" applyNumberFormat="0" applyAlignment="0" applyProtection="0">
      <alignment horizontal="left" vertical="center"/>
    </xf>
    <xf numFmtId="0" fontId="62" fillId="0" borderId="2">
      <alignment horizontal="left" vertical="center"/>
    </xf>
    <xf numFmtId="0" fontId="37" fillId="0" borderId="10" applyNumberFormat="0" applyFill="0" applyAlignment="0" applyProtection="0"/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39" fillId="0" borderId="0" applyNumberFormat="0" applyFill="0" applyBorder="0" applyAlignment="0" applyProtection="0"/>
    <xf numFmtId="0" fontId="36" fillId="26" borderId="13" applyNumberFormat="0" applyAlignment="0" applyProtection="0"/>
    <xf numFmtId="0" fontId="45" fillId="9" borderId="5" applyNumberFormat="0" applyAlignment="0" applyProtection="0"/>
    <xf numFmtId="10" fontId="61" fillId="27" borderId="1" applyNumberFormat="0" applyBorder="0" applyAlignment="0" applyProtection="0"/>
    <xf numFmtId="172" fontId="4" fillId="28" borderId="0"/>
    <xf numFmtId="0" fontId="42" fillId="0" borderId="14" applyNumberFormat="0" applyFill="0" applyAlignment="0" applyProtection="0"/>
    <xf numFmtId="172" fontId="4" fillId="29" borderId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41" fillId="30" borderId="0" applyNumberFormat="0" applyBorder="0" applyAlignment="0" applyProtection="0"/>
    <xf numFmtId="0" fontId="15" fillId="0" borderId="0"/>
    <xf numFmtId="177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2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5" applyNumberFormat="0" applyAlignment="0" applyProtection="0"/>
    <xf numFmtId="171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7" fillId="23" borderId="16" applyNumberFormat="0" applyAlignment="0" applyProtection="0"/>
    <xf numFmtId="14" fontId="55" fillId="0" borderId="0">
      <alignment horizontal="center" wrapText="1"/>
      <protection locked="0"/>
    </xf>
    <xf numFmtId="10" fontId="4" fillId="0" borderId="0" applyFont="0" applyFill="0" applyBorder="0" applyAlignment="0" applyProtection="0"/>
    <xf numFmtId="0" fontId="3" fillId="0" borderId="0"/>
    <xf numFmtId="0" fontId="53" fillId="0" borderId="0" applyNumberFormat="0" applyFont="0" applyFill="0" applyBorder="0" applyAlignment="0" applyProtection="0">
      <alignment horizontal="left"/>
    </xf>
    <xf numFmtId="178" fontId="4" fillId="0" borderId="0" applyNumberFormat="0" applyFill="0" applyBorder="0" applyAlignment="0" applyProtection="0">
      <alignment horizontal="left"/>
    </xf>
    <xf numFmtId="0" fontId="57" fillId="0" borderId="0" applyNumberFormat="0" applyFill="0" applyBorder="0" applyAlignment="0" applyProtection="0"/>
    <xf numFmtId="0" fontId="14" fillId="0" borderId="0"/>
    <xf numFmtId="0" fontId="63" fillId="0" borderId="0"/>
    <xf numFmtId="40" fontId="64" fillId="0" borderId="0" applyBorder="0">
      <alignment horizontal="right"/>
    </xf>
    <xf numFmtId="0" fontId="40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39">
    <xf numFmtId="0" fontId="0" fillId="0" borderId="0" xfId="0"/>
    <xf numFmtId="0" fontId="6" fillId="0" borderId="0" xfId="124" applyFont="1" applyFill="1" applyAlignment="1" applyProtection="1">
      <alignment horizontal="right" vertical="center"/>
    </xf>
    <xf numFmtId="0" fontId="11" fillId="0" borderId="25" xfId="103" applyFont="1" applyFill="1" applyBorder="1" applyAlignment="1" applyProtection="1"/>
    <xf numFmtId="164" fontId="4" fillId="0" borderId="0" xfId="103" applyNumberFormat="1" applyFont="1" applyFill="1" applyBorder="1" applyAlignment="1" applyProtection="1">
      <alignment horizontal="right" vertical="center"/>
      <protection locked="0"/>
    </xf>
    <xf numFmtId="164" fontId="4" fillId="0" borderId="25" xfId="103" applyNumberFormat="1" applyFont="1" applyFill="1" applyBorder="1" applyAlignment="1" applyProtection="1">
      <alignment vertical="center"/>
      <protection locked="0"/>
    </xf>
    <xf numFmtId="164" fontId="4" fillId="0" borderId="26" xfId="103" applyNumberFormat="1" applyFont="1" applyFill="1" applyBorder="1" applyAlignment="1" applyProtection="1">
      <protection locked="0"/>
    </xf>
    <xf numFmtId="164" fontId="10" fillId="0" borderId="27" xfId="103" applyNumberFormat="1" applyFont="1" applyFill="1" applyBorder="1" applyAlignment="1" applyProtection="1">
      <alignment horizontal="center" vertical="center"/>
      <protection locked="0"/>
    </xf>
    <xf numFmtId="164" fontId="4" fillId="0" borderId="0" xfId="103" applyNumberFormat="1" applyFont="1" applyFill="1" applyBorder="1" applyAlignment="1" applyProtection="1">
      <alignment horizontal="center"/>
      <protection locked="0"/>
    </xf>
    <xf numFmtId="2" fontId="4" fillId="0" borderId="0" xfId="103" applyNumberFormat="1" applyFont="1" applyFill="1" applyBorder="1" applyAlignment="1" applyProtection="1">
      <alignment horizontal="right"/>
      <protection locked="0"/>
    </xf>
    <xf numFmtId="2" fontId="4" fillId="0" borderId="0" xfId="103" applyNumberFormat="1" applyFont="1" applyFill="1" applyBorder="1" applyAlignment="1" applyProtection="1">
      <alignment horizontal="center"/>
      <protection locked="0"/>
    </xf>
    <xf numFmtId="1" fontId="4" fillId="0" borderId="0" xfId="103" applyNumberFormat="1" applyFont="1" applyFill="1" applyBorder="1" applyAlignment="1" applyProtection="1">
      <alignment horizontal="right"/>
      <protection locked="0"/>
    </xf>
    <xf numFmtId="1" fontId="4" fillId="0" borderId="0" xfId="103" applyNumberFormat="1" applyFont="1" applyFill="1" applyBorder="1" applyAlignment="1" applyProtection="1">
      <alignment horizontal="center"/>
      <protection locked="0"/>
    </xf>
    <xf numFmtId="0" fontId="4" fillId="0" borderId="28" xfId="124" applyFont="1" applyFill="1" applyBorder="1" applyAlignment="1" applyProtection="1">
      <alignment horizontal="left"/>
    </xf>
    <xf numFmtId="0" fontId="4" fillId="0" borderId="29" xfId="124" applyFont="1" applyFill="1" applyBorder="1" applyAlignment="1" applyProtection="1">
      <alignment horizontal="left"/>
    </xf>
    <xf numFmtId="0" fontId="4" fillId="0" borderId="19" xfId="124" applyFont="1" applyFill="1" applyBorder="1" applyProtection="1"/>
    <xf numFmtId="0" fontId="4" fillId="0" borderId="2" xfId="124" applyFont="1" applyFill="1" applyBorder="1" applyProtection="1"/>
    <xf numFmtId="0" fontId="4" fillId="0" borderId="30" xfId="124" applyFont="1" applyFill="1" applyBorder="1" applyAlignment="1" applyProtection="1">
      <alignment horizontal="left"/>
    </xf>
    <xf numFmtId="0" fontId="4" fillId="0" borderId="24" xfId="124" applyFont="1" applyFill="1" applyBorder="1" applyAlignment="1" applyProtection="1">
      <alignment horizontal="left"/>
    </xf>
    <xf numFmtId="0" fontId="4" fillId="0" borderId="0" xfId="124" applyFont="1" applyFill="1" applyBorder="1" applyAlignment="1" applyProtection="1">
      <alignment horizontal="left"/>
    </xf>
    <xf numFmtId="0" fontId="10" fillId="0" borderId="0" xfId="124" applyFont="1" applyFill="1" applyAlignment="1" applyProtection="1">
      <alignment horizontal="right" vertical="center"/>
    </xf>
    <xf numFmtId="0" fontId="14" fillId="0" borderId="28" xfId="124" applyFont="1" applyFill="1" applyBorder="1" applyAlignment="1" applyProtection="1">
      <alignment horizontal="left"/>
    </xf>
    <xf numFmtId="0" fontId="14" fillId="0" borderId="29" xfId="124" applyFont="1" applyFill="1" applyBorder="1" applyAlignment="1" applyProtection="1">
      <alignment horizontal="left"/>
    </xf>
    <xf numFmtId="0" fontId="14" fillId="0" borderId="19" xfId="124" applyFont="1" applyFill="1" applyBorder="1" applyProtection="1"/>
    <xf numFmtId="0" fontId="14" fillId="0" borderId="2" xfId="124" applyFont="1" applyFill="1" applyBorder="1" applyProtection="1"/>
    <xf numFmtId="0" fontId="14" fillId="0" borderId="30" xfId="124" applyFont="1" applyFill="1" applyBorder="1" applyAlignment="1" applyProtection="1">
      <alignment horizontal="left"/>
    </xf>
    <xf numFmtId="0" fontId="3" fillId="0" borderId="24" xfId="124" applyFont="1" applyFill="1" applyBorder="1" applyAlignment="1" applyProtection="1">
      <alignment horizontal="left"/>
    </xf>
    <xf numFmtId="0" fontId="3" fillId="0" borderId="0" xfId="124" applyFont="1" applyFill="1" applyBorder="1" applyAlignment="1" applyProtection="1">
      <alignment horizontal="left"/>
    </xf>
    <xf numFmtId="0" fontId="1" fillId="0" borderId="0" xfId="133" applyFont="1" applyFill="1" applyBorder="1" applyProtection="1"/>
    <xf numFmtId="0" fontId="16" fillId="0" borderId="0" xfId="93" applyFont="1" applyFill="1"/>
    <xf numFmtId="49" fontId="10" fillId="0" borderId="0" xfId="124" applyNumberFormat="1" applyFont="1" applyFill="1" applyBorder="1" applyAlignment="1" applyProtection="1">
      <alignment horizontal="center" vertical="center"/>
    </xf>
    <xf numFmtId="0" fontId="4" fillId="0" borderId="0" xfId="131" applyFont="1" applyFill="1" applyBorder="1" applyAlignment="1" applyProtection="1">
      <alignment horizontal="right"/>
    </xf>
    <xf numFmtId="0" fontId="10" fillId="0" borderId="41" xfId="0" applyFont="1" applyFill="1" applyBorder="1" applyAlignment="1">
      <alignment horizontal="center" vertical="center"/>
    </xf>
    <xf numFmtId="0" fontId="4" fillId="0" borderId="42" xfId="104" applyFont="1" applyFill="1" applyBorder="1" applyAlignment="1" applyProtection="1">
      <alignment horizontal="center"/>
    </xf>
    <xf numFmtId="0" fontId="10" fillId="0" borderId="17" xfId="104" applyFont="1" applyFill="1" applyBorder="1" applyProtection="1"/>
    <xf numFmtId="164" fontId="10" fillId="0" borderId="42" xfId="104" applyNumberFormat="1" applyFont="1" applyFill="1" applyBorder="1" applyAlignment="1" applyProtection="1">
      <alignment horizontal="right"/>
      <protection locked="0"/>
    </xf>
    <xf numFmtId="0" fontId="4" fillId="0" borderId="41" xfId="104" applyFont="1" applyFill="1" applyBorder="1" applyAlignment="1" applyProtection="1">
      <alignment horizontal="center"/>
    </xf>
    <xf numFmtId="0" fontId="10" fillId="0" borderId="9" xfId="104" applyFont="1" applyFill="1" applyBorder="1" applyProtection="1"/>
    <xf numFmtId="164" fontId="10" fillId="0" borderId="41" xfId="104" applyNumberFormat="1" applyFont="1" applyFill="1" applyBorder="1" applyAlignment="1" applyProtection="1">
      <alignment horizontal="right"/>
      <protection locked="0"/>
    </xf>
    <xf numFmtId="0" fontId="4" fillId="0" borderId="9" xfId="104" applyFont="1" applyFill="1" applyBorder="1" applyAlignment="1" applyProtection="1">
      <alignment horizontal="center"/>
    </xf>
    <xf numFmtId="164" fontId="10" fillId="0" borderId="9" xfId="104" applyNumberFormat="1" applyFont="1" applyFill="1" applyBorder="1" applyAlignment="1" applyProtection="1">
      <alignment horizontal="right"/>
      <protection locked="0"/>
    </xf>
    <xf numFmtId="0" fontId="4" fillId="0" borderId="0" xfId="93" applyFont="1" applyFill="1" applyAlignment="1">
      <alignment horizontal="center"/>
    </xf>
    <xf numFmtId="0" fontId="10" fillId="0" borderId="24" xfId="104" applyFont="1" applyFill="1" applyBorder="1" applyProtection="1"/>
    <xf numFmtId="0" fontId="4" fillId="0" borderId="43" xfId="104" applyFont="1" applyFill="1" applyBorder="1" applyAlignment="1" applyProtection="1">
      <alignment horizontal="center"/>
    </xf>
    <xf numFmtId="0" fontId="4" fillId="0" borderId="2" xfId="104" applyFont="1" applyFill="1" applyBorder="1" applyAlignment="1" applyProtection="1">
      <alignment horizontal="left" indent="1"/>
    </xf>
    <xf numFmtId="0" fontId="4" fillId="0" borderId="44" xfId="104" applyFont="1" applyFill="1" applyBorder="1" applyAlignment="1" applyProtection="1">
      <alignment horizontal="center"/>
    </xf>
    <xf numFmtId="1" fontId="7" fillId="0" borderId="41" xfId="124" applyNumberFormat="1" applyFont="1" applyFill="1" applyBorder="1" applyAlignment="1" applyProtection="1">
      <alignment horizontal="center" vertical="center"/>
    </xf>
    <xf numFmtId="1" fontId="7" fillId="0" borderId="0" xfId="124" applyNumberFormat="1" applyFont="1" applyFill="1" applyBorder="1" applyAlignment="1" applyProtection="1">
      <alignment horizontal="center" vertical="center"/>
    </xf>
    <xf numFmtId="0" fontId="14" fillId="0" borderId="0" xfId="127" applyFont="1" applyFill="1" applyProtection="1"/>
    <xf numFmtId="49" fontId="7" fillId="0" borderId="41" xfId="124" applyNumberFormat="1" applyFont="1" applyFill="1" applyBorder="1" applyAlignment="1" applyProtection="1">
      <alignment horizontal="center" vertical="center"/>
      <protection locked="0"/>
    </xf>
    <xf numFmtId="0" fontId="17" fillId="0" borderId="0" xfId="124" applyFont="1" applyFill="1" applyAlignment="1" applyProtection="1">
      <alignment vertical="center"/>
    </xf>
    <xf numFmtId="0" fontId="3" fillId="0" borderId="0" xfId="127" applyFont="1" applyFill="1" applyProtection="1"/>
    <xf numFmtId="0" fontId="22" fillId="0" borderId="0" xfId="124" applyFont="1" applyFill="1" applyAlignment="1" applyProtection="1">
      <alignment vertical="center"/>
    </xf>
    <xf numFmtId="0" fontId="23" fillId="0" borderId="0" xfId="127" applyFont="1" applyFill="1" applyProtection="1"/>
    <xf numFmtId="0" fontId="14" fillId="0" borderId="0" xfId="127" applyFont="1" applyFill="1" applyBorder="1" applyProtection="1"/>
    <xf numFmtId="0" fontId="6" fillId="0" borderId="54" xfId="127" applyFont="1" applyFill="1" applyBorder="1" applyAlignment="1" applyProtection="1">
      <alignment horizontal="center" vertical="center" wrapText="1"/>
    </xf>
    <xf numFmtId="0" fontId="6" fillId="0" borderId="55" xfId="127" applyFont="1" applyFill="1" applyBorder="1" applyAlignment="1" applyProtection="1">
      <alignment horizontal="center" vertical="center" wrapText="1"/>
    </xf>
    <xf numFmtId="0" fontId="3" fillId="0" borderId="0" xfId="127" applyFont="1" applyFill="1" applyBorder="1" applyAlignment="1" applyProtection="1">
      <alignment horizontal="center" vertical="center" wrapText="1"/>
    </xf>
    <xf numFmtId="1" fontId="3" fillId="0" borderId="24" xfId="127" applyNumberFormat="1" applyFont="1" applyFill="1" applyBorder="1" applyAlignment="1" applyProtection="1">
      <alignment horizontal="center" vertical="center" wrapText="1"/>
    </xf>
    <xf numFmtId="1" fontId="3" fillId="0" borderId="56" xfId="127" applyNumberFormat="1" applyFont="1" applyFill="1" applyBorder="1" applyAlignment="1" applyProtection="1">
      <alignment horizontal="center" vertical="center" wrapText="1"/>
    </xf>
    <xf numFmtId="1" fontId="14" fillId="0" borderId="0" xfId="127" applyNumberFormat="1" applyFont="1" applyFill="1" applyBorder="1" applyAlignment="1" applyProtection="1">
      <alignment horizontal="center" vertical="center" wrapText="1"/>
    </xf>
    <xf numFmtId="0" fontId="14" fillId="0" borderId="28" xfId="127" applyFont="1" applyFill="1" applyBorder="1" applyAlignment="1" applyProtection="1">
      <alignment horizontal="center"/>
    </xf>
    <xf numFmtId="0" fontId="3" fillId="0" borderId="9" xfId="127" applyFont="1" applyFill="1" applyBorder="1" applyAlignment="1" applyProtection="1">
      <alignment horizontal="center" vertical="center"/>
    </xf>
    <xf numFmtId="0" fontId="3" fillId="0" borderId="24" xfId="127" applyFont="1" applyFill="1" applyBorder="1" applyAlignment="1" applyProtection="1">
      <alignment horizontal="center" vertical="center"/>
    </xf>
    <xf numFmtId="0" fontId="3" fillId="0" borderId="56" xfId="127" applyFont="1" applyFill="1" applyBorder="1" applyAlignment="1" applyProtection="1">
      <alignment horizontal="center" vertical="center"/>
    </xf>
    <xf numFmtId="0" fontId="3" fillId="0" borderId="0" xfId="127" applyFont="1" applyFill="1" applyBorder="1" applyAlignment="1" applyProtection="1">
      <alignment horizontal="center" vertical="center"/>
    </xf>
    <xf numFmtId="0" fontId="3" fillId="0" borderId="57" xfId="127" applyFont="1" applyFill="1" applyBorder="1" applyAlignment="1" applyProtection="1">
      <alignment horizontal="center" vertical="center"/>
    </xf>
    <xf numFmtId="164" fontId="3" fillId="0" borderId="58" xfId="127" applyNumberFormat="1" applyFont="1" applyFill="1" applyBorder="1" applyAlignment="1" applyProtection="1">
      <alignment horizontal="right"/>
      <protection locked="0"/>
    </xf>
    <xf numFmtId="0" fontId="3" fillId="0" borderId="51" xfId="127" applyFont="1" applyFill="1" applyBorder="1" applyAlignment="1" applyProtection="1">
      <alignment horizontal="center" vertical="center"/>
    </xf>
    <xf numFmtId="0" fontId="3" fillId="0" borderId="4" xfId="127" applyFont="1" applyFill="1" applyBorder="1" applyAlignment="1" applyProtection="1">
      <alignment horizontal="left" wrapText="1" indent="1"/>
    </xf>
    <xf numFmtId="0" fontId="3" fillId="0" borderId="4" xfId="127" applyFont="1" applyFill="1" applyBorder="1" applyAlignment="1" applyProtection="1">
      <alignment horizontal="left" indent="1"/>
    </xf>
    <xf numFmtId="0" fontId="3" fillId="0" borderId="34" xfId="127" applyFont="1" applyFill="1" applyBorder="1" applyAlignment="1" applyProtection="1">
      <alignment horizontal="left" indent="1"/>
    </xf>
    <xf numFmtId="0" fontId="3" fillId="0" borderId="45" xfId="127" applyFont="1" applyFill="1" applyBorder="1" applyAlignment="1" applyProtection="1">
      <alignment horizontal="center" vertical="center"/>
    </xf>
    <xf numFmtId="0" fontId="3" fillId="0" borderId="57" xfId="127" applyFont="1" applyFill="1" applyBorder="1" applyAlignment="1" applyProtection="1">
      <alignment horizontal="center"/>
    </xf>
    <xf numFmtId="164" fontId="3" fillId="0" borderId="51" xfId="127" applyNumberFormat="1" applyFont="1" applyFill="1" applyBorder="1" applyAlignment="1" applyProtection="1">
      <alignment horizontal="right"/>
      <protection locked="0"/>
    </xf>
    <xf numFmtId="3" fontId="7" fillId="0" borderId="0" xfId="127" applyNumberFormat="1" applyFont="1" applyFill="1" applyBorder="1" applyProtection="1"/>
    <xf numFmtId="3" fontId="14" fillId="0" borderId="0" xfId="127" applyNumberFormat="1" applyFont="1" applyFill="1" applyBorder="1" applyAlignment="1" applyProtection="1">
      <alignment horizontal="right"/>
    </xf>
    <xf numFmtId="0" fontId="3" fillId="0" borderId="46" xfId="127" applyFont="1" applyFill="1" applyBorder="1" applyAlignment="1" applyProtection="1">
      <alignment horizontal="left" indent="1"/>
    </xf>
    <xf numFmtId="3" fontId="14" fillId="0" borderId="0" xfId="127" applyNumberFormat="1" applyFont="1" applyFill="1" applyBorder="1" applyAlignment="1" applyProtection="1">
      <alignment horizontal="center"/>
    </xf>
    <xf numFmtId="164" fontId="3" fillId="0" borderId="59" xfId="127" applyNumberFormat="1" applyFont="1" applyFill="1" applyBorder="1" applyAlignment="1" applyProtection="1">
      <alignment horizontal="right"/>
      <protection locked="0"/>
    </xf>
    <xf numFmtId="3" fontId="14" fillId="0" borderId="0" xfId="127" applyNumberFormat="1" applyFont="1" applyFill="1" applyBorder="1" applyProtection="1"/>
    <xf numFmtId="0" fontId="6" fillId="0" borderId="60" xfId="127" applyFont="1" applyFill="1" applyBorder="1" applyAlignment="1" applyProtection="1">
      <alignment horizontal="left"/>
    </xf>
    <xf numFmtId="0" fontId="6" fillId="0" borderId="39" xfId="127" applyFont="1" applyFill="1" applyBorder="1" applyAlignment="1" applyProtection="1">
      <alignment horizontal="left"/>
    </xf>
    <xf numFmtId="0" fontId="3" fillId="0" borderId="27" xfId="127" applyFont="1" applyFill="1" applyBorder="1" applyAlignment="1" applyProtection="1">
      <alignment horizontal="center" vertical="center"/>
    </xf>
    <xf numFmtId="0" fontId="3" fillId="0" borderId="0" xfId="127" applyFont="1" applyFill="1" applyBorder="1" applyAlignment="1" applyProtection="1">
      <alignment horizontal="center"/>
    </xf>
    <xf numFmtId="0" fontId="6" fillId="0" borderId="0" xfId="127" applyFont="1" applyFill="1" applyBorder="1" applyAlignment="1" applyProtection="1">
      <alignment horizontal="left"/>
    </xf>
    <xf numFmtId="164" fontId="6" fillId="0" borderId="0" xfId="127" applyNumberFormat="1" applyFont="1" applyFill="1" applyBorder="1" applyAlignment="1" applyProtection="1">
      <alignment horizontal="right"/>
      <protection locked="0"/>
    </xf>
    <xf numFmtId="0" fontId="4" fillId="0" borderId="31" xfId="138" applyFont="1" applyFill="1" applyBorder="1" applyProtection="1"/>
    <xf numFmtId="0" fontId="4" fillId="0" borderId="32" xfId="138" applyFont="1" applyFill="1" applyBorder="1" applyProtection="1"/>
    <xf numFmtId="0" fontId="23" fillId="0" borderId="0" xfId="127" applyFont="1" applyFill="1" applyBorder="1" applyAlignment="1" applyProtection="1">
      <alignment horizontal="center"/>
    </xf>
    <xf numFmtId="0" fontId="4" fillId="0" borderId="33" xfId="138" applyFont="1" applyFill="1" applyBorder="1" applyProtection="1"/>
    <xf numFmtId="0" fontId="4" fillId="0" borderId="34" xfId="138" applyFont="1" applyFill="1" applyBorder="1" applyProtection="1"/>
    <xf numFmtId="0" fontId="14" fillId="0" borderId="35" xfId="105" applyFont="1" applyFill="1" applyBorder="1" applyAlignment="1" applyProtection="1">
      <protection locked="0"/>
    </xf>
    <xf numFmtId="0" fontId="4" fillId="0" borderId="36" xfId="138" applyFont="1" applyFill="1" applyBorder="1" applyProtection="1">
      <protection locked="0"/>
    </xf>
    <xf numFmtId="0" fontId="4" fillId="0" borderId="0" xfId="138" applyFont="1" applyFill="1" applyBorder="1" applyProtection="1">
      <protection locked="0"/>
    </xf>
    <xf numFmtId="0" fontId="4" fillId="0" borderId="37" xfId="138" applyFont="1" applyFill="1" applyBorder="1" applyProtection="1">
      <protection locked="0"/>
    </xf>
    <xf numFmtId="3" fontId="14" fillId="0" borderId="35" xfId="116" applyNumberFormat="1" applyFont="1" applyFill="1" applyBorder="1" applyAlignment="1" applyProtection="1">
      <alignment horizontal="left"/>
      <protection locked="0"/>
    </xf>
    <xf numFmtId="3" fontId="14" fillId="0" borderId="0" xfId="116" applyNumberFormat="1" applyFont="1" applyFill="1" applyBorder="1" applyAlignment="1" applyProtection="1">
      <protection locked="0"/>
    </xf>
    <xf numFmtId="0" fontId="4" fillId="0" borderId="38" xfId="138" applyFont="1" applyFill="1" applyBorder="1" applyProtection="1">
      <protection locked="0"/>
    </xf>
    <xf numFmtId="0" fontId="4" fillId="0" borderId="25" xfId="138" applyFont="1" applyFill="1" applyBorder="1" applyProtection="1"/>
    <xf numFmtId="0" fontId="4" fillId="0" borderId="39" xfId="138" applyFont="1" applyFill="1" applyBorder="1" applyProtection="1">
      <protection locked="0"/>
    </xf>
    <xf numFmtId="14" fontId="15" fillId="0" borderId="40" xfId="116" applyNumberFormat="1" applyFont="1" applyFill="1" applyBorder="1" applyAlignment="1" applyProtection="1">
      <alignment horizontal="left" vertical="center"/>
      <protection locked="0"/>
    </xf>
    <xf numFmtId="0" fontId="4" fillId="0" borderId="0" xfId="138" applyFont="1" applyFill="1" applyBorder="1" applyProtection="1"/>
    <xf numFmtId="0" fontId="17" fillId="0" borderId="0" xfId="124" applyFont="1" applyFill="1" applyAlignment="1" applyProtection="1"/>
    <xf numFmtId="0" fontId="1" fillId="0" borderId="0" xfId="108" applyFont="1" applyFill="1" applyProtection="1"/>
    <xf numFmtId="0" fontId="14" fillId="0" borderId="0" xfId="124" applyFont="1" applyFill="1" applyProtection="1"/>
    <xf numFmtId="0" fontId="6" fillId="0" borderId="0" xfId="124" applyFont="1" applyFill="1" applyAlignment="1" applyProtection="1">
      <alignment vertical="center"/>
    </xf>
    <xf numFmtId="0" fontId="6" fillId="0" borderId="27" xfId="127" applyFont="1" applyFill="1" applyBorder="1" applyAlignment="1" applyProtection="1">
      <alignment horizontal="center" vertical="center" wrapText="1"/>
    </xf>
    <xf numFmtId="0" fontId="6" fillId="0" borderId="56" xfId="127" applyFont="1" applyFill="1" applyBorder="1" applyAlignment="1" applyProtection="1">
      <alignment horizontal="center" vertical="center" wrapText="1"/>
    </xf>
    <xf numFmtId="1" fontId="14" fillId="0" borderId="24" xfId="127" applyNumberFormat="1" applyFont="1" applyFill="1" applyBorder="1" applyAlignment="1" applyProtection="1">
      <alignment horizontal="center" vertical="center" wrapText="1"/>
    </xf>
    <xf numFmtId="1" fontId="14" fillId="0" borderId="56" xfId="127" applyNumberFormat="1" applyFont="1" applyFill="1" applyBorder="1" applyAlignment="1" applyProtection="1">
      <alignment horizontal="center" vertical="center" wrapText="1"/>
    </xf>
    <xf numFmtId="0" fontId="6" fillId="0" borderId="61" xfId="127" applyFont="1" applyFill="1" applyBorder="1" applyAlignment="1" applyProtection="1"/>
    <xf numFmtId="0" fontId="3" fillId="0" borderId="62" xfId="127" applyFont="1" applyFill="1" applyBorder="1" applyAlignment="1" applyProtection="1">
      <alignment horizontal="left" indent="1"/>
    </xf>
    <xf numFmtId="164" fontId="14" fillId="0" borderId="58" xfId="127" applyNumberFormat="1" applyFont="1" applyFill="1" applyBorder="1" applyAlignment="1" applyProtection="1">
      <alignment horizontal="right"/>
      <protection locked="0"/>
    </xf>
    <xf numFmtId="3" fontId="14" fillId="0" borderId="63" xfId="127" applyNumberFormat="1" applyFont="1" applyFill="1" applyBorder="1" applyAlignment="1" applyProtection="1">
      <alignment horizontal="center"/>
    </xf>
    <xf numFmtId="0" fontId="3" fillId="0" borderId="64" xfId="127" applyFont="1" applyFill="1" applyBorder="1" applyAlignment="1" applyProtection="1">
      <alignment horizontal="center"/>
    </xf>
    <xf numFmtId="0" fontId="3" fillId="0" borderId="45" xfId="127" applyFont="1" applyFill="1" applyBorder="1" applyAlignment="1" applyProtection="1">
      <alignment horizontal="center"/>
    </xf>
    <xf numFmtId="0" fontId="3" fillId="0" borderId="65" xfId="127" applyFont="1" applyFill="1" applyBorder="1" applyAlignment="1" applyProtection="1">
      <alignment horizontal="center"/>
    </xf>
    <xf numFmtId="0" fontId="3" fillId="0" borderId="62" xfId="127" applyFont="1" applyFill="1" applyBorder="1" applyAlignment="1" applyProtection="1"/>
    <xf numFmtId="0" fontId="3" fillId="0" borderId="51" xfId="127" applyFont="1" applyFill="1" applyBorder="1" applyAlignment="1" applyProtection="1">
      <alignment horizontal="center"/>
    </xf>
    <xf numFmtId="164" fontId="14" fillId="0" borderId="51" xfId="127" applyNumberFormat="1" applyFont="1" applyFill="1" applyBorder="1" applyAlignment="1" applyProtection="1">
      <alignment horizontal="right"/>
      <protection locked="0"/>
    </xf>
    <xf numFmtId="0" fontId="3" fillId="0" borderId="58" xfId="127" applyFont="1" applyFill="1" applyBorder="1" applyAlignment="1" applyProtection="1">
      <alignment horizontal="center"/>
    </xf>
    <xf numFmtId="0" fontId="3" fillId="0" borderId="4" xfId="127" applyFont="1" applyFill="1" applyBorder="1" applyAlignment="1" applyProtection="1"/>
    <xf numFmtId="0" fontId="3" fillId="0" borderId="46" xfId="127" applyFont="1" applyFill="1" applyBorder="1" applyAlignment="1" applyProtection="1"/>
    <xf numFmtId="0" fontId="6" fillId="0" borderId="60" xfId="127" applyFont="1" applyFill="1" applyBorder="1" applyAlignment="1" applyProtection="1"/>
    <xf numFmtId="0" fontId="3" fillId="0" borderId="61" xfId="127" applyFont="1" applyFill="1" applyBorder="1" applyAlignment="1" applyProtection="1"/>
    <xf numFmtId="0" fontId="3" fillId="0" borderId="0" xfId="127" applyFont="1" applyFill="1" applyBorder="1" applyProtection="1"/>
    <xf numFmtId="164" fontId="14" fillId="0" borderId="0" xfId="127" applyNumberFormat="1" applyFont="1" applyFill="1" applyBorder="1" applyAlignment="1" applyProtection="1">
      <alignment horizontal="right"/>
    </xf>
    <xf numFmtId="0" fontId="4" fillId="0" borderId="31" xfId="137" applyFont="1" applyFill="1" applyBorder="1" applyProtection="1"/>
    <xf numFmtId="0" fontId="4" fillId="0" borderId="32" xfId="137" applyFont="1" applyFill="1" applyBorder="1" applyProtection="1"/>
    <xf numFmtId="0" fontId="4" fillId="0" borderId="33" xfId="137" applyFont="1" applyFill="1" applyBorder="1" applyProtection="1"/>
    <xf numFmtId="0" fontId="4" fillId="0" borderId="34" xfId="137" applyFont="1" applyFill="1" applyBorder="1" applyProtection="1"/>
    <xf numFmtId="0" fontId="4" fillId="0" borderId="36" xfId="137" applyFont="1" applyFill="1" applyBorder="1" applyProtection="1">
      <protection locked="0"/>
    </xf>
    <xf numFmtId="0" fontId="4" fillId="0" borderId="0" xfId="137" applyFont="1" applyFill="1" applyBorder="1" applyProtection="1">
      <protection locked="0"/>
    </xf>
    <xf numFmtId="0" fontId="4" fillId="0" borderId="37" xfId="137" applyFont="1" applyFill="1" applyBorder="1" applyProtection="1">
      <protection locked="0"/>
    </xf>
    <xf numFmtId="0" fontId="4" fillId="0" borderId="38" xfId="137" applyFont="1" applyFill="1" applyBorder="1" applyProtection="1">
      <protection locked="0"/>
    </xf>
    <xf numFmtId="0" fontId="4" fillId="0" borderId="25" xfId="137" applyFont="1" applyFill="1" applyBorder="1" applyProtection="1"/>
    <xf numFmtId="0" fontId="4" fillId="0" borderId="39" xfId="137" applyFont="1" applyFill="1" applyBorder="1" applyProtection="1">
      <protection locked="0"/>
    </xf>
    <xf numFmtId="0" fontId="4" fillId="0" borderId="0" xfId="137" applyFont="1" applyFill="1" applyBorder="1" applyProtection="1"/>
    <xf numFmtId="1" fontId="10" fillId="0" borderId="0" xfId="124" applyNumberFormat="1" applyFont="1" applyFill="1" applyBorder="1" applyAlignment="1" applyProtection="1">
      <alignment horizontal="center" vertical="center"/>
    </xf>
    <xf numFmtId="0" fontId="4" fillId="0" borderId="35" xfId="105" applyFont="1" applyFill="1" applyBorder="1" applyAlignment="1" applyProtection="1">
      <protection locked="0"/>
    </xf>
    <xf numFmtId="3" fontId="4" fillId="0" borderId="35" xfId="116" applyNumberFormat="1" applyFont="1" applyFill="1" applyBorder="1" applyAlignment="1" applyProtection="1">
      <alignment horizontal="left"/>
      <protection locked="0"/>
    </xf>
    <xf numFmtId="3" fontId="4" fillId="0" borderId="0" xfId="116" applyNumberFormat="1" applyFont="1" applyFill="1" applyBorder="1" applyAlignment="1" applyProtection="1">
      <protection locked="0"/>
    </xf>
    <xf numFmtId="14" fontId="4" fillId="0" borderId="40" xfId="116" applyNumberFormat="1" applyFont="1" applyFill="1" applyBorder="1" applyAlignment="1" applyProtection="1">
      <alignment horizontal="left" vertical="center"/>
      <protection locked="0"/>
    </xf>
    <xf numFmtId="0" fontId="4" fillId="0" borderId="41" xfId="0" applyFont="1" applyFill="1" applyBorder="1" applyAlignment="1" applyProtection="1">
      <alignment horizontal="center"/>
    </xf>
    <xf numFmtId="0" fontId="10" fillId="0" borderId="31" xfId="112" applyFont="1" applyFill="1" applyBorder="1" applyAlignment="1" applyProtection="1">
      <alignment horizontal="center" vertical="center" wrapText="1"/>
    </xf>
    <xf numFmtId="0" fontId="10" fillId="0" borderId="66" xfId="112" applyFont="1" applyFill="1" applyBorder="1" applyAlignment="1" applyProtection="1">
      <alignment horizontal="center" vertical="center" wrapText="1"/>
    </xf>
    <xf numFmtId="0" fontId="10" fillId="0" borderId="67" xfId="112" applyFont="1" applyFill="1" applyBorder="1" applyAlignment="1" applyProtection="1">
      <alignment horizontal="center" vertical="center" wrapText="1"/>
    </xf>
    <xf numFmtId="0" fontId="10" fillId="0" borderId="42" xfId="112" applyFont="1" applyFill="1" applyBorder="1" applyAlignment="1" applyProtection="1">
      <alignment horizontal="center" vertical="center" wrapText="1"/>
    </xf>
    <xf numFmtId="0" fontId="10" fillId="0" borderId="68" xfId="112" applyFont="1" applyFill="1" applyBorder="1" applyAlignment="1" applyProtection="1">
      <alignment horizontal="center" vertical="center" wrapText="1"/>
    </xf>
    <xf numFmtId="0" fontId="4" fillId="0" borderId="48" xfId="112" applyFont="1" applyFill="1" applyBorder="1" applyAlignment="1" applyProtection="1">
      <alignment horizontal="center" vertical="center" wrapText="1"/>
    </xf>
    <xf numFmtId="0" fontId="4" fillId="0" borderId="69" xfId="112" applyFont="1" applyFill="1" applyBorder="1" applyAlignment="1" applyProtection="1">
      <alignment horizontal="center" vertical="center" wrapText="1"/>
    </xf>
    <xf numFmtId="0" fontId="4" fillId="0" borderId="46" xfId="112" applyFont="1" applyFill="1" applyBorder="1" applyAlignment="1" applyProtection="1">
      <alignment horizontal="center" vertical="center" wrapText="1"/>
    </xf>
    <xf numFmtId="0" fontId="4" fillId="0" borderId="44" xfId="112" applyFont="1" applyFill="1" applyBorder="1" applyAlignment="1" applyProtection="1">
      <alignment horizontal="center" vertical="center" wrapText="1"/>
    </xf>
    <xf numFmtId="0" fontId="4" fillId="0" borderId="53" xfId="112" applyFont="1" applyFill="1" applyBorder="1" applyAlignment="1" applyProtection="1">
      <alignment horizontal="center" vertical="center" wrapText="1"/>
    </xf>
    <xf numFmtId="0" fontId="25" fillId="0" borderId="24" xfId="112" applyFont="1" applyFill="1" applyBorder="1" applyAlignment="1" applyProtection="1">
      <alignment horizontal="center" vertical="center"/>
    </xf>
    <xf numFmtId="0" fontId="4" fillId="0" borderId="41" xfId="112" applyFont="1" applyFill="1" applyBorder="1" applyAlignment="1" applyProtection="1">
      <alignment horizontal="center"/>
    </xf>
    <xf numFmtId="0" fontId="4" fillId="0" borderId="9" xfId="112" applyFont="1" applyFill="1" applyBorder="1" applyAlignment="1" applyProtection="1">
      <alignment horizontal="center"/>
    </xf>
    <xf numFmtId="0" fontId="4" fillId="0" borderId="61" xfId="112" applyFont="1" applyFill="1" applyBorder="1" applyAlignment="1" applyProtection="1">
      <alignment horizontal="center"/>
    </xf>
    <xf numFmtId="0" fontId="4" fillId="0" borderId="40" xfId="112" applyFont="1" applyFill="1" applyBorder="1" applyAlignment="1" applyProtection="1">
      <alignment horizontal="center"/>
    </xf>
    <xf numFmtId="2" fontId="4" fillId="0" borderId="41" xfId="112" applyNumberFormat="1" applyFont="1" applyFill="1" applyBorder="1" applyAlignment="1" applyProtection="1">
      <alignment horizontal="center" vertical="center"/>
    </xf>
    <xf numFmtId="164" fontId="4" fillId="0" borderId="27" xfId="3" applyNumberFormat="1" applyFont="1" applyFill="1" applyBorder="1" applyProtection="1">
      <alignment horizontal="right"/>
      <protection locked="0"/>
    </xf>
    <xf numFmtId="164" fontId="4" fillId="0" borderId="70" xfId="3" applyNumberFormat="1" applyFont="1" applyFill="1" applyBorder="1" applyProtection="1">
      <alignment horizontal="right"/>
      <protection locked="0"/>
    </xf>
    <xf numFmtId="164" fontId="4" fillId="0" borderId="61" xfId="3" applyNumberFormat="1" applyFont="1" applyFill="1" applyBorder="1" applyProtection="1">
      <alignment horizontal="right"/>
      <protection locked="0"/>
    </xf>
    <xf numFmtId="164" fontId="4" fillId="0" borderId="40" xfId="3" applyNumberFormat="1" applyFont="1" applyFill="1" applyBorder="1" applyProtection="1">
      <alignment horizontal="right"/>
      <protection locked="0"/>
    </xf>
    <xf numFmtId="0" fontId="4" fillId="0" borderId="42" xfId="115" applyFont="1" applyFill="1" applyBorder="1" applyAlignment="1" applyProtection="1">
      <alignment horizontal="center" vertical="center"/>
    </xf>
    <xf numFmtId="0" fontId="4" fillId="0" borderId="43" xfId="115" applyNumberFormat="1" applyFont="1" applyFill="1" applyBorder="1" applyAlignment="1" applyProtection="1">
      <alignment horizontal="center" vertical="center"/>
    </xf>
    <xf numFmtId="164" fontId="4" fillId="0" borderId="58" xfId="3" applyNumberFormat="1" applyFont="1" applyFill="1" applyBorder="1" applyProtection="1">
      <alignment horizontal="right"/>
      <protection locked="0"/>
    </xf>
    <xf numFmtId="164" fontId="4" fillId="0" borderId="71" xfId="3" applyNumberFormat="1" applyFont="1" applyFill="1" applyBorder="1" applyProtection="1">
      <alignment horizontal="right"/>
      <protection locked="0"/>
    </xf>
    <xf numFmtId="164" fontId="4" fillId="0" borderId="72" xfId="3" applyNumberFormat="1" applyFont="1" applyFill="1" applyBorder="1" applyProtection="1">
      <alignment horizontal="right"/>
      <protection locked="0"/>
    </xf>
    <xf numFmtId="164" fontId="4" fillId="0" borderId="73" xfId="3" applyNumberFormat="1" applyFont="1" applyFill="1" applyBorder="1" applyProtection="1">
      <alignment horizontal="right"/>
      <protection locked="0"/>
    </xf>
    <xf numFmtId="164" fontId="4" fillId="0" borderId="64" xfId="3" applyNumberFormat="1" applyFont="1" applyFill="1" applyBorder="1" applyProtection="1">
      <alignment horizontal="right"/>
      <protection locked="0"/>
    </xf>
    <xf numFmtId="164" fontId="4" fillId="0" borderId="74" xfId="3" applyNumberFormat="1" applyFont="1" applyFill="1" applyBorder="1" applyProtection="1">
      <alignment horizontal="right"/>
      <protection locked="0"/>
    </xf>
    <xf numFmtId="164" fontId="4" fillId="0" borderId="75" xfId="3" applyNumberFormat="1" applyFont="1" applyFill="1" applyBorder="1" applyProtection="1">
      <alignment horizontal="right"/>
      <protection locked="0"/>
    </xf>
    <xf numFmtId="0" fontId="4" fillId="0" borderId="44" xfId="115" applyNumberFormat="1" applyFont="1" applyFill="1" applyBorder="1" applyAlignment="1" applyProtection="1">
      <alignment horizontal="center" vertical="center"/>
    </xf>
    <xf numFmtId="164" fontId="4" fillId="0" borderId="45" xfId="3" applyNumberFormat="1" applyFont="1" applyFill="1" applyBorder="1" applyProtection="1">
      <alignment horizontal="right"/>
      <protection locked="0"/>
    </xf>
    <xf numFmtId="164" fontId="4" fillId="0" borderId="46" xfId="3" applyNumberFormat="1" applyFont="1" applyFill="1" applyBorder="1" applyProtection="1">
      <alignment horizontal="right"/>
      <protection locked="0"/>
    </xf>
    <xf numFmtId="164" fontId="4" fillId="0" borderId="53" xfId="3" applyNumberFormat="1" applyFont="1" applyFill="1" applyBorder="1" applyProtection="1">
      <alignment horizontal="right"/>
      <protection locked="0"/>
    </xf>
    <xf numFmtId="1" fontId="4" fillId="0" borderId="49" xfId="8" applyFont="1" applyFill="1" applyBorder="1" applyProtection="1"/>
    <xf numFmtId="1" fontId="4" fillId="0" borderId="9" xfId="8" applyFont="1" applyFill="1" applyBorder="1" applyAlignment="1" applyProtection="1">
      <alignment vertical="center" wrapText="1"/>
    </xf>
    <xf numFmtId="0" fontId="4" fillId="0" borderId="76" xfId="115" applyFont="1" applyFill="1" applyBorder="1" applyAlignment="1" applyProtection="1">
      <alignment vertical="center" wrapText="1"/>
    </xf>
    <xf numFmtId="0" fontId="10" fillId="0" borderId="65" xfId="112" applyFont="1" applyFill="1" applyBorder="1" applyAlignment="1" applyProtection="1">
      <alignment horizontal="center" vertical="center" wrapText="1"/>
    </xf>
    <xf numFmtId="0" fontId="4" fillId="0" borderId="64" xfId="112" applyFont="1" applyFill="1" applyBorder="1" applyAlignment="1" applyProtection="1">
      <alignment horizontal="center" vertical="center" wrapText="1"/>
    </xf>
    <xf numFmtId="0" fontId="4" fillId="0" borderId="77" xfId="112" applyFont="1" applyFill="1" applyBorder="1" applyAlignment="1" applyProtection="1">
      <alignment horizontal="center" vertical="center" wrapText="1"/>
    </xf>
    <xf numFmtId="0" fontId="4" fillId="0" borderId="74" xfId="112" applyFont="1" applyFill="1" applyBorder="1" applyAlignment="1" applyProtection="1">
      <alignment horizontal="center" vertical="center" wrapText="1"/>
    </xf>
    <xf numFmtId="0" fontId="4" fillId="0" borderId="50" xfId="112" applyFont="1" applyFill="1" applyBorder="1" applyAlignment="1" applyProtection="1">
      <alignment horizontal="center" vertical="center" wrapText="1"/>
    </xf>
    <xf numFmtId="0" fontId="4" fillId="0" borderId="75" xfId="112" applyFont="1" applyFill="1" applyBorder="1" applyAlignment="1" applyProtection="1">
      <alignment horizontal="center" vertical="center" wrapText="1"/>
    </xf>
    <xf numFmtId="0" fontId="4" fillId="0" borderId="42" xfId="112" applyFont="1" applyFill="1" applyBorder="1" applyAlignment="1" applyProtection="1">
      <alignment vertical="center" wrapText="1"/>
    </xf>
    <xf numFmtId="0" fontId="4" fillId="0" borderId="43" xfId="112" applyFont="1" applyFill="1" applyBorder="1" applyAlignment="1" applyProtection="1">
      <alignment vertical="center" wrapText="1"/>
    </xf>
    <xf numFmtId="0" fontId="4" fillId="0" borderId="44" xfId="112" applyFont="1" applyFill="1" applyBorder="1" applyAlignment="1" applyProtection="1">
      <alignment vertical="center" wrapText="1"/>
    </xf>
    <xf numFmtId="0" fontId="4" fillId="0" borderId="36" xfId="139" applyFont="1" applyFill="1" applyBorder="1" applyProtection="1">
      <protection locked="0"/>
    </xf>
    <xf numFmtId="0" fontId="4" fillId="0" borderId="0" xfId="139" applyFont="1" applyFill="1" applyBorder="1" applyProtection="1">
      <protection locked="0"/>
    </xf>
    <xf numFmtId="0" fontId="4" fillId="0" borderId="37" xfId="139" applyFont="1" applyFill="1" applyBorder="1" applyProtection="1">
      <protection locked="0"/>
    </xf>
    <xf numFmtId="0" fontId="4" fillId="0" borderId="38" xfId="139" applyFont="1" applyFill="1" applyBorder="1" applyProtection="1">
      <protection locked="0"/>
    </xf>
    <xf numFmtId="0" fontId="4" fillId="0" borderId="39" xfId="139" applyFont="1" applyFill="1" applyBorder="1" applyProtection="1">
      <protection locked="0"/>
    </xf>
    <xf numFmtId="0" fontId="4" fillId="0" borderId="0" xfId="115" applyFont="1" applyFill="1" applyBorder="1" applyAlignment="1" applyProtection="1">
      <protection locked="0"/>
    </xf>
    <xf numFmtId="164" fontId="4" fillId="0" borderId="59" xfId="3" applyNumberFormat="1" applyFont="1" applyFill="1" applyBorder="1" applyProtection="1">
      <alignment horizontal="right"/>
      <protection locked="0"/>
    </xf>
    <xf numFmtId="164" fontId="4" fillId="0" borderId="78" xfId="3" applyNumberFormat="1" applyFont="1" applyFill="1" applyBorder="1" applyProtection="1">
      <alignment horizontal="right"/>
      <protection locked="0"/>
    </xf>
    <xf numFmtId="0" fontId="4" fillId="0" borderId="36" xfId="141" applyFont="1" applyFill="1" applyBorder="1" applyProtection="1">
      <protection locked="0"/>
    </xf>
    <xf numFmtId="0" fontId="4" fillId="0" borderId="0" xfId="141" applyFont="1" applyFill="1" applyBorder="1" applyProtection="1">
      <protection locked="0"/>
    </xf>
    <xf numFmtId="0" fontId="4" fillId="0" borderId="37" xfId="141" applyFont="1" applyFill="1" applyBorder="1" applyProtection="1">
      <protection locked="0"/>
    </xf>
    <xf numFmtId="0" fontId="4" fillId="0" borderId="30" xfId="124" applyFont="1" applyFill="1" applyBorder="1" applyAlignment="1" applyProtection="1">
      <alignment horizontal="left"/>
      <protection locked="0"/>
    </xf>
    <xf numFmtId="0" fontId="4" fillId="0" borderId="38" xfId="141" applyFont="1" applyFill="1" applyBorder="1" applyProtection="1">
      <protection locked="0"/>
    </xf>
    <xf numFmtId="0" fontId="4" fillId="0" borderId="25" xfId="141" applyFont="1" applyFill="1" applyBorder="1" applyProtection="1">
      <protection locked="0"/>
    </xf>
    <xf numFmtId="0" fontId="4" fillId="0" borderId="39" xfId="141" applyFont="1" applyFill="1" applyBorder="1" applyProtection="1">
      <protection locked="0"/>
    </xf>
    <xf numFmtId="164" fontId="10" fillId="0" borderId="61" xfId="103" applyNumberFormat="1" applyFont="1" applyFill="1" applyBorder="1" applyAlignment="1" applyProtection="1">
      <alignment horizontal="center" vertical="center"/>
      <protection locked="0"/>
    </xf>
    <xf numFmtId="164" fontId="10" fillId="0" borderId="0" xfId="103" applyNumberFormat="1" applyFont="1" applyFill="1" applyBorder="1" applyAlignment="1" applyProtection="1">
      <alignment horizontal="center" vertical="center"/>
      <protection locked="0"/>
    </xf>
    <xf numFmtId="164" fontId="10" fillId="0" borderId="35" xfId="103" applyNumberFormat="1" applyFont="1" applyFill="1" applyBorder="1" applyAlignment="1" applyProtection="1">
      <alignment horizontal="center" vertical="center"/>
      <protection locked="0"/>
    </xf>
    <xf numFmtId="3" fontId="77" fillId="0" borderId="0" xfId="127" applyNumberFormat="1" applyFont="1" applyFill="1" applyBorder="1" applyProtection="1"/>
    <xf numFmtId="0" fontId="78" fillId="0" borderId="0" xfId="0" applyFont="1"/>
    <xf numFmtId="1" fontId="4" fillId="0" borderId="42" xfId="8" applyFont="1" applyFill="1" applyBorder="1" applyAlignment="1" applyProtection="1">
      <alignment vertical="center"/>
    </xf>
    <xf numFmtId="49" fontId="7" fillId="0" borderId="0" xfId="124" applyNumberFormat="1" applyFont="1" applyFill="1" applyBorder="1" applyAlignment="1" applyProtection="1">
      <alignment horizontal="center" vertical="center"/>
      <protection locked="0"/>
    </xf>
    <xf numFmtId="0" fontId="4" fillId="0" borderId="0" xfId="85"/>
    <xf numFmtId="0" fontId="4" fillId="0" borderId="35" xfId="107" applyFont="1" applyFill="1" applyBorder="1" applyAlignment="1" applyProtection="1">
      <protection locked="0"/>
    </xf>
    <xf numFmtId="3" fontId="4" fillId="0" borderId="35" xfId="107" applyNumberFormat="1" applyFont="1" applyFill="1" applyBorder="1" applyAlignment="1" applyProtection="1">
      <alignment horizontal="left"/>
      <protection locked="0"/>
    </xf>
    <xf numFmtId="3" fontId="4" fillId="0" borderId="0" xfId="107" applyNumberFormat="1" applyFont="1" applyFill="1" applyBorder="1" applyAlignment="1" applyProtection="1">
      <protection locked="0"/>
    </xf>
    <xf numFmtId="0" fontId="4" fillId="0" borderId="49" xfId="104" applyFont="1" applyFill="1" applyBorder="1" applyAlignment="1" applyProtection="1">
      <alignment horizontal="center"/>
    </xf>
    <xf numFmtId="1" fontId="4" fillId="0" borderId="43" xfId="4" applyFont="1" applyFill="1" applyBorder="1" applyAlignment="1" applyProtection="1">
      <alignment horizontal="center"/>
    </xf>
    <xf numFmtId="1" fontId="4" fillId="0" borderId="50" xfId="4" applyFont="1" applyFill="1" applyBorder="1" applyAlignment="1" applyProtection="1">
      <alignment horizontal="center"/>
    </xf>
    <xf numFmtId="1" fontId="4" fillId="0" borderId="44" xfId="4" applyFont="1" applyFill="1" applyBorder="1" applyAlignment="1" applyProtection="1">
      <alignment horizontal="center"/>
    </xf>
    <xf numFmtId="1" fontId="4" fillId="0" borderId="49" xfId="4" applyFont="1" applyFill="1" applyBorder="1" applyAlignment="1" applyProtection="1">
      <alignment horizontal="center"/>
    </xf>
    <xf numFmtId="0" fontId="4" fillId="0" borderId="49" xfId="115" applyNumberFormat="1" applyFont="1" applyFill="1" applyBorder="1" applyAlignment="1" applyProtection="1">
      <alignment horizontal="center" vertical="center"/>
    </xf>
    <xf numFmtId="0" fontId="4" fillId="0" borderId="76" xfId="115" applyNumberFormat="1" applyFont="1" applyFill="1" applyBorder="1" applyAlignment="1" applyProtection="1">
      <alignment horizontal="center" vertical="center"/>
    </xf>
    <xf numFmtId="0" fontId="4" fillId="0" borderId="28" xfId="112" applyFont="1" applyFill="1" applyBorder="1" applyAlignment="1" applyProtection="1">
      <alignment horizontal="center" vertical="center"/>
    </xf>
    <xf numFmtId="0" fontId="4" fillId="0" borderId="43" xfId="112" applyFont="1" applyFill="1" applyBorder="1" applyAlignment="1" applyProtection="1">
      <alignment horizontal="center" vertical="center"/>
    </xf>
    <xf numFmtId="0" fontId="4" fillId="0" borderId="30" xfId="112" applyFont="1" applyFill="1" applyBorder="1" applyAlignment="1" applyProtection="1">
      <alignment horizontal="center" vertical="center"/>
    </xf>
    <xf numFmtId="164" fontId="4" fillId="0" borderId="2" xfId="109" applyNumberFormat="1" applyFont="1" applyFill="1" applyBorder="1" applyAlignment="1">
      <alignment horizontal="right"/>
    </xf>
    <xf numFmtId="164" fontId="4" fillId="0" borderId="23" xfId="109" applyNumberFormat="1" applyFont="1" applyFill="1" applyBorder="1" applyAlignment="1">
      <alignment horizontal="right"/>
    </xf>
    <xf numFmtId="164" fontId="10" fillId="32" borderId="57" xfId="125" applyNumberFormat="1" applyFont="1" applyFill="1" applyBorder="1" applyAlignment="1" applyProtection="1">
      <alignment horizontal="right" vertical="center" wrapText="1"/>
    </xf>
    <xf numFmtId="164" fontId="10" fillId="32" borderId="85" xfId="125" applyNumberFormat="1" applyFont="1" applyFill="1" applyBorder="1" applyAlignment="1" applyProtection="1">
      <alignment horizontal="right" vertical="center" wrapText="1"/>
    </xf>
    <xf numFmtId="164" fontId="10" fillId="32" borderId="26" xfId="125" applyNumberFormat="1" applyFont="1" applyFill="1" applyBorder="1" applyAlignment="1" applyProtection="1">
      <alignment horizontal="right" vertical="center" wrapText="1"/>
    </xf>
    <xf numFmtId="164" fontId="10" fillId="32" borderId="62" xfId="125" applyNumberFormat="1" applyFont="1" applyFill="1" applyBorder="1" applyAlignment="1" applyProtection="1">
      <alignment horizontal="right" vertical="center" wrapText="1"/>
    </xf>
    <xf numFmtId="164" fontId="10" fillId="32" borderId="68" xfId="125" applyNumberFormat="1" applyFont="1" applyFill="1" applyBorder="1" applyAlignment="1" applyProtection="1">
      <alignment horizontal="right" vertical="center" wrapText="1"/>
    </xf>
    <xf numFmtId="164" fontId="4" fillId="33" borderId="51" xfId="125" applyNumberFormat="1" applyFont="1" applyFill="1" applyBorder="1" applyAlignment="1" applyProtection="1">
      <alignment horizontal="right" vertical="center" wrapText="1"/>
    </xf>
    <xf numFmtId="164" fontId="4" fillId="33" borderId="33" xfId="125" applyNumberFormat="1" applyFont="1" applyFill="1" applyBorder="1" applyAlignment="1" applyProtection="1">
      <alignment horizontal="right" vertical="center" wrapText="1"/>
    </xf>
    <xf numFmtId="164" fontId="4" fillId="33" borderId="1" xfId="125" applyNumberFormat="1" applyFont="1" applyFill="1" applyBorder="1" applyAlignment="1" applyProtection="1">
      <alignment horizontal="right" vertical="center" wrapText="1"/>
    </xf>
    <xf numFmtId="164" fontId="4" fillId="33" borderId="4" xfId="125" applyNumberFormat="1" applyFont="1" applyFill="1" applyBorder="1" applyAlignment="1" applyProtection="1">
      <alignment horizontal="right" vertical="center" wrapText="1"/>
    </xf>
    <xf numFmtId="164" fontId="4" fillId="33" borderId="34" xfId="125" applyNumberFormat="1" applyFont="1" applyFill="1" applyBorder="1" applyAlignment="1" applyProtection="1">
      <alignment horizontal="right" vertical="center" wrapText="1"/>
    </xf>
    <xf numFmtId="164" fontId="4" fillId="34" borderId="64" xfId="125" applyNumberFormat="1" applyFont="1" applyFill="1" applyBorder="1" applyAlignment="1" applyProtection="1">
      <alignment horizontal="right" vertical="center" wrapText="1"/>
    </xf>
    <xf numFmtId="164" fontId="4" fillId="34" borderId="78" xfId="125" applyNumberFormat="1" applyFont="1" applyFill="1" applyBorder="1" applyAlignment="1" applyProtection="1">
      <alignment horizontal="right" vertical="center" wrapText="1"/>
    </xf>
    <xf numFmtId="164" fontId="4" fillId="34" borderId="77" xfId="125" applyNumberFormat="1" applyFont="1" applyFill="1" applyBorder="1" applyAlignment="1" applyProtection="1">
      <alignment horizontal="right" vertical="center" wrapText="1"/>
    </xf>
    <xf numFmtId="164" fontId="4" fillId="34" borderId="74" xfId="125" applyNumberFormat="1" applyFont="1" applyFill="1" applyBorder="1" applyAlignment="1" applyProtection="1">
      <alignment horizontal="right" vertical="center" wrapText="1"/>
    </xf>
    <xf numFmtId="164" fontId="4" fillId="34" borderId="75" xfId="125" applyNumberFormat="1" applyFont="1" applyFill="1" applyBorder="1" applyAlignment="1" applyProtection="1">
      <alignment horizontal="right" vertical="center" wrapText="1"/>
    </xf>
    <xf numFmtId="164" fontId="10" fillId="32" borderId="57" xfId="122" applyNumberFormat="1" applyFont="1" applyFill="1" applyBorder="1" applyAlignment="1" applyProtection="1">
      <alignment horizontal="right"/>
    </xf>
    <xf numFmtId="164" fontId="10" fillId="32" borderId="85" xfId="122" applyNumberFormat="1" applyFont="1" applyFill="1" applyBorder="1" applyAlignment="1" applyProtection="1">
      <alignment horizontal="right"/>
    </xf>
    <xf numFmtId="164" fontId="10" fillId="32" borderId="26" xfId="122" applyNumberFormat="1" applyFont="1" applyFill="1" applyBorder="1" applyAlignment="1" applyProtection="1">
      <alignment horizontal="right"/>
    </xf>
    <xf numFmtId="164" fontId="10" fillId="32" borderId="86" xfId="122" applyNumberFormat="1" applyFont="1" applyFill="1" applyBorder="1" applyAlignment="1" applyProtection="1">
      <alignment horizontal="right"/>
    </xf>
    <xf numFmtId="164" fontId="4" fillId="33" borderId="51" xfId="122" applyNumberFormat="1" applyFont="1" applyFill="1" applyBorder="1" applyAlignment="1" applyProtection="1">
      <alignment horizontal="right"/>
    </xf>
    <xf numFmtId="164" fontId="4" fillId="33" borderId="33" xfId="122" applyNumberFormat="1" applyFont="1" applyFill="1" applyBorder="1" applyAlignment="1" applyProtection="1">
      <alignment horizontal="right"/>
    </xf>
    <xf numFmtId="164" fontId="4" fillId="33" borderId="1" xfId="122" applyNumberFormat="1" applyFont="1" applyFill="1" applyBorder="1" applyAlignment="1" applyProtection="1">
      <alignment horizontal="right"/>
    </xf>
    <xf numFmtId="164" fontId="4" fillId="33" borderId="87" xfId="122" applyNumberFormat="1" applyFont="1" applyFill="1" applyBorder="1" applyAlignment="1" applyProtection="1">
      <alignment horizontal="right"/>
    </xf>
    <xf numFmtId="164" fontId="4" fillId="0" borderId="51" xfId="122" applyNumberFormat="1" applyFont="1" applyFill="1" applyBorder="1" applyAlignment="1" applyProtection="1">
      <alignment horizontal="right"/>
      <protection locked="0"/>
    </xf>
    <xf numFmtId="164" fontId="4" fillId="0" borderId="33" xfId="122" applyNumberFormat="1" applyFont="1" applyFill="1" applyBorder="1" applyAlignment="1" applyProtection="1">
      <alignment horizontal="right"/>
      <protection locked="0"/>
    </xf>
    <xf numFmtId="164" fontId="4" fillId="0" borderId="1" xfId="122" applyNumberFormat="1" applyFont="1" applyFill="1" applyBorder="1" applyAlignment="1" applyProtection="1">
      <alignment horizontal="right"/>
      <protection locked="0"/>
    </xf>
    <xf numFmtId="164" fontId="10" fillId="32" borderId="58" xfId="122" applyNumberFormat="1" applyFont="1" applyFill="1" applyBorder="1" applyAlignment="1" applyProtection="1">
      <alignment horizontal="right"/>
    </xf>
    <xf numFmtId="164" fontId="10" fillId="32" borderId="59" xfId="122" applyNumberFormat="1" applyFont="1" applyFill="1" applyBorder="1" applyAlignment="1" applyProtection="1">
      <alignment horizontal="right"/>
    </xf>
    <xf numFmtId="164" fontId="10" fillId="32" borderId="71" xfId="122" applyNumberFormat="1" applyFont="1" applyFill="1" applyBorder="1" applyAlignment="1" applyProtection="1">
      <alignment horizontal="right"/>
    </xf>
    <xf numFmtId="164" fontId="10" fillId="32" borderId="63" xfId="122" applyNumberFormat="1" applyFont="1" applyFill="1" applyBorder="1" applyAlignment="1" applyProtection="1">
      <alignment horizontal="right"/>
    </xf>
    <xf numFmtId="164" fontId="10" fillId="33" borderId="57" xfId="122" applyNumberFormat="1" applyFont="1" applyFill="1" applyBorder="1" applyAlignment="1" applyProtection="1">
      <alignment horizontal="right"/>
    </xf>
    <xf numFmtId="164" fontId="10" fillId="33" borderId="85" xfId="122" applyNumberFormat="1" applyFont="1" applyFill="1" applyBorder="1" applyAlignment="1" applyProtection="1">
      <alignment horizontal="right"/>
    </xf>
    <xf numFmtId="164" fontId="10" fillId="33" borderId="26" xfId="122" applyNumberFormat="1" applyFont="1" applyFill="1" applyBorder="1" applyAlignment="1" applyProtection="1">
      <alignment horizontal="right"/>
    </xf>
    <xf numFmtId="164" fontId="10" fillId="33" borderId="86" xfId="122" applyNumberFormat="1" applyFont="1" applyFill="1" applyBorder="1" applyAlignment="1" applyProtection="1">
      <alignment horizontal="right"/>
    </xf>
    <xf numFmtId="164" fontId="4" fillId="0" borderId="45" xfId="122" applyNumberFormat="1" applyFont="1" applyFill="1" applyBorder="1" applyAlignment="1" applyProtection="1">
      <alignment horizontal="right"/>
      <protection locked="0"/>
    </xf>
    <xf numFmtId="164" fontId="4" fillId="0" borderId="48" xfId="122" applyNumberFormat="1" applyFont="1" applyFill="1" applyBorder="1" applyAlignment="1" applyProtection="1">
      <alignment horizontal="right"/>
      <protection locked="0"/>
    </xf>
    <xf numFmtId="164" fontId="4" fillId="0" borderId="69" xfId="122" applyNumberFormat="1" applyFont="1" applyFill="1" applyBorder="1" applyAlignment="1" applyProtection="1">
      <alignment horizontal="right"/>
      <protection locked="0"/>
    </xf>
    <xf numFmtId="164" fontId="4" fillId="33" borderId="47" xfId="122" applyNumberFormat="1" applyFont="1" applyFill="1" applyBorder="1" applyAlignment="1" applyProtection="1">
      <alignment horizontal="right"/>
    </xf>
    <xf numFmtId="164" fontId="10" fillId="32" borderId="73" xfId="122" applyNumberFormat="1" applyFont="1" applyFill="1" applyBorder="1" applyAlignment="1" applyProtection="1">
      <alignment horizontal="right"/>
    </xf>
    <xf numFmtId="164" fontId="10" fillId="33" borderId="87" xfId="122" applyNumberFormat="1" applyFont="1" applyFill="1" applyBorder="1" applyAlignment="1" applyProtection="1">
      <alignment horizontal="right"/>
    </xf>
    <xf numFmtId="164" fontId="4" fillId="33" borderId="34" xfId="122" applyNumberFormat="1" applyFont="1" applyFill="1" applyBorder="1" applyAlignment="1" applyProtection="1">
      <alignment horizontal="right"/>
    </xf>
    <xf numFmtId="164" fontId="10" fillId="33" borderId="68" xfId="122" applyNumberFormat="1" applyFont="1" applyFill="1" applyBorder="1" applyAlignment="1" applyProtection="1">
      <alignment horizontal="right"/>
    </xf>
    <xf numFmtId="164" fontId="4" fillId="0" borderId="23" xfId="122" applyNumberFormat="1" applyFont="1" applyFill="1" applyBorder="1" applyAlignment="1" applyProtection="1">
      <alignment horizontal="right"/>
      <protection locked="0"/>
    </xf>
    <xf numFmtId="164" fontId="4" fillId="33" borderId="53" xfId="122" applyNumberFormat="1" applyFont="1" applyFill="1" applyBorder="1" applyAlignment="1" applyProtection="1">
      <alignment horizontal="right"/>
    </xf>
    <xf numFmtId="164" fontId="4" fillId="33" borderId="57" xfId="122" applyNumberFormat="1" applyFont="1" applyFill="1" applyBorder="1" applyAlignment="1" applyProtection="1">
      <alignment horizontal="right"/>
    </xf>
    <xf numFmtId="164" fontId="4" fillId="33" borderId="26" xfId="122" applyNumberFormat="1" applyFont="1" applyFill="1" applyBorder="1" applyAlignment="1" applyProtection="1">
      <alignment horizontal="right"/>
    </xf>
    <xf numFmtId="164" fontId="4" fillId="33" borderId="17" xfId="122" applyNumberFormat="1" applyFont="1" applyFill="1" applyBorder="1" applyAlignment="1" applyProtection="1">
      <alignment horizontal="right"/>
    </xf>
    <xf numFmtId="164" fontId="4" fillId="0" borderId="80" xfId="122" applyNumberFormat="1" applyFont="1" applyFill="1" applyBorder="1" applyAlignment="1" applyProtection="1">
      <alignment horizontal="right"/>
      <protection locked="0"/>
    </xf>
    <xf numFmtId="164" fontId="4" fillId="0" borderId="0" xfId="122" applyNumberFormat="1" applyFont="1" applyFill="1" applyBorder="1" applyAlignment="1" applyProtection="1">
      <alignment horizontal="right"/>
      <protection locked="0"/>
    </xf>
    <xf numFmtId="164" fontId="4" fillId="0" borderId="88" xfId="122" applyNumberFormat="1" applyFont="1" applyFill="1" applyBorder="1" applyAlignment="1" applyProtection="1">
      <alignment horizontal="right"/>
      <protection locked="0"/>
    </xf>
    <xf numFmtId="164" fontId="4" fillId="0" borderId="82" xfId="122" applyNumberFormat="1" applyFont="1" applyFill="1" applyBorder="1" applyAlignment="1" applyProtection="1">
      <alignment horizontal="right"/>
      <protection locked="0"/>
    </xf>
    <xf numFmtId="164" fontId="4" fillId="0" borderId="46" xfId="122" applyNumberFormat="1" applyFont="1" applyFill="1" applyBorder="1" applyAlignment="1" applyProtection="1">
      <alignment horizontal="right"/>
      <protection locked="0"/>
    </xf>
    <xf numFmtId="164" fontId="10" fillId="33" borderId="27" xfId="103" applyNumberFormat="1" applyFont="1" applyFill="1" applyBorder="1" applyAlignment="1" applyProtection="1">
      <alignment horizontal="right"/>
    </xf>
    <xf numFmtId="164" fontId="10" fillId="33" borderId="31" xfId="103" applyNumberFormat="1" applyFont="1" applyFill="1" applyBorder="1" applyAlignment="1" applyProtection="1">
      <alignment horizontal="right"/>
    </xf>
    <xf numFmtId="164" fontId="10" fillId="33" borderId="66" xfId="103" applyNumberFormat="1" applyFont="1" applyFill="1" applyBorder="1" applyAlignment="1" applyProtection="1">
      <alignment horizontal="right"/>
    </xf>
    <xf numFmtId="164" fontId="10" fillId="33" borderId="61" xfId="103" applyNumberFormat="1" applyFont="1" applyFill="1" applyBorder="1" applyAlignment="1" applyProtection="1">
      <alignment horizontal="right"/>
    </xf>
    <xf numFmtId="164" fontId="4" fillId="33" borderId="68" xfId="122" applyNumberFormat="1" applyFont="1" applyFill="1" applyBorder="1" applyAlignment="1" applyProtection="1">
      <alignment horizontal="right"/>
    </xf>
    <xf numFmtId="164" fontId="10" fillId="33" borderId="56" xfId="103" applyNumberFormat="1" applyFont="1" applyFill="1" applyBorder="1" applyAlignment="1" applyProtection="1">
      <alignment horizontal="right"/>
    </xf>
    <xf numFmtId="0" fontId="0" fillId="0" borderId="0" xfId="0" applyProtection="1">
      <protection locked="0"/>
    </xf>
    <xf numFmtId="0" fontId="6" fillId="0" borderId="0" xfId="124" applyFont="1" applyFill="1" applyAlignment="1" applyProtection="1">
      <alignment horizontal="center" vertical="center"/>
      <protection locked="0"/>
    </xf>
    <xf numFmtId="0" fontId="10" fillId="0" borderId="0" xfId="124" applyFont="1" applyFill="1" applyAlignment="1" applyProtection="1">
      <alignment horizontal="right" vertical="center"/>
      <protection locked="0"/>
    </xf>
    <xf numFmtId="1" fontId="10" fillId="0" borderId="41" xfId="124" applyNumberFormat="1" applyFont="1" applyFill="1" applyBorder="1" applyAlignment="1" applyProtection="1">
      <alignment horizontal="center" vertical="center"/>
      <protection locked="0"/>
    </xf>
    <xf numFmtId="49" fontId="10" fillId="0" borderId="0" xfId="124" applyNumberFormat="1" applyFont="1" applyFill="1" applyBorder="1" applyAlignment="1" applyProtection="1">
      <alignment horizontal="right" vertical="center"/>
      <protection locked="0"/>
    </xf>
    <xf numFmtId="1" fontId="10" fillId="0" borderId="0" xfId="124" applyNumberFormat="1" applyFont="1" applyFill="1" applyBorder="1" applyAlignment="1" applyProtection="1">
      <alignment horizontal="center" vertical="center"/>
      <protection locked="0"/>
    </xf>
    <xf numFmtId="0" fontId="14" fillId="0" borderId="28" xfId="124" applyFont="1" applyFill="1" applyBorder="1" applyAlignment="1" applyProtection="1">
      <alignment horizontal="left"/>
      <protection locked="0"/>
    </xf>
    <xf numFmtId="0" fontId="14" fillId="0" borderId="29" xfId="124" applyFont="1" applyFill="1" applyBorder="1" applyAlignment="1" applyProtection="1">
      <alignment horizontal="left"/>
      <protection locked="0"/>
    </xf>
    <xf numFmtId="0" fontId="14" fillId="0" borderId="19" xfId="124" applyFont="1" applyFill="1" applyBorder="1" applyProtection="1">
      <protection locked="0"/>
    </xf>
    <xf numFmtId="0" fontId="14" fillId="0" borderId="2" xfId="124" applyFont="1" applyFill="1" applyBorder="1" applyProtection="1">
      <protection locked="0"/>
    </xf>
    <xf numFmtId="0" fontId="14" fillId="0" borderId="30" xfId="124" applyFont="1" applyFill="1" applyBorder="1" applyAlignment="1" applyProtection="1">
      <alignment horizontal="left"/>
      <protection locked="0"/>
    </xf>
    <xf numFmtId="0" fontId="3" fillId="0" borderId="24" xfId="124" applyFont="1" applyFill="1" applyBorder="1" applyAlignment="1" applyProtection="1">
      <alignment horizontal="left"/>
      <protection locked="0"/>
    </xf>
    <xf numFmtId="0" fontId="3" fillId="0" borderId="0" xfId="124" applyFont="1" applyFill="1" applyBorder="1" applyAlignment="1" applyProtection="1">
      <alignment horizontal="left"/>
      <protection locked="0"/>
    </xf>
    <xf numFmtId="0" fontId="4" fillId="0" borderId="41" xfId="93" applyFont="1" applyFill="1" applyBorder="1" applyAlignment="1" applyProtection="1">
      <alignment horizontal="center"/>
    </xf>
    <xf numFmtId="0" fontId="10" fillId="0" borderId="24" xfId="93" applyFont="1" applyFill="1" applyBorder="1" applyProtection="1"/>
    <xf numFmtId="0" fontId="4" fillId="0" borderId="43" xfId="93" applyFont="1" applyFill="1" applyBorder="1" applyAlignment="1" applyProtection="1">
      <alignment horizontal="center"/>
    </xf>
    <xf numFmtId="0" fontId="4" fillId="0" borderId="19" xfId="93" applyFont="1" applyFill="1" applyBorder="1" applyProtection="1"/>
    <xf numFmtId="0" fontId="4" fillId="0" borderId="2" xfId="93" applyFont="1" applyFill="1" applyBorder="1" applyProtection="1"/>
    <xf numFmtId="0" fontId="4" fillId="0" borderId="19" xfId="93" applyFont="1" applyFill="1" applyBorder="1" applyAlignment="1" applyProtection="1">
      <alignment horizontal="left" indent="1"/>
    </xf>
    <xf numFmtId="0" fontId="4" fillId="0" borderId="19" xfId="93" applyFont="1" applyFill="1" applyBorder="1" applyAlignment="1" applyProtection="1">
      <alignment horizontal="left" indent="2"/>
    </xf>
    <xf numFmtId="0" fontId="4" fillId="0" borderId="2" xfId="93" applyFont="1" applyFill="1" applyBorder="1" applyAlignment="1" applyProtection="1">
      <alignment horizontal="left" indent="2"/>
    </xf>
    <xf numFmtId="164" fontId="4" fillId="0" borderId="2" xfId="109" applyNumberFormat="1" applyFont="1" applyFill="1" applyBorder="1" applyAlignment="1" applyProtection="1">
      <alignment horizontal="right"/>
    </xf>
    <xf numFmtId="0" fontId="4" fillId="0" borderId="84" xfId="93" applyFont="1" applyFill="1" applyBorder="1" applyAlignment="1" applyProtection="1">
      <alignment horizontal="left" indent="1"/>
    </xf>
    <xf numFmtId="0" fontId="4" fillId="0" borderId="52" xfId="93" applyFont="1" applyFill="1" applyBorder="1" applyAlignment="1" applyProtection="1">
      <alignment horizontal="left" indent="1"/>
    </xf>
    <xf numFmtId="164" fontId="10" fillId="0" borderId="17" xfId="104" applyNumberFormat="1" applyFont="1" applyFill="1" applyBorder="1" applyAlignment="1" applyProtection="1">
      <alignment horizontal="right"/>
    </xf>
    <xf numFmtId="164" fontId="10" fillId="0" borderId="9" xfId="104" applyNumberFormat="1" applyFont="1" applyFill="1" applyBorder="1" applyAlignment="1" applyProtection="1">
      <alignment horizontal="right"/>
    </xf>
    <xf numFmtId="0" fontId="4" fillId="0" borderId="19" xfId="93" applyFont="1" applyFill="1" applyBorder="1" applyAlignment="1" applyProtection="1">
      <alignment horizontal="left"/>
    </xf>
    <xf numFmtId="49" fontId="10" fillId="0" borderId="41" xfId="124" applyNumberFormat="1" applyFont="1" applyFill="1" applyBorder="1" applyAlignment="1" applyProtection="1">
      <alignment horizontal="center" vertical="center"/>
      <protection locked="0"/>
    </xf>
    <xf numFmtId="0" fontId="10" fillId="0" borderId="9" xfId="93" applyFont="1" applyFill="1" applyBorder="1" applyProtection="1">
      <protection locked="0"/>
    </xf>
    <xf numFmtId="164" fontId="4" fillId="0" borderId="2" xfId="109" applyNumberFormat="1" applyFont="1" applyFill="1" applyBorder="1" applyAlignment="1" applyProtection="1">
      <alignment horizontal="right"/>
      <protection locked="0"/>
    </xf>
    <xf numFmtId="164" fontId="4" fillId="0" borderId="43" xfId="109" applyNumberFormat="1" applyFont="1" applyFill="1" applyBorder="1" applyAlignment="1" applyProtection="1">
      <alignment horizontal="right"/>
      <protection locked="0"/>
    </xf>
    <xf numFmtId="0" fontId="4" fillId="0" borderId="2" xfId="93" applyFont="1" applyFill="1" applyBorder="1" applyAlignment="1" applyProtection="1">
      <alignment horizontal="left" indent="2"/>
      <protection locked="0"/>
    </xf>
    <xf numFmtId="164" fontId="4" fillId="0" borderId="23" xfId="109" applyNumberFormat="1" applyFont="1" applyFill="1" applyBorder="1" applyAlignment="1" applyProtection="1">
      <alignment horizontal="right"/>
      <protection locked="0"/>
    </xf>
    <xf numFmtId="164" fontId="4" fillId="0" borderId="44" xfId="109" applyNumberFormat="1" applyFont="1" applyFill="1" applyBorder="1" applyAlignment="1" applyProtection="1">
      <alignment horizontal="right"/>
      <protection locked="0"/>
    </xf>
    <xf numFmtId="164" fontId="4" fillId="33" borderId="43" xfId="104" applyNumberFormat="1" applyFont="1" applyFill="1" applyBorder="1" applyAlignment="1" applyProtection="1">
      <alignment horizontal="right"/>
    </xf>
    <xf numFmtId="164" fontId="10" fillId="33" borderId="41" xfId="93" applyNumberFormat="1" applyFont="1" applyFill="1" applyBorder="1" applyAlignment="1" applyProtection="1">
      <alignment horizontal="right"/>
    </xf>
    <xf numFmtId="164" fontId="4" fillId="33" borderId="43" xfId="93" applyNumberFormat="1" applyFont="1" applyFill="1" applyBorder="1" applyAlignment="1" applyProtection="1">
      <alignment horizontal="right"/>
    </xf>
    <xf numFmtId="164" fontId="4" fillId="33" borderId="34" xfId="93" applyNumberFormat="1" applyFont="1" applyFill="1" applyBorder="1" applyAlignment="1" applyProtection="1">
      <alignment horizontal="right"/>
    </xf>
    <xf numFmtId="164" fontId="4" fillId="33" borderId="49" xfId="93" applyNumberFormat="1" applyFont="1" applyFill="1" applyBorder="1" applyAlignment="1" applyProtection="1">
      <alignment horizontal="right"/>
    </xf>
    <xf numFmtId="164" fontId="4" fillId="0" borderId="34" xfId="120" applyNumberFormat="1" applyFont="1" applyFill="1" applyBorder="1" applyAlignment="1" applyProtection="1">
      <alignment horizontal="right"/>
      <protection locked="0"/>
    </xf>
    <xf numFmtId="164" fontId="4" fillId="0" borderId="34" xfId="93" applyNumberFormat="1" applyFont="1" applyFill="1" applyBorder="1" applyAlignment="1" applyProtection="1">
      <alignment horizontal="right"/>
      <protection locked="0"/>
    </xf>
    <xf numFmtId="164" fontId="4" fillId="0" borderId="75" xfId="93" applyNumberFormat="1" applyFont="1" applyFill="1" applyBorder="1" applyAlignment="1" applyProtection="1">
      <alignment horizontal="right"/>
      <protection locked="0"/>
    </xf>
    <xf numFmtId="0" fontId="4" fillId="0" borderId="76" xfId="93" applyFont="1" applyFill="1" applyBorder="1" applyAlignment="1" applyProtection="1">
      <alignment horizontal="center"/>
    </xf>
    <xf numFmtId="0" fontId="4" fillId="0" borderId="19" xfId="93" applyFont="1" applyFill="1" applyBorder="1" applyAlignment="1" applyProtection="1">
      <alignment horizontal="left" indent="3"/>
    </xf>
    <xf numFmtId="0" fontId="4" fillId="0" borderId="21" xfId="93" applyFont="1" applyFill="1" applyBorder="1" applyAlignment="1" applyProtection="1">
      <alignment horizontal="left" indent="3"/>
    </xf>
    <xf numFmtId="0" fontId="4" fillId="0" borderId="0" xfId="93" applyFont="1" applyFill="1" applyAlignment="1" applyProtection="1">
      <alignment horizontal="center"/>
    </xf>
    <xf numFmtId="0" fontId="3" fillId="0" borderId="0" xfId="99" applyProtection="1"/>
    <xf numFmtId="0" fontId="79" fillId="0" borderId="0" xfId="99" applyFont="1" applyProtection="1"/>
    <xf numFmtId="164" fontId="4" fillId="33" borderId="42" xfId="98" applyNumberFormat="1" applyFont="1" applyFill="1" applyBorder="1" applyAlignment="1" applyProtection="1">
      <alignment horizontal="right" vertical="center"/>
    </xf>
    <xf numFmtId="164" fontId="4" fillId="33" borderId="76" xfId="98" applyNumberFormat="1" applyFont="1" applyFill="1" applyBorder="1" applyAlignment="1" applyProtection="1">
      <alignment horizontal="right" vertical="center"/>
    </xf>
    <xf numFmtId="164" fontId="4" fillId="33" borderId="18" xfId="98" applyNumberFormat="1" applyFont="1" applyFill="1" applyBorder="1" applyAlignment="1" applyProtection="1">
      <alignment horizontal="right" vertical="center"/>
    </xf>
    <xf numFmtId="164" fontId="4" fillId="33" borderId="49" xfId="98" applyNumberFormat="1" applyFont="1" applyFill="1" applyBorder="1" applyAlignment="1" applyProtection="1">
      <alignment horizontal="right" vertical="center"/>
    </xf>
    <xf numFmtId="164" fontId="4" fillId="33" borderId="21" xfId="98" applyNumberFormat="1" applyFont="1" applyFill="1" applyBorder="1" applyAlignment="1" applyProtection="1">
      <alignment horizontal="right" vertical="center"/>
    </xf>
    <xf numFmtId="164" fontId="4" fillId="33" borderId="43" xfId="98" applyNumberFormat="1" applyFont="1" applyFill="1" applyBorder="1" applyAlignment="1" applyProtection="1">
      <alignment horizontal="right" vertical="center"/>
    </xf>
    <xf numFmtId="164" fontId="4" fillId="33" borderId="19" xfId="98" applyNumberFormat="1" applyFont="1" applyFill="1" applyBorder="1" applyAlignment="1" applyProtection="1">
      <alignment horizontal="right" vertical="center"/>
    </xf>
    <xf numFmtId="164" fontId="4" fillId="33" borderId="44" xfId="98" applyNumberFormat="1" applyFont="1" applyFill="1" applyBorder="1" applyAlignment="1" applyProtection="1">
      <alignment horizontal="right" vertical="center"/>
    </xf>
    <xf numFmtId="164" fontId="4" fillId="33" borderId="20" xfId="98" applyNumberFormat="1" applyFont="1" applyFill="1" applyBorder="1" applyAlignment="1" applyProtection="1">
      <alignment horizontal="right" vertical="center"/>
    </xf>
    <xf numFmtId="164" fontId="4" fillId="33" borderId="83" xfId="98" applyNumberFormat="1" applyFont="1" applyFill="1" applyBorder="1" applyAlignment="1" applyProtection="1">
      <alignment horizontal="right" vertical="center"/>
    </xf>
    <xf numFmtId="164" fontId="4" fillId="33" borderId="35" xfId="98" applyNumberFormat="1" applyFont="1" applyFill="1" applyBorder="1" applyAlignment="1" applyProtection="1">
      <alignment horizontal="right" vertical="center"/>
    </xf>
    <xf numFmtId="164" fontId="4" fillId="0" borderId="42" xfId="98" applyNumberFormat="1" applyFont="1" applyFill="1" applyBorder="1" applyAlignment="1" applyProtection="1">
      <alignment horizontal="right" vertical="center"/>
      <protection locked="0"/>
    </xf>
    <xf numFmtId="164" fontId="4" fillId="25" borderId="42" xfId="98" applyNumberFormat="1" applyFont="1" applyFill="1" applyBorder="1" applyAlignment="1" applyProtection="1">
      <alignment horizontal="center" vertical="center"/>
    </xf>
    <xf numFmtId="164" fontId="4" fillId="0" borderId="43" xfId="98" applyNumberFormat="1" applyFont="1" applyFill="1" applyBorder="1" applyAlignment="1" applyProtection="1">
      <alignment horizontal="right" vertical="center"/>
      <protection locked="0"/>
    </xf>
    <xf numFmtId="164" fontId="4" fillId="25" borderId="83" xfId="98" applyNumberFormat="1" applyFont="1" applyFill="1" applyBorder="1" applyAlignment="1" applyProtection="1">
      <alignment horizontal="center" vertical="center"/>
    </xf>
    <xf numFmtId="164" fontId="4" fillId="0" borderId="44" xfId="98" applyNumberFormat="1" applyFont="1" applyFill="1" applyBorder="1" applyAlignment="1" applyProtection="1">
      <alignment horizontal="right" vertical="center"/>
      <protection locked="0"/>
    </xf>
    <xf numFmtId="164" fontId="4" fillId="25" borderId="44" xfId="98" applyNumberFormat="1" applyFont="1" applyFill="1" applyBorder="1" applyAlignment="1" applyProtection="1">
      <alignment horizontal="center" vertical="center"/>
    </xf>
    <xf numFmtId="164" fontId="4" fillId="25" borderId="76" xfId="98" applyNumberFormat="1" applyFont="1" applyFill="1" applyBorder="1" applyAlignment="1" applyProtection="1">
      <alignment horizontal="center" vertical="center"/>
    </xf>
    <xf numFmtId="164" fontId="4" fillId="34" borderId="51" xfId="125" applyNumberFormat="1" applyFont="1" applyFill="1" applyBorder="1" applyAlignment="1" applyProtection="1">
      <alignment horizontal="right" vertical="center" wrapText="1"/>
    </xf>
    <xf numFmtId="164" fontId="4" fillId="34" borderId="45" xfId="125" applyNumberFormat="1" applyFont="1" applyFill="1" applyBorder="1" applyAlignment="1" applyProtection="1">
      <alignment horizontal="right" vertical="center" wrapText="1"/>
    </xf>
    <xf numFmtId="164" fontId="4" fillId="34" borderId="48" xfId="125" applyNumberFormat="1" applyFont="1" applyFill="1" applyBorder="1" applyAlignment="1" applyProtection="1">
      <alignment horizontal="right" vertical="center" wrapText="1"/>
    </xf>
    <xf numFmtId="164" fontId="4" fillId="34" borderId="46" xfId="125" applyNumberFormat="1" applyFont="1" applyFill="1" applyBorder="1" applyAlignment="1" applyProtection="1">
      <alignment horizontal="right" vertical="center" wrapText="1"/>
    </xf>
    <xf numFmtId="0" fontId="4" fillId="0" borderId="0" xfId="98" applyFill="1"/>
    <xf numFmtId="0" fontId="4" fillId="0" borderId="0" xfId="98" applyFill="1" applyAlignment="1">
      <alignment horizontal="center"/>
    </xf>
    <xf numFmtId="0" fontId="11" fillId="0" borderId="0" xfId="98" applyFont="1" applyFill="1" applyBorder="1" applyAlignment="1">
      <alignment horizontal="left" vertical="center" wrapText="1"/>
    </xf>
    <xf numFmtId="0" fontId="4" fillId="0" borderId="0" xfId="98"/>
    <xf numFmtId="0" fontId="4" fillId="0" borderId="42" xfId="98" applyFill="1" applyBorder="1" applyAlignment="1">
      <alignment horizontal="center"/>
    </xf>
    <xf numFmtId="0" fontId="4" fillId="0" borderId="32" xfId="98" applyFont="1" applyFill="1" applyBorder="1" applyAlignment="1">
      <alignment horizontal="left" vertical="center" wrapText="1"/>
    </xf>
    <xf numFmtId="164" fontId="4" fillId="25" borderId="42" xfId="98" applyNumberFormat="1" applyFont="1" applyFill="1" applyBorder="1" applyAlignment="1">
      <alignment horizontal="right" vertical="center"/>
    </xf>
    <xf numFmtId="0" fontId="4" fillId="0" borderId="43" xfId="98" applyFill="1" applyBorder="1" applyAlignment="1">
      <alignment horizontal="center"/>
    </xf>
    <xf numFmtId="0" fontId="4" fillId="0" borderId="75" xfId="98" applyFont="1" applyFill="1" applyBorder="1" applyAlignment="1">
      <alignment horizontal="left" vertical="center" wrapText="1"/>
    </xf>
    <xf numFmtId="164" fontId="4" fillId="25" borderId="43" xfId="98" applyNumberFormat="1" applyFont="1" applyFill="1" applyBorder="1" applyAlignment="1">
      <alignment horizontal="right" vertical="center"/>
    </xf>
    <xf numFmtId="0" fontId="4" fillId="0" borderId="41" xfId="98" applyFill="1" applyBorder="1" applyAlignment="1">
      <alignment horizontal="center"/>
    </xf>
    <xf numFmtId="0" fontId="10" fillId="0" borderId="41" xfId="98" applyFont="1" applyFill="1" applyBorder="1" applyAlignment="1"/>
    <xf numFmtId="164" fontId="10" fillId="33" borderId="41" xfId="98" applyNumberFormat="1" applyFont="1" applyFill="1" applyBorder="1"/>
    <xf numFmtId="0" fontId="4" fillId="0" borderId="0" xfId="98" applyFill="1" applyAlignment="1">
      <alignment vertical="center"/>
    </xf>
    <xf numFmtId="0" fontId="4" fillId="0" borderId="0" xfId="98" applyFont="1"/>
    <xf numFmtId="164" fontId="4" fillId="0" borderId="0" xfId="98" applyNumberFormat="1"/>
    <xf numFmtId="0" fontId="4" fillId="0" borderId="49" xfId="98" applyFill="1" applyBorder="1" applyAlignment="1">
      <alignment horizontal="center"/>
    </xf>
    <xf numFmtId="0" fontId="4" fillId="0" borderId="34" xfId="98" applyFont="1" applyFill="1" applyBorder="1" applyAlignment="1">
      <alignment horizontal="left" vertical="center" wrapText="1"/>
    </xf>
    <xf numFmtId="0" fontId="4" fillId="0" borderId="43" xfId="98" applyFont="1" applyFill="1" applyBorder="1" applyAlignment="1"/>
    <xf numFmtId="0" fontId="4" fillId="0" borderId="34" xfId="98" applyFont="1" applyFill="1" applyBorder="1" applyAlignment="1"/>
    <xf numFmtId="0" fontId="4" fillId="0" borderId="0" xfId="98" applyFont="1" applyFill="1" applyBorder="1" applyAlignment="1"/>
    <xf numFmtId="4" fontId="10" fillId="0" borderId="0" xfId="98" applyNumberFormat="1" applyFont="1" applyFill="1" applyBorder="1"/>
    <xf numFmtId="0" fontId="11" fillId="0" borderId="0" xfId="98" applyFont="1" applyFill="1" applyBorder="1" applyAlignment="1"/>
    <xf numFmtId="0" fontId="4" fillId="0" borderId="19" xfId="98" applyFill="1" applyBorder="1" applyAlignment="1">
      <alignment horizontal="center"/>
    </xf>
    <xf numFmtId="0" fontId="4" fillId="0" borderId="43" xfId="98" applyFont="1" applyFill="1" applyBorder="1" applyAlignment="1">
      <alignment horizontal="left" vertical="center" wrapText="1"/>
    </xf>
    <xf numFmtId="164" fontId="10" fillId="25" borderId="41" xfId="98" applyNumberFormat="1" applyFont="1" applyFill="1" applyBorder="1"/>
    <xf numFmtId="0" fontId="4" fillId="0" borderId="24" xfId="98" applyFill="1" applyBorder="1" applyAlignment="1">
      <alignment horizontal="center"/>
    </xf>
    <xf numFmtId="0" fontId="4" fillId="0" borderId="41" xfId="98" applyFont="1" applyFill="1" applyBorder="1" applyAlignment="1"/>
    <xf numFmtId="164" fontId="4" fillId="33" borderId="41" xfId="98" applyNumberFormat="1" applyFill="1" applyBorder="1"/>
    <xf numFmtId="164" fontId="6" fillId="33" borderId="27" xfId="127" applyNumberFormat="1" applyFont="1" applyFill="1" applyBorder="1" applyAlignment="1" applyProtection="1">
      <alignment horizontal="right" vertical="center"/>
    </xf>
    <xf numFmtId="0" fontId="3" fillId="32" borderId="57" xfId="127" applyFont="1" applyFill="1" applyBorder="1" applyAlignment="1" applyProtection="1">
      <alignment horizontal="center"/>
    </xf>
    <xf numFmtId="0" fontId="3" fillId="32" borderId="85" xfId="127" applyFont="1" applyFill="1" applyBorder="1" applyAlignment="1" applyProtection="1">
      <alignment horizontal="center"/>
    </xf>
    <xf numFmtId="164" fontId="14" fillId="33" borderId="57" xfId="127" applyNumberFormat="1" applyFont="1" applyFill="1" applyBorder="1" applyAlignment="1" applyProtection="1">
      <alignment horizontal="right"/>
    </xf>
    <xf numFmtId="164" fontId="14" fillId="33" borderId="51" xfId="127" applyNumberFormat="1" applyFont="1" applyFill="1" applyBorder="1" applyProtection="1"/>
    <xf numFmtId="164" fontId="3" fillId="33" borderId="27" xfId="127" applyNumberFormat="1" applyFont="1" applyFill="1" applyBorder="1" applyAlignment="1" applyProtection="1">
      <alignment horizontal="right"/>
    </xf>
    <xf numFmtId="3" fontId="6" fillId="32" borderId="40" xfId="127" applyNumberFormat="1" applyFont="1" applyFill="1" applyBorder="1" applyAlignment="1" applyProtection="1">
      <alignment horizontal="center" vertical="center"/>
    </xf>
    <xf numFmtId="0" fontId="6" fillId="32" borderId="40" xfId="127" applyFont="1" applyFill="1" applyBorder="1" applyAlignment="1" applyProtection="1">
      <alignment horizontal="center" vertical="center"/>
    </xf>
    <xf numFmtId="3" fontId="3" fillId="32" borderId="63" xfId="127" applyNumberFormat="1" applyFont="1" applyFill="1" applyBorder="1" applyAlignment="1" applyProtection="1">
      <alignment horizontal="center" vertical="center"/>
    </xf>
    <xf numFmtId="3" fontId="3" fillId="0" borderId="63" xfId="127" applyNumberFormat="1" applyFont="1" applyFill="1" applyBorder="1" applyAlignment="1" applyProtection="1">
      <alignment horizontal="center" vertical="center"/>
      <protection locked="0"/>
    </xf>
    <xf numFmtId="0" fontId="3" fillId="32" borderId="68" xfId="127" applyFont="1" applyFill="1" applyBorder="1" applyAlignment="1" applyProtection="1">
      <alignment horizontal="center" vertical="center"/>
    </xf>
    <xf numFmtId="3" fontId="3" fillId="32" borderId="47" xfId="127" applyNumberFormat="1" applyFont="1" applyFill="1" applyBorder="1" applyAlignment="1" applyProtection="1">
      <alignment horizontal="center" vertical="center"/>
    </xf>
    <xf numFmtId="3" fontId="3" fillId="0" borderId="63" xfId="127" applyNumberFormat="1" applyFont="1" applyFill="1" applyBorder="1" applyAlignment="1" applyProtection="1">
      <alignment horizontal="center" vertical="center"/>
    </xf>
    <xf numFmtId="3" fontId="3" fillId="0" borderId="34" xfId="127" applyNumberFormat="1" applyFont="1" applyFill="1" applyBorder="1" applyAlignment="1" applyProtection="1">
      <alignment horizontal="center" vertical="center"/>
      <protection locked="0"/>
    </xf>
    <xf numFmtId="3" fontId="3" fillId="0" borderId="73" xfId="127" applyNumberFormat="1" applyFont="1" applyFill="1" applyBorder="1" applyAlignment="1" applyProtection="1">
      <alignment horizontal="center" vertical="center"/>
      <protection locked="0"/>
    </xf>
    <xf numFmtId="3" fontId="3" fillId="33" borderId="86" xfId="127" applyNumberFormat="1" applyFont="1" applyFill="1" applyBorder="1" applyAlignment="1" applyProtection="1">
      <alignment horizontal="center" vertical="center"/>
    </xf>
    <xf numFmtId="3" fontId="3" fillId="33" borderId="63" xfId="127" applyNumberFormat="1" applyFont="1" applyFill="1" applyBorder="1" applyAlignment="1" applyProtection="1">
      <alignment horizontal="center" vertical="center"/>
    </xf>
    <xf numFmtId="164" fontId="7" fillId="33" borderId="30" xfId="127" applyNumberFormat="1" applyFont="1" applyFill="1" applyBorder="1" applyProtection="1"/>
    <xf numFmtId="3" fontId="7" fillId="33" borderId="70" xfId="127" applyNumberFormat="1" applyFont="1" applyFill="1" applyBorder="1" applyAlignment="1" applyProtection="1">
      <alignment horizontal="center"/>
    </xf>
    <xf numFmtId="3" fontId="14" fillId="32" borderId="63" xfId="127" applyNumberFormat="1" applyFont="1" applyFill="1" applyBorder="1" applyAlignment="1" applyProtection="1">
      <alignment horizontal="center"/>
    </xf>
    <xf numFmtId="164" fontId="6" fillId="33" borderId="54" xfId="127" applyNumberFormat="1" applyFont="1" applyFill="1" applyBorder="1" applyProtection="1"/>
    <xf numFmtId="0" fontId="3" fillId="32" borderId="68" xfId="127" applyFont="1" applyFill="1" applyBorder="1" applyAlignment="1" applyProtection="1">
      <alignment horizontal="center"/>
    </xf>
    <xf numFmtId="3" fontId="14" fillId="32" borderId="47" xfId="127" applyNumberFormat="1" applyFont="1" applyFill="1" applyBorder="1" applyAlignment="1" applyProtection="1">
      <alignment horizontal="center"/>
    </xf>
    <xf numFmtId="3" fontId="14" fillId="33" borderId="86" xfId="127" applyNumberFormat="1" applyFont="1" applyFill="1" applyBorder="1" applyAlignment="1" applyProtection="1">
      <alignment horizontal="center"/>
    </xf>
    <xf numFmtId="3" fontId="14" fillId="33" borderId="63" xfId="127" applyNumberFormat="1" applyFont="1" applyFill="1" applyBorder="1" applyAlignment="1" applyProtection="1">
      <alignment horizontal="center"/>
    </xf>
    <xf numFmtId="164" fontId="4" fillId="33" borderId="41" xfId="3" applyNumberFormat="1" applyFont="1" applyFill="1" applyBorder="1" applyProtection="1">
      <alignment horizontal="right"/>
    </xf>
    <xf numFmtId="0" fontId="4" fillId="32" borderId="42" xfId="115" applyFont="1" applyFill="1" applyBorder="1" applyAlignment="1" applyProtection="1">
      <alignment horizontal="center"/>
    </xf>
    <xf numFmtId="164" fontId="4" fillId="33" borderId="49" xfId="3" applyNumberFormat="1" applyFont="1" applyFill="1" applyBorder="1" applyProtection="1">
      <alignment horizontal="right"/>
    </xf>
    <xf numFmtId="164" fontId="4" fillId="33" borderId="43" xfId="3" applyNumberFormat="1" applyFont="1" applyFill="1" applyBorder="1" applyProtection="1">
      <alignment horizontal="right"/>
    </xf>
    <xf numFmtId="164" fontId="4" fillId="33" borderId="27" xfId="3" applyNumberFormat="1" applyFont="1" applyFill="1" applyBorder="1" applyProtection="1">
      <alignment horizontal="right"/>
    </xf>
    <xf numFmtId="164" fontId="4" fillId="33" borderId="70" xfId="3" applyNumberFormat="1" applyFont="1" applyFill="1" applyBorder="1" applyProtection="1">
      <alignment horizontal="right"/>
    </xf>
    <xf numFmtId="164" fontId="4" fillId="33" borderId="61" xfId="3" applyNumberFormat="1" applyFont="1" applyFill="1" applyBorder="1" applyProtection="1">
      <alignment horizontal="right"/>
    </xf>
    <xf numFmtId="3" fontId="4" fillId="33" borderId="61" xfId="3" applyNumberFormat="1" applyFont="1" applyFill="1" applyBorder="1" applyProtection="1">
      <alignment horizontal="right"/>
    </xf>
    <xf numFmtId="164" fontId="4" fillId="33" borderId="40" xfId="3" applyNumberFormat="1" applyFont="1" applyFill="1" applyBorder="1" applyProtection="1">
      <alignment horizontal="right"/>
    </xf>
    <xf numFmtId="164" fontId="4" fillId="33" borderId="38" xfId="3" applyNumberFormat="1" applyFont="1" applyFill="1" applyBorder="1" applyProtection="1">
      <alignment horizontal="right"/>
    </xf>
    <xf numFmtId="164" fontId="4" fillId="33" borderId="25" xfId="3" applyNumberFormat="1" applyFont="1" applyFill="1" applyBorder="1" applyProtection="1">
      <alignment horizontal="right"/>
    </xf>
    <xf numFmtId="3" fontId="4" fillId="33" borderId="60" xfId="3" applyNumberFormat="1" applyFont="1" applyFill="1" applyBorder="1" applyProtection="1">
      <alignment horizontal="right"/>
    </xf>
    <xf numFmtId="164" fontId="4" fillId="33" borderId="76" xfId="3" applyNumberFormat="1" applyFont="1" applyFill="1" applyBorder="1" applyProtection="1">
      <alignment horizontal="right"/>
    </xf>
    <xf numFmtId="164" fontId="4" fillId="33" borderId="39" xfId="3" applyNumberFormat="1" applyFont="1" applyFill="1" applyBorder="1" applyProtection="1">
      <alignment horizontal="right"/>
    </xf>
    <xf numFmtId="164" fontId="4" fillId="0" borderId="85" xfId="112" applyNumberFormat="1" applyFont="1" applyFill="1" applyBorder="1" applyProtection="1">
      <protection locked="0"/>
    </xf>
    <xf numFmtId="164" fontId="4" fillId="0" borderId="26" xfId="112" applyNumberFormat="1" applyFont="1" applyFill="1" applyBorder="1" applyProtection="1">
      <protection locked="0"/>
    </xf>
    <xf numFmtId="3" fontId="4" fillId="0" borderId="62" xfId="112" applyNumberFormat="1" applyFont="1" applyFill="1" applyBorder="1" applyProtection="1">
      <protection locked="0"/>
    </xf>
    <xf numFmtId="164" fontId="4" fillId="33" borderId="42" xfId="112" applyNumberFormat="1" applyFont="1" applyFill="1" applyBorder="1" applyProtection="1"/>
    <xf numFmtId="164" fontId="4" fillId="0" borderId="68" xfId="112" applyNumberFormat="1" applyFont="1" applyFill="1" applyBorder="1" applyProtection="1">
      <protection locked="0"/>
    </xf>
    <xf numFmtId="164" fontId="4" fillId="0" borderId="33" xfId="112" applyNumberFormat="1" applyFont="1" applyFill="1" applyBorder="1" applyProtection="1">
      <protection locked="0"/>
    </xf>
    <xf numFmtId="164" fontId="4" fillId="0" borderId="1" xfId="112" applyNumberFormat="1" applyFont="1" applyFill="1" applyBorder="1" applyProtection="1">
      <protection locked="0"/>
    </xf>
    <xf numFmtId="3" fontId="4" fillId="0" borderId="4" xfId="112" applyNumberFormat="1" applyFont="1" applyFill="1" applyBorder="1" applyProtection="1">
      <protection locked="0"/>
    </xf>
    <xf numFmtId="164" fontId="4" fillId="33" borderId="43" xfId="112" applyNumberFormat="1" applyFont="1" applyFill="1" applyBorder="1" applyProtection="1"/>
    <xf numFmtId="164" fontId="4" fillId="0" borderId="34" xfId="112" applyNumberFormat="1" applyFont="1" applyFill="1" applyBorder="1" applyProtection="1">
      <protection locked="0"/>
    </xf>
    <xf numFmtId="164" fontId="4" fillId="0" borderId="44" xfId="112" applyNumberFormat="1" applyFont="1" applyFill="1" applyBorder="1" applyProtection="1">
      <protection locked="0"/>
    </xf>
    <xf numFmtId="0" fontId="4" fillId="0" borderId="0" xfId="113" applyProtection="1"/>
    <xf numFmtId="3" fontId="4" fillId="33" borderId="56" xfId="3" applyNumberFormat="1" applyFont="1" applyFill="1" applyBorder="1" applyProtection="1">
      <alignment horizontal="right"/>
    </xf>
    <xf numFmtId="0" fontId="4" fillId="0" borderId="0" xfId="113" applyProtection="1">
      <protection locked="0"/>
    </xf>
    <xf numFmtId="0" fontId="4" fillId="0" borderId="28" xfId="124" applyFont="1" applyFill="1" applyBorder="1" applyAlignment="1" applyProtection="1">
      <alignment horizontal="left"/>
      <protection locked="0"/>
    </xf>
    <xf numFmtId="0" fontId="4" fillId="0" borderId="29" xfId="124" applyFont="1" applyFill="1" applyBorder="1" applyAlignment="1" applyProtection="1">
      <alignment horizontal="left"/>
      <protection locked="0"/>
    </xf>
    <xf numFmtId="0" fontId="4" fillId="0" borderId="19" xfId="124" applyFont="1" applyFill="1" applyBorder="1" applyProtection="1">
      <protection locked="0"/>
    </xf>
    <xf numFmtId="0" fontId="4" fillId="0" borderId="2" xfId="124" applyFont="1" applyFill="1" applyBorder="1" applyProtection="1">
      <protection locked="0"/>
    </xf>
    <xf numFmtId="0" fontId="4" fillId="0" borderId="24" xfId="124" applyFont="1" applyFill="1" applyBorder="1" applyAlignment="1" applyProtection="1">
      <alignment horizontal="left"/>
      <protection locked="0"/>
    </xf>
    <xf numFmtId="3" fontId="4" fillId="0" borderId="61" xfId="3" applyNumberFormat="1" applyFont="1" applyFill="1" applyBorder="1" applyProtection="1">
      <alignment horizontal="right"/>
      <protection locked="0"/>
    </xf>
    <xf numFmtId="3" fontId="4" fillId="0" borderId="72" xfId="3" applyNumberFormat="1" applyFont="1" applyFill="1" applyBorder="1" applyProtection="1">
      <alignment horizontal="right"/>
      <protection locked="0"/>
    </xf>
    <xf numFmtId="3" fontId="4" fillId="0" borderId="74" xfId="3" applyNumberFormat="1" applyFont="1" applyFill="1" applyBorder="1" applyProtection="1">
      <alignment horizontal="right"/>
      <protection locked="0"/>
    </xf>
    <xf numFmtId="3" fontId="4" fillId="0" borderId="46" xfId="3" applyNumberFormat="1" applyFont="1" applyFill="1" applyBorder="1" applyProtection="1">
      <alignment horizontal="right"/>
      <protection locked="0"/>
    </xf>
    <xf numFmtId="3" fontId="4" fillId="0" borderId="63" xfId="3" applyNumberFormat="1" applyFont="1" applyFill="1" applyBorder="1" applyProtection="1">
      <alignment horizontal="right"/>
      <protection locked="0"/>
    </xf>
    <xf numFmtId="3" fontId="4" fillId="0" borderId="89" xfId="3" applyNumberFormat="1" applyFont="1" applyFill="1" applyBorder="1" applyProtection="1">
      <alignment horizontal="right"/>
      <protection locked="0"/>
    </xf>
    <xf numFmtId="3" fontId="4" fillId="0" borderId="56" xfId="3" applyNumberFormat="1" applyFont="1" applyFill="1" applyBorder="1" applyProtection="1">
      <alignment horizontal="right"/>
      <protection locked="0"/>
    </xf>
    <xf numFmtId="3" fontId="4" fillId="0" borderId="47" xfId="3" applyNumberFormat="1" applyFont="1" applyFill="1" applyBorder="1" applyProtection="1">
      <alignment horizontal="right"/>
      <protection locked="0"/>
    </xf>
    <xf numFmtId="164" fontId="4" fillId="33" borderId="90" xfId="3" applyNumberFormat="1" applyFont="1" applyFill="1" applyBorder="1" applyProtection="1">
      <alignment horizontal="right"/>
    </xf>
    <xf numFmtId="3" fontId="4" fillId="33" borderId="39" xfId="3" applyNumberFormat="1" applyFont="1" applyFill="1" applyBorder="1" applyProtection="1">
      <alignment horizontal="right"/>
    </xf>
    <xf numFmtId="164" fontId="4" fillId="33" borderId="77" xfId="3" applyNumberFormat="1" applyFont="1" applyFill="1" applyBorder="1" applyProtection="1">
      <alignment horizontal="right"/>
    </xf>
    <xf numFmtId="0" fontId="4" fillId="0" borderId="0" xfId="124" applyFont="1" applyFill="1" applyBorder="1" applyAlignment="1" applyProtection="1">
      <alignment horizontal="left"/>
      <protection locked="0"/>
    </xf>
    <xf numFmtId="0" fontId="4" fillId="0" borderId="32" xfId="134" applyFont="1" applyFill="1" applyBorder="1" applyProtection="1">
      <protection locked="0"/>
    </xf>
    <xf numFmtId="0" fontId="4" fillId="0" borderId="34" xfId="134" applyFont="1" applyFill="1" applyBorder="1" applyProtection="1">
      <protection locked="0"/>
    </xf>
    <xf numFmtId="0" fontId="4" fillId="0" borderId="36" xfId="134" applyFont="1" applyFill="1" applyBorder="1" applyProtection="1">
      <protection locked="0"/>
    </xf>
    <xf numFmtId="0" fontId="4" fillId="0" borderId="0" xfId="134" applyFont="1" applyFill="1" applyBorder="1" applyProtection="1">
      <protection locked="0"/>
    </xf>
    <xf numFmtId="0" fontId="4" fillId="0" borderId="37" xfId="134" applyFont="1" applyFill="1" applyBorder="1" applyProtection="1">
      <protection locked="0"/>
    </xf>
    <xf numFmtId="0" fontId="4" fillId="0" borderId="39" xfId="134" applyFont="1" applyFill="1" applyBorder="1" applyProtection="1">
      <protection locked="0"/>
    </xf>
    <xf numFmtId="0" fontId="4" fillId="0" borderId="0" xfId="134" applyFont="1" applyFill="1" applyBorder="1" applyProtection="1"/>
    <xf numFmtId="164" fontId="4" fillId="0" borderId="57" xfId="122" applyNumberFormat="1" applyFont="1" applyFill="1" applyBorder="1" applyAlignment="1" applyProtection="1">
      <alignment horizontal="right"/>
      <protection locked="0"/>
    </xf>
    <xf numFmtId="164" fontId="4" fillId="0" borderId="17" xfId="122" applyNumberFormat="1" applyFont="1" applyFill="1" applyBorder="1" applyAlignment="1" applyProtection="1">
      <alignment horizontal="right"/>
      <protection locked="0"/>
    </xf>
    <xf numFmtId="164" fontId="4" fillId="0" borderId="58" xfId="122" applyNumberFormat="1" applyFont="1" applyFill="1" applyBorder="1" applyAlignment="1" applyProtection="1">
      <alignment horizontal="right"/>
      <protection locked="0"/>
    </xf>
    <xf numFmtId="164" fontId="4" fillId="0" borderId="22" xfId="122" applyNumberFormat="1" applyFont="1" applyFill="1" applyBorder="1" applyAlignment="1" applyProtection="1">
      <alignment horizontal="right"/>
      <protection locked="0"/>
    </xf>
    <xf numFmtId="164" fontId="4" fillId="0" borderId="27" xfId="122" applyNumberFormat="1" applyFont="1" applyFill="1" applyBorder="1" applyAlignment="1" applyProtection="1">
      <alignment horizontal="right"/>
      <protection locked="0"/>
    </xf>
    <xf numFmtId="164" fontId="4" fillId="0" borderId="9" xfId="122" applyNumberFormat="1" applyFont="1" applyFill="1" applyBorder="1" applyAlignment="1" applyProtection="1">
      <alignment horizontal="right"/>
      <protection locked="0"/>
    </xf>
    <xf numFmtId="164" fontId="4" fillId="0" borderId="70" xfId="122" applyNumberFormat="1" applyFont="1" applyFill="1" applyBorder="1" applyAlignment="1" applyProtection="1">
      <alignment horizontal="right"/>
      <protection locked="0"/>
    </xf>
    <xf numFmtId="164" fontId="4" fillId="0" borderId="61" xfId="122" applyNumberFormat="1" applyFont="1" applyFill="1" applyBorder="1" applyAlignment="1" applyProtection="1">
      <alignment horizontal="right"/>
      <protection locked="0"/>
    </xf>
    <xf numFmtId="0" fontId="3" fillId="0" borderId="0" xfId="99" applyProtection="1">
      <protection locked="0"/>
    </xf>
    <xf numFmtId="0" fontId="16" fillId="0" borderId="0" xfId="93" applyFont="1" applyFill="1" applyProtection="1">
      <protection locked="0"/>
    </xf>
    <xf numFmtId="0" fontId="17" fillId="0" borderId="0" xfId="124" applyFont="1" applyFill="1" applyAlignment="1" applyProtection="1">
      <alignment horizontal="left" vertical="center"/>
      <protection locked="0"/>
    </xf>
    <xf numFmtId="49" fontId="4" fillId="0" borderId="0" xfId="124" applyNumberFormat="1" applyFont="1" applyFill="1" applyBorder="1" applyAlignment="1" applyProtection="1">
      <alignment horizontal="center" vertical="center"/>
      <protection locked="0"/>
    </xf>
    <xf numFmtId="49" fontId="10" fillId="0" borderId="0" xfId="124" applyNumberFormat="1" applyFont="1" applyFill="1" applyBorder="1" applyAlignment="1" applyProtection="1">
      <alignment horizontal="center" vertical="center"/>
      <protection locked="0"/>
    </xf>
    <xf numFmtId="0" fontId="4" fillId="0" borderId="0" xfId="131" applyFont="1" applyFill="1" applyAlignment="1" applyProtection="1">
      <alignment horizontal="right"/>
      <protection locked="0"/>
    </xf>
    <xf numFmtId="0" fontId="16" fillId="0" borderId="0" xfId="93" applyFont="1" applyFill="1" applyBorder="1" applyProtection="1">
      <protection locked="0"/>
    </xf>
    <xf numFmtId="1" fontId="4" fillId="0" borderId="0" xfId="124" applyNumberFormat="1" applyFont="1" applyFill="1" applyBorder="1" applyAlignment="1" applyProtection="1">
      <alignment horizontal="right" vertical="center"/>
      <protection locked="0"/>
    </xf>
    <xf numFmtId="0" fontId="4" fillId="0" borderId="76" xfId="93" applyFont="1" applyFill="1" applyBorder="1" applyAlignment="1" applyProtection="1">
      <alignment horizontal="center"/>
      <protection locked="0"/>
    </xf>
    <xf numFmtId="0" fontId="11" fillId="0" borderId="9" xfId="103" applyFont="1" applyFill="1" applyBorder="1" applyAlignment="1" applyProtection="1">
      <protection locked="0"/>
    </xf>
    <xf numFmtId="0" fontId="16" fillId="0" borderId="9" xfId="93" applyFont="1" applyFill="1" applyBorder="1" applyProtection="1">
      <protection locked="0"/>
    </xf>
    <xf numFmtId="0" fontId="4" fillId="0" borderId="0" xfId="93" applyFont="1" applyFill="1" applyAlignment="1" applyProtection="1">
      <alignment horizontal="center"/>
      <protection locked="0"/>
    </xf>
    <xf numFmtId="0" fontId="4" fillId="0" borderId="0" xfId="104" applyFont="1" applyFill="1" applyBorder="1" applyAlignment="1" applyProtection="1">
      <alignment horizontal="center"/>
      <protection locked="0"/>
    </xf>
    <xf numFmtId="0" fontId="4" fillId="0" borderId="0" xfId="104" applyFont="1" applyFill="1" applyBorder="1" applyAlignment="1" applyProtection="1">
      <alignment horizontal="left" indent="1"/>
      <protection locked="0"/>
    </xf>
    <xf numFmtId="164" fontId="4" fillId="0" borderId="0" xfId="104" applyNumberFormat="1" applyFont="1" applyFill="1" applyBorder="1" applyAlignment="1" applyProtection="1">
      <protection locked="0"/>
    </xf>
    <xf numFmtId="0" fontId="4" fillId="0" borderId="0" xfId="122" applyFont="1" applyFill="1" applyBorder="1" applyAlignment="1" applyProtection="1">
      <alignment horizontal="left"/>
      <protection locked="0"/>
    </xf>
    <xf numFmtId="0" fontId="4" fillId="0" borderId="0" xfId="122" applyFont="1" applyFill="1" applyBorder="1" applyProtection="1">
      <protection locked="0"/>
    </xf>
    <xf numFmtId="0" fontId="5" fillId="0" borderId="0" xfId="122" applyFont="1" applyFill="1" applyAlignment="1" applyProtection="1">
      <alignment horizontal="center"/>
      <protection locked="0"/>
    </xf>
    <xf numFmtId="0" fontId="6" fillId="0" borderId="0" xfId="124" applyFont="1" applyFill="1" applyAlignment="1" applyProtection="1">
      <alignment horizontal="right" vertical="center"/>
      <protection locked="0"/>
    </xf>
    <xf numFmtId="1" fontId="7" fillId="0" borderId="41" xfId="124" applyNumberFormat="1" applyFont="1" applyFill="1" applyBorder="1" applyAlignment="1" applyProtection="1">
      <alignment horizontal="center" vertical="center"/>
      <protection locked="0"/>
    </xf>
    <xf numFmtId="0" fontId="4" fillId="0" borderId="0" xfId="122" applyFont="1" applyFill="1" applyBorder="1" applyAlignment="1" applyProtection="1">
      <alignment horizontal="right"/>
      <protection locked="0"/>
    </xf>
    <xf numFmtId="164" fontId="4" fillId="32" borderId="27" xfId="122" applyNumberFormat="1" applyFont="1" applyFill="1" applyBorder="1" applyAlignment="1" applyProtection="1">
      <alignment horizontal="center"/>
      <protection locked="0"/>
    </xf>
    <xf numFmtId="164" fontId="4" fillId="32" borderId="70" xfId="122" applyNumberFormat="1" applyFont="1" applyFill="1" applyBorder="1" applyAlignment="1" applyProtection="1">
      <alignment horizontal="center"/>
      <protection locked="0"/>
    </xf>
    <xf numFmtId="0" fontId="4" fillId="0" borderId="0" xfId="122" applyFont="1" applyFill="1" applyProtection="1">
      <protection locked="0"/>
    </xf>
    <xf numFmtId="0" fontId="11" fillId="0" borderId="25" xfId="103" applyFont="1" applyFill="1" applyBorder="1" applyAlignment="1" applyProtection="1">
      <protection locked="0"/>
    </xf>
    <xf numFmtId="0" fontId="12" fillId="0" borderId="0" xfId="103" applyFont="1" applyFill="1" applyBorder="1" applyAlignment="1" applyProtection="1">
      <protection locked="0"/>
    </xf>
    <xf numFmtId="0" fontId="4" fillId="0" borderId="0" xfId="122" applyFont="1" applyFill="1" applyBorder="1" applyAlignment="1" applyProtection="1">
      <alignment horizontal="center" vertical="top"/>
      <protection locked="0"/>
    </xf>
    <xf numFmtId="3" fontId="4" fillId="0" borderId="0" xfId="122" applyNumberFormat="1" applyFont="1" applyFill="1" applyBorder="1" applyProtection="1">
      <protection locked="0"/>
    </xf>
    <xf numFmtId="3" fontId="10" fillId="0" borderId="0" xfId="122" applyNumberFormat="1" applyFont="1" applyFill="1" applyBorder="1" applyAlignment="1" applyProtection="1">
      <alignment horizontal="center"/>
      <protection locked="0"/>
    </xf>
    <xf numFmtId="0" fontId="4" fillId="0" borderId="42" xfId="122" applyFont="1" applyFill="1" applyBorder="1" applyAlignment="1" applyProtection="1">
      <alignment horizontal="center" vertical="top"/>
      <protection locked="0"/>
    </xf>
    <xf numFmtId="0" fontId="10" fillId="0" borderId="42" xfId="122" applyFont="1" applyFill="1" applyBorder="1" applyAlignment="1" applyProtection="1">
      <alignment vertical="top"/>
      <protection locked="0"/>
    </xf>
    <xf numFmtId="164" fontId="4" fillId="32" borderId="4" xfId="122" applyNumberFormat="1" applyFont="1" applyFill="1" applyBorder="1" applyAlignment="1" applyProtection="1">
      <alignment horizontal="center"/>
      <protection locked="0"/>
    </xf>
    <xf numFmtId="164" fontId="4" fillId="32" borderId="57" xfId="122" applyNumberFormat="1" applyFont="1" applyFill="1" applyBorder="1" applyAlignment="1" applyProtection="1">
      <alignment horizontal="center"/>
      <protection locked="0"/>
    </xf>
    <xf numFmtId="0" fontId="10" fillId="0" borderId="35" xfId="103" applyFont="1" applyFill="1" applyBorder="1" applyAlignment="1" applyProtection="1">
      <alignment horizontal="center"/>
      <protection locked="0"/>
    </xf>
    <xf numFmtId="0" fontId="10" fillId="0" borderId="0" xfId="103" applyFont="1" applyFill="1" applyBorder="1" applyAlignment="1" applyProtection="1">
      <alignment horizontal="center"/>
      <protection locked="0"/>
    </xf>
    <xf numFmtId="0" fontId="4" fillId="0" borderId="0" xfId="122" applyFont="1" applyFill="1" applyBorder="1" applyAlignment="1" applyProtection="1">
      <alignment horizontal="center"/>
      <protection locked="0"/>
    </xf>
    <xf numFmtId="0" fontId="4" fillId="0" borderId="43" xfId="122" applyFont="1" applyFill="1" applyBorder="1" applyAlignment="1" applyProtection="1">
      <alignment horizontal="center" vertical="top"/>
      <protection locked="0"/>
    </xf>
    <xf numFmtId="0" fontId="4" fillId="0" borderId="43" xfId="123" applyFont="1" applyFill="1" applyBorder="1" applyAlignment="1" applyProtection="1">
      <alignment horizontal="left" indent="1"/>
      <protection locked="0"/>
    </xf>
    <xf numFmtId="0" fontId="4" fillId="0" borderId="2" xfId="123" applyFont="1" applyFill="1" applyBorder="1" applyAlignment="1" applyProtection="1">
      <alignment horizontal="center"/>
      <protection locked="0"/>
    </xf>
    <xf numFmtId="4" fontId="4" fillId="0" borderId="35" xfId="122" applyNumberFormat="1" applyFont="1" applyFill="1" applyBorder="1" applyAlignment="1" applyProtection="1">
      <alignment horizontal="center"/>
      <protection locked="0"/>
    </xf>
    <xf numFmtId="4" fontId="4" fillId="0" borderId="0" xfId="122" applyNumberFormat="1" applyFont="1" applyFill="1" applyBorder="1" applyProtection="1">
      <protection locked="0"/>
    </xf>
    <xf numFmtId="2" fontId="4" fillId="0" borderId="0" xfId="122" applyNumberFormat="1" applyFont="1" applyFill="1" applyBorder="1" applyAlignment="1" applyProtection="1">
      <alignment horizontal="right"/>
      <protection locked="0"/>
    </xf>
    <xf numFmtId="2" fontId="4" fillId="0" borderId="0" xfId="122" applyNumberFormat="1" applyFont="1" applyFill="1" applyBorder="1" applyProtection="1">
      <protection locked="0"/>
    </xf>
    <xf numFmtId="0" fontId="4" fillId="0" borderId="43" xfId="122" applyFont="1" applyFill="1" applyBorder="1" applyAlignment="1" applyProtection="1">
      <alignment horizontal="left" indent="1"/>
      <protection locked="0"/>
    </xf>
    <xf numFmtId="0" fontId="4" fillId="0" borderId="2" xfId="122" applyFont="1" applyFill="1" applyBorder="1" applyAlignment="1" applyProtection="1">
      <alignment horizontal="center"/>
      <protection locked="0"/>
    </xf>
    <xf numFmtId="3" fontId="4" fillId="0" borderId="4" xfId="122" applyNumberFormat="1" applyFont="1" applyFill="1" applyBorder="1" applyProtection="1">
      <protection locked="0"/>
    </xf>
    <xf numFmtId="3" fontId="4" fillId="0" borderId="35" xfId="122" applyNumberFormat="1" applyFont="1" applyFill="1" applyBorder="1" applyAlignment="1" applyProtection="1">
      <alignment horizontal="center"/>
      <protection locked="0"/>
    </xf>
    <xf numFmtId="1" fontId="4" fillId="0" borderId="0" xfId="122" applyNumberFormat="1" applyFont="1" applyFill="1" applyBorder="1" applyAlignment="1" applyProtection="1">
      <alignment horizontal="right"/>
      <protection locked="0"/>
    </xf>
    <xf numFmtId="1" fontId="4" fillId="0" borderId="0" xfId="122" applyNumberFormat="1" applyFont="1" applyFill="1" applyBorder="1" applyProtection="1">
      <protection locked="0"/>
    </xf>
    <xf numFmtId="0" fontId="4" fillId="0" borderId="44" xfId="122" applyFont="1" applyFill="1" applyBorder="1" applyAlignment="1" applyProtection="1">
      <alignment horizontal="center" vertical="top"/>
      <protection locked="0"/>
    </xf>
    <xf numFmtId="0" fontId="4" fillId="0" borderId="44" xfId="122" applyFont="1" applyFill="1" applyBorder="1" applyAlignment="1" applyProtection="1">
      <alignment horizontal="left" indent="1"/>
      <protection locked="0"/>
    </xf>
    <xf numFmtId="0" fontId="4" fillId="0" borderId="23" xfId="122" applyFont="1" applyFill="1" applyBorder="1" applyAlignment="1" applyProtection="1">
      <alignment horizontal="center"/>
      <protection locked="0"/>
    </xf>
    <xf numFmtId="3" fontId="4" fillId="0" borderId="46" xfId="122" applyNumberFormat="1" applyFont="1" applyFill="1" applyBorder="1" applyProtection="1">
      <protection locked="0"/>
    </xf>
    <xf numFmtId="0" fontId="4" fillId="0" borderId="49" xfId="122" applyFont="1" applyFill="1" applyBorder="1" applyAlignment="1" applyProtection="1">
      <alignment horizontal="center" vertical="top"/>
      <protection locked="0"/>
    </xf>
    <xf numFmtId="164" fontId="4" fillId="32" borderId="51" xfId="122" applyNumberFormat="1" applyFont="1" applyFill="1" applyBorder="1" applyAlignment="1" applyProtection="1">
      <alignment horizontal="center"/>
      <protection locked="0"/>
    </xf>
    <xf numFmtId="0" fontId="4" fillId="0" borderId="0" xfId="112" applyFont="1" applyFill="1" applyProtection="1">
      <protection locked="0"/>
    </xf>
    <xf numFmtId="0" fontId="4" fillId="0" borderId="0" xfId="112" applyFont="1" applyFill="1" applyBorder="1" applyProtection="1">
      <protection locked="0"/>
    </xf>
    <xf numFmtId="0" fontId="10" fillId="0" borderId="0" xfId="112" applyFont="1" applyFill="1" applyBorder="1" applyAlignment="1" applyProtection="1">
      <alignment horizontal="right"/>
      <protection locked="0"/>
    </xf>
    <xf numFmtId="0" fontId="8" fillId="0" borderId="0" xfId="124" applyFont="1" applyFill="1" applyAlignment="1" applyProtection="1">
      <alignment vertical="center"/>
      <protection locked="0"/>
    </xf>
    <xf numFmtId="0" fontId="4" fillId="0" borderId="0" xfId="129" applyFont="1" applyFill="1" applyProtection="1">
      <protection locked="0"/>
    </xf>
    <xf numFmtId="0" fontId="10" fillId="0" borderId="0" xfId="124" applyFont="1" applyFill="1" applyAlignment="1" applyProtection="1">
      <alignment horizontal="right"/>
      <protection locked="0"/>
    </xf>
    <xf numFmtId="1" fontId="4" fillId="0" borderId="9" xfId="8" applyFont="1" applyFill="1" applyBorder="1" applyAlignment="1" applyProtection="1">
      <alignment vertical="center" wrapText="1"/>
      <protection locked="0"/>
    </xf>
    <xf numFmtId="0" fontId="4" fillId="0" borderId="42" xfId="115" applyFont="1" applyFill="1" applyBorder="1" applyAlignment="1" applyProtection="1">
      <alignment horizontal="center" vertical="center"/>
      <protection locked="0"/>
    </xf>
    <xf numFmtId="0" fontId="4" fillId="32" borderId="18" xfId="115" applyFont="1" applyFill="1" applyBorder="1" applyAlignment="1" applyProtection="1">
      <alignment horizontal="center"/>
      <protection locked="0"/>
    </xf>
    <xf numFmtId="0" fontId="4" fillId="32" borderId="26" xfId="115" applyFont="1" applyFill="1" applyBorder="1" applyAlignment="1" applyProtection="1">
      <alignment horizontal="center"/>
      <protection locked="0"/>
    </xf>
    <xf numFmtId="0" fontId="4" fillId="32" borderId="68" xfId="115" applyFont="1" applyFill="1" applyBorder="1" applyAlignment="1" applyProtection="1">
      <alignment horizontal="center"/>
      <protection locked="0"/>
    </xf>
    <xf numFmtId="0" fontId="4" fillId="32" borderId="42" xfId="115" applyFont="1" applyFill="1" applyBorder="1" applyAlignment="1" applyProtection="1">
      <alignment horizontal="center"/>
      <protection locked="0"/>
    </xf>
    <xf numFmtId="0" fontId="4" fillId="0" borderId="43" xfId="115" applyNumberFormat="1" applyFont="1" applyFill="1" applyBorder="1" applyAlignment="1" applyProtection="1">
      <alignment horizontal="center" vertical="center"/>
      <protection locked="0"/>
    </xf>
    <xf numFmtId="1" fontId="4" fillId="0" borderId="43" xfId="4" applyFont="1" applyFill="1" applyBorder="1" applyAlignment="1" applyProtection="1">
      <alignment horizontal="center"/>
      <protection locked="0"/>
    </xf>
    <xf numFmtId="1" fontId="4" fillId="0" borderId="50" xfId="4" applyFont="1" applyFill="1" applyBorder="1" applyAlignment="1" applyProtection="1">
      <alignment horizontal="center"/>
      <protection locked="0"/>
    </xf>
    <xf numFmtId="164" fontId="4" fillId="0" borderId="77" xfId="3" applyNumberFormat="1" applyFont="1" applyFill="1" applyBorder="1" applyProtection="1">
      <alignment horizontal="right"/>
      <protection locked="0"/>
    </xf>
    <xf numFmtId="1" fontId="4" fillId="0" borderId="44" xfId="4" applyFont="1" applyFill="1" applyBorder="1" applyAlignment="1" applyProtection="1">
      <alignment horizontal="center"/>
      <protection locked="0"/>
    </xf>
    <xf numFmtId="164" fontId="4" fillId="0" borderId="69" xfId="3" applyNumberFormat="1" applyFont="1" applyFill="1" applyBorder="1" applyProtection="1">
      <alignment horizontal="right"/>
      <protection locked="0"/>
    </xf>
    <xf numFmtId="1" fontId="4" fillId="0" borderId="49" xfId="8" applyFont="1" applyFill="1" applyBorder="1" applyProtection="1">
      <protection locked="0"/>
    </xf>
    <xf numFmtId="0" fontId="4" fillId="0" borderId="76" xfId="115" applyNumberFormat="1" applyFont="1" applyFill="1" applyBorder="1" applyAlignment="1" applyProtection="1">
      <alignment horizontal="center" vertical="center"/>
      <protection locked="0"/>
    </xf>
    <xf numFmtId="0" fontId="4" fillId="0" borderId="76" xfId="115" applyFont="1" applyFill="1" applyBorder="1" applyAlignment="1" applyProtection="1">
      <alignment vertical="center" wrapText="1"/>
      <protection locked="0"/>
    </xf>
    <xf numFmtId="0" fontId="4" fillId="0" borderId="0" xfId="112" applyFont="1" applyFill="1" applyBorder="1" applyAlignment="1" applyProtection="1">
      <alignment horizontal="center" vertical="center"/>
      <protection locked="0"/>
    </xf>
    <xf numFmtId="0" fontId="4" fillId="0" borderId="0" xfId="112" applyFont="1" applyFill="1" applyBorder="1" applyAlignment="1" applyProtection="1">
      <alignment vertical="center" wrapText="1"/>
      <protection locked="0"/>
    </xf>
    <xf numFmtId="164" fontId="10" fillId="0" borderId="0" xfId="3" applyNumberFormat="1" applyFont="1" applyFill="1" applyBorder="1" applyProtection="1">
      <alignment horizontal="right"/>
      <protection locked="0"/>
    </xf>
    <xf numFmtId="0" fontId="4" fillId="32" borderId="48" xfId="112" applyFont="1" applyFill="1" applyBorder="1" applyAlignment="1" applyProtection="1">
      <alignment horizontal="center"/>
      <protection locked="0"/>
    </xf>
    <xf numFmtId="0" fontId="4" fillId="32" borderId="69" xfId="112" applyFont="1" applyFill="1" applyBorder="1" applyAlignment="1" applyProtection="1">
      <alignment horizontal="center"/>
      <protection locked="0"/>
    </xf>
    <xf numFmtId="0" fontId="4" fillId="32" borderId="46" xfId="112" applyFont="1" applyFill="1" applyBorder="1" applyAlignment="1" applyProtection="1">
      <alignment horizontal="center"/>
      <protection locked="0"/>
    </xf>
    <xf numFmtId="0" fontId="4" fillId="32" borderId="53" xfId="112" applyFont="1" applyFill="1" applyBorder="1" applyAlignment="1" applyProtection="1">
      <alignment horizontal="center"/>
      <protection locked="0"/>
    </xf>
    <xf numFmtId="0" fontId="4" fillId="0" borderId="31" xfId="139" applyFont="1" applyFill="1" applyBorder="1" applyProtection="1">
      <protection locked="0"/>
    </xf>
    <xf numFmtId="0" fontId="4" fillId="0" borderId="32" xfId="139" applyFont="1" applyFill="1" applyBorder="1" applyProtection="1">
      <protection locked="0"/>
    </xf>
    <xf numFmtId="0" fontId="4" fillId="0" borderId="33" xfId="139" applyFont="1" applyFill="1" applyBorder="1" applyProtection="1">
      <protection locked="0"/>
    </xf>
    <xf numFmtId="0" fontId="4" fillId="0" borderId="34" xfId="139" applyFont="1" applyFill="1" applyBorder="1" applyProtection="1">
      <protection locked="0"/>
    </xf>
    <xf numFmtId="0" fontId="4" fillId="0" borderId="25" xfId="139" applyFont="1" applyFill="1" applyBorder="1" applyProtection="1">
      <protection locked="0"/>
    </xf>
    <xf numFmtId="0" fontId="4" fillId="0" borderId="0" xfId="128" applyFont="1" applyFill="1" applyProtection="1">
      <protection locked="0"/>
    </xf>
    <xf numFmtId="0" fontId="4" fillId="0" borderId="0" xfId="115" applyFont="1" applyFill="1" applyProtection="1">
      <protection locked="0"/>
    </xf>
    <xf numFmtId="0" fontId="4" fillId="0" borderId="0" xfId="115" applyFont="1" applyFill="1" applyBorder="1" applyProtection="1">
      <protection locked="0"/>
    </xf>
    <xf numFmtId="0" fontId="10" fillId="0" borderId="0" xfId="115" applyFont="1" applyFill="1" applyBorder="1" applyAlignment="1" applyProtection="1">
      <alignment horizontal="right"/>
      <protection locked="0"/>
    </xf>
    <xf numFmtId="0" fontId="11" fillId="0" borderId="0" xfId="124" applyFont="1" applyFill="1" applyAlignment="1" applyProtection="1">
      <alignment vertical="center"/>
      <protection locked="0"/>
    </xf>
    <xf numFmtId="0" fontId="10" fillId="0" borderId="31" xfId="115" applyFont="1" applyFill="1" applyBorder="1" applyAlignment="1" applyProtection="1">
      <alignment horizontal="center" vertical="center" wrapText="1"/>
      <protection locked="0"/>
    </xf>
    <xf numFmtId="0" fontId="10" fillId="0" borderId="66" xfId="115" applyFont="1" applyFill="1" applyBorder="1" applyAlignment="1" applyProtection="1">
      <alignment horizontal="center" vertical="center" wrapText="1"/>
      <protection locked="0"/>
    </xf>
    <xf numFmtId="0" fontId="10" fillId="0" borderId="67" xfId="115" applyFont="1" applyFill="1" applyBorder="1" applyAlignment="1" applyProtection="1">
      <alignment horizontal="center" vertical="center" wrapText="1"/>
      <protection locked="0"/>
    </xf>
    <xf numFmtId="0" fontId="10" fillId="0" borderId="65" xfId="115" applyFont="1" applyFill="1" applyBorder="1" applyAlignment="1" applyProtection="1">
      <alignment horizontal="center" vertical="center" wrapText="1"/>
      <protection locked="0"/>
    </xf>
    <xf numFmtId="0" fontId="10" fillId="0" borderId="91" xfId="115" applyFont="1" applyFill="1" applyBorder="1" applyAlignment="1" applyProtection="1">
      <alignment horizontal="center" vertical="center" wrapText="1"/>
      <protection locked="0"/>
    </xf>
    <xf numFmtId="0" fontId="4" fillId="0" borderId="48" xfId="115" applyFont="1" applyFill="1" applyBorder="1" applyAlignment="1" applyProtection="1">
      <alignment horizontal="center" vertical="center" wrapText="1"/>
      <protection locked="0"/>
    </xf>
    <xf numFmtId="0" fontId="4" fillId="0" borderId="69" xfId="115" applyFont="1" applyFill="1" applyBorder="1" applyAlignment="1" applyProtection="1">
      <alignment horizontal="center" vertical="center" wrapText="1"/>
      <protection locked="0"/>
    </xf>
    <xf numFmtId="0" fontId="4" fillId="0" borderId="46" xfId="115" applyFont="1" applyFill="1" applyBorder="1" applyAlignment="1" applyProtection="1">
      <alignment horizontal="center" vertical="center" wrapText="1"/>
      <protection locked="0"/>
    </xf>
    <xf numFmtId="0" fontId="4" fillId="0" borderId="45" xfId="115" applyFont="1" applyFill="1" applyBorder="1" applyAlignment="1" applyProtection="1">
      <alignment horizontal="center" vertical="center" wrapText="1"/>
      <protection locked="0"/>
    </xf>
    <xf numFmtId="0" fontId="4" fillId="0" borderId="47" xfId="115" applyFont="1" applyFill="1" applyBorder="1" applyAlignment="1" applyProtection="1">
      <alignment horizontal="center" vertical="center" wrapText="1"/>
      <protection locked="0"/>
    </xf>
    <xf numFmtId="0" fontId="25" fillId="0" borderId="24" xfId="115" applyFont="1" applyFill="1" applyBorder="1" applyAlignment="1" applyProtection="1">
      <alignment horizontal="center" vertical="center"/>
      <protection locked="0"/>
    </xf>
    <xf numFmtId="0" fontId="4" fillId="0" borderId="41" xfId="115" applyFont="1" applyFill="1" applyBorder="1" applyAlignment="1" applyProtection="1">
      <alignment horizontal="center"/>
      <protection locked="0"/>
    </xf>
    <xf numFmtId="0" fontId="4" fillId="0" borderId="9" xfId="115" applyFont="1" applyFill="1" applyBorder="1" applyAlignment="1" applyProtection="1">
      <alignment horizontal="center"/>
      <protection locked="0"/>
    </xf>
    <xf numFmtId="0" fontId="4" fillId="0" borderId="61" xfId="115" applyFont="1" applyFill="1" applyBorder="1" applyAlignment="1" applyProtection="1">
      <alignment horizontal="center"/>
      <protection locked="0"/>
    </xf>
    <xf numFmtId="0" fontId="4" fillId="0" borderId="24" xfId="115" applyFont="1" applyFill="1" applyBorder="1" applyAlignment="1" applyProtection="1">
      <alignment horizontal="center"/>
      <protection locked="0"/>
    </xf>
    <xf numFmtId="0" fontId="4" fillId="0" borderId="56" xfId="115" applyFont="1" applyFill="1" applyBorder="1" applyAlignment="1" applyProtection="1">
      <alignment horizontal="center"/>
      <protection locked="0"/>
    </xf>
    <xf numFmtId="0" fontId="4" fillId="0" borderId="41" xfId="115" applyNumberFormat="1" applyFont="1" applyFill="1" applyBorder="1" applyAlignment="1" applyProtection="1">
      <alignment horizontal="center" vertical="center"/>
      <protection locked="0"/>
    </xf>
    <xf numFmtId="1" fontId="4" fillId="0" borderId="42" xfId="8" applyFont="1" applyFill="1" applyBorder="1" applyProtection="1">
      <protection locked="0"/>
    </xf>
    <xf numFmtId="0" fontId="4" fillId="0" borderId="57" xfId="115" applyFont="1" applyFill="1" applyBorder="1" applyAlignment="1" applyProtection="1">
      <alignment horizontal="center"/>
      <protection locked="0"/>
    </xf>
    <xf numFmtId="0" fontId="4" fillId="0" borderId="26" xfId="115" applyFont="1" applyFill="1" applyBorder="1" applyAlignment="1" applyProtection="1">
      <alignment horizontal="center"/>
      <protection locked="0"/>
    </xf>
    <xf numFmtId="0" fontId="4" fillId="0" borderId="62" xfId="115" applyFont="1" applyFill="1" applyBorder="1" applyAlignment="1" applyProtection="1">
      <alignment horizontal="center"/>
      <protection locked="0"/>
    </xf>
    <xf numFmtId="0" fontId="4" fillId="0" borderId="86" xfId="115" applyFont="1" applyFill="1" applyBorder="1" applyAlignment="1" applyProtection="1">
      <alignment horizontal="center"/>
      <protection locked="0"/>
    </xf>
    <xf numFmtId="0" fontId="4" fillId="0" borderId="42" xfId="115" applyNumberFormat="1" applyFont="1" applyFill="1" applyBorder="1" applyAlignment="1" applyProtection="1">
      <alignment horizontal="center" vertical="center"/>
      <protection locked="0"/>
    </xf>
    <xf numFmtId="164" fontId="4" fillId="0" borderId="58" xfId="3" applyNumberFormat="1" applyFont="1" applyFill="1" applyBorder="1" applyAlignment="1" applyProtection="1">
      <alignment horizontal="center"/>
      <protection locked="0"/>
    </xf>
    <xf numFmtId="164" fontId="4" fillId="0" borderId="71" xfId="3" applyNumberFormat="1" applyFont="1" applyFill="1" applyBorder="1" applyAlignment="1" applyProtection="1">
      <alignment horizontal="center"/>
      <protection locked="0"/>
    </xf>
    <xf numFmtId="164" fontId="4" fillId="0" borderId="72" xfId="3" applyNumberFormat="1" applyFont="1" applyFill="1" applyBorder="1" applyAlignment="1" applyProtection="1">
      <alignment horizontal="center"/>
      <protection locked="0"/>
    </xf>
    <xf numFmtId="164" fontId="4" fillId="0" borderId="63" xfId="3" applyNumberFormat="1" applyFont="1" applyFill="1" applyBorder="1" applyAlignment="1" applyProtection="1">
      <alignment horizontal="center"/>
      <protection locked="0"/>
    </xf>
    <xf numFmtId="0" fontId="4" fillId="0" borderId="0" xfId="115" applyFont="1" applyFill="1" applyBorder="1" applyAlignment="1" applyProtection="1">
      <alignment horizontal="center" vertical="center"/>
      <protection locked="0"/>
    </xf>
    <xf numFmtId="0" fontId="10" fillId="0" borderId="0" xfId="115" applyFont="1" applyFill="1" applyBorder="1" applyAlignment="1" applyProtection="1">
      <alignment vertical="center" wrapText="1"/>
      <protection locked="0"/>
    </xf>
    <xf numFmtId="0" fontId="4" fillId="0" borderId="31" xfId="141" applyFont="1" applyFill="1" applyBorder="1" applyProtection="1">
      <protection locked="0"/>
    </xf>
    <xf numFmtId="0" fontId="4" fillId="0" borderId="32" xfId="141" applyFont="1" applyFill="1" applyBorder="1" applyProtection="1">
      <protection locked="0"/>
    </xf>
    <xf numFmtId="0" fontId="4" fillId="0" borderId="33" xfId="141" applyFont="1" applyFill="1" applyBorder="1" applyProtection="1">
      <protection locked="0"/>
    </xf>
    <xf numFmtId="0" fontId="4" fillId="0" borderId="34" xfId="141" applyFont="1" applyFill="1" applyBorder="1" applyProtection="1">
      <protection locked="0"/>
    </xf>
    <xf numFmtId="0" fontId="3" fillId="0" borderId="0" xfId="127" applyFont="1" applyFill="1" applyAlignment="1" applyProtection="1">
      <alignment horizontal="center" vertical="center"/>
    </xf>
    <xf numFmtId="0" fontId="10" fillId="0" borderId="41" xfId="115" applyFont="1" applyFill="1" applyBorder="1" applyAlignment="1" applyProtection="1">
      <alignment horizontal="center" vertical="center"/>
      <protection locked="0"/>
    </xf>
    <xf numFmtId="0" fontId="4" fillId="0" borderId="0" xfId="85" applyProtection="1">
      <protection locked="0"/>
    </xf>
    <xf numFmtId="49" fontId="10" fillId="0" borderId="41" xfId="93" applyNumberFormat="1" applyFont="1" applyFill="1" applyBorder="1" applyAlignment="1" applyProtection="1">
      <alignment horizontal="center" vertical="center" wrapText="1"/>
    </xf>
    <xf numFmtId="0" fontId="4" fillId="0" borderId="0" xfId="85" applyBorder="1" applyProtection="1">
      <protection locked="0"/>
    </xf>
    <xf numFmtId="0" fontId="4" fillId="0" borderId="39" xfId="93" applyFont="1" applyFill="1" applyBorder="1" applyAlignment="1" applyProtection="1">
      <alignment horizontal="center"/>
    </xf>
    <xf numFmtId="49" fontId="4" fillId="0" borderId="76" xfId="93" applyNumberFormat="1" applyFont="1" applyFill="1" applyBorder="1" applyAlignment="1" applyProtection="1">
      <alignment horizontal="center"/>
    </xf>
    <xf numFmtId="0" fontId="4" fillId="0" borderId="19" xfId="104" applyFont="1" applyFill="1" applyBorder="1" applyAlignment="1" applyProtection="1">
      <alignment horizontal="left" indent="3"/>
    </xf>
    <xf numFmtId="0" fontId="10" fillId="0" borderId="40" xfId="104" applyFont="1" applyFill="1" applyBorder="1" applyProtection="1">
      <protection locked="0"/>
    </xf>
    <xf numFmtId="0" fontId="4" fillId="0" borderId="34" xfId="104" applyFont="1" applyFill="1" applyBorder="1" applyAlignment="1" applyProtection="1">
      <alignment horizontal="left" indent="1"/>
      <protection locked="0"/>
    </xf>
    <xf numFmtId="0" fontId="4" fillId="0" borderId="34" xfId="104" applyFont="1" applyFill="1" applyBorder="1" applyProtection="1">
      <protection locked="0"/>
    </xf>
    <xf numFmtId="0" fontId="16" fillId="0" borderId="0" xfId="93" applyFont="1" applyFill="1" applyBorder="1" applyProtection="1"/>
    <xf numFmtId="0" fontId="14" fillId="0" borderId="35" xfId="85" applyFont="1" applyFill="1" applyBorder="1" applyAlignment="1" applyProtection="1">
      <protection locked="0"/>
    </xf>
    <xf numFmtId="3" fontId="14" fillId="0" borderId="35" xfId="85" applyNumberFormat="1" applyFont="1" applyFill="1" applyBorder="1" applyAlignment="1" applyProtection="1">
      <alignment horizontal="left"/>
      <protection locked="0"/>
    </xf>
    <xf numFmtId="164" fontId="4" fillId="0" borderId="18" xfId="85" applyNumberFormat="1" applyFont="1" applyFill="1" applyBorder="1" applyAlignment="1">
      <alignment horizontal="right" vertical="center"/>
    </xf>
    <xf numFmtId="164" fontId="4" fillId="0" borderId="30" xfId="85" applyNumberFormat="1" applyFont="1" applyFill="1" applyBorder="1" applyAlignment="1">
      <alignment horizontal="right" vertical="center"/>
    </xf>
    <xf numFmtId="164" fontId="4" fillId="0" borderId="21" xfId="85" applyNumberFormat="1" applyFont="1" applyFill="1" applyBorder="1" applyAlignment="1">
      <alignment horizontal="right" vertical="center"/>
    </xf>
    <xf numFmtId="164" fontId="4" fillId="0" borderId="19" xfId="85" applyNumberFormat="1" applyFont="1" applyFill="1" applyBorder="1" applyAlignment="1">
      <alignment horizontal="right" vertical="center"/>
    </xf>
    <xf numFmtId="164" fontId="4" fillId="0" borderId="20" xfId="85" applyNumberFormat="1" applyFont="1" applyFill="1" applyBorder="1" applyAlignment="1">
      <alignment horizontal="right" vertical="center"/>
    </xf>
    <xf numFmtId="164" fontId="4" fillId="0" borderId="42" xfId="85" applyNumberFormat="1" applyFont="1" applyFill="1" applyBorder="1" applyAlignment="1">
      <alignment horizontal="right" vertical="center"/>
    </xf>
    <xf numFmtId="164" fontId="4" fillId="0" borderId="83" xfId="85" applyNumberFormat="1" applyFont="1" applyFill="1" applyBorder="1" applyAlignment="1">
      <alignment horizontal="right" vertical="center"/>
    </xf>
    <xf numFmtId="164" fontId="4" fillId="0" borderId="44" xfId="85" applyNumberFormat="1" applyFont="1" applyFill="1" applyBorder="1" applyAlignment="1">
      <alignment horizontal="right" vertical="center"/>
    </xf>
    <xf numFmtId="4" fontId="4" fillId="35" borderId="42" xfId="85" applyNumberFormat="1" applyFont="1" applyFill="1" applyBorder="1" applyAlignment="1">
      <alignment horizontal="center" vertical="center"/>
    </xf>
    <xf numFmtId="164" fontId="4" fillId="35" borderId="42" xfId="85" applyNumberFormat="1" applyFont="1" applyFill="1" applyBorder="1" applyAlignment="1">
      <alignment horizontal="center" vertical="center"/>
    </xf>
    <xf numFmtId="4" fontId="4" fillId="35" borderId="83" xfId="85" applyNumberFormat="1" applyFont="1" applyFill="1" applyBorder="1" applyAlignment="1">
      <alignment horizontal="center" vertical="center"/>
    </xf>
    <xf numFmtId="164" fontId="4" fillId="35" borderId="83" xfId="85" applyNumberFormat="1" applyFont="1" applyFill="1" applyBorder="1" applyAlignment="1">
      <alignment horizontal="center" vertical="center"/>
    </xf>
    <xf numFmtId="4" fontId="4" fillId="35" borderId="44" xfId="85" applyNumberFormat="1" applyFont="1" applyFill="1" applyBorder="1" applyAlignment="1">
      <alignment horizontal="center" vertical="center"/>
    </xf>
    <xf numFmtId="164" fontId="4" fillId="35" borderId="44" xfId="85" applyNumberFormat="1" applyFont="1" applyFill="1" applyBorder="1" applyAlignment="1">
      <alignment horizontal="center" vertical="center"/>
    </xf>
    <xf numFmtId="4" fontId="4" fillId="35" borderId="76" xfId="85" applyNumberFormat="1" applyFont="1" applyFill="1" applyBorder="1" applyAlignment="1">
      <alignment horizontal="center" vertical="center"/>
    </xf>
    <xf numFmtId="164" fontId="4" fillId="35" borderId="76" xfId="85" applyNumberFormat="1" applyFont="1" applyFill="1" applyBorder="1" applyAlignment="1">
      <alignment horizontal="center" vertical="center"/>
    </xf>
    <xf numFmtId="0" fontId="4" fillId="35" borderId="41" xfId="121" applyFont="1" applyFill="1" applyBorder="1" applyAlignment="1">
      <alignment horizontal="center" vertical="center" wrapText="1"/>
    </xf>
    <xf numFmtId="0" fontId="4" fillId="35" borderId="90" xfId="121" applyFont="1" applyFill="1" applyBorder="1" applyAlignment="1">
      <alignment horizontal="center" vertical="center" wrapText="1"/>
    </xf>
    <xf numFmtId="164" fontId="4" fillId="0" borderId="41" xfId="85" applyNumberFormat="1" applyFill="1" applyBorder="1" applyAlignment="1">
      <alignment horizontal="right"/>
    </xf>
    <xf numFmtId="164" fontId="4" fillId="0" borderId="0" xfId="85" applyNumberFormat="1" applyFill="1" applyBorder="1" applyAlignment="1">
      <alignment horizontal="right"/>
    </xf>
    <xf numFmtId="164" fontId="4" fillId="0" borderId="0" xfId="85" applyNumberFormat="1" applyFill="1" applyAlignment="1">
      <alignment horizontal="right" vertical="center"/>
    </xf>
    <xf numFmtId="0" fontId="4" fillId="0" borderId="41" xfId="85" applyFill="1" applyBorder="1" applyAlignment="1">
      <alignment vertical="center"/>
    </xf>
    <xf numFmtId="0" fontId="4" fillId="0" borderId="0" xfId="85" applyFill="1" applyAlignment="1">
      <alignment vertical="center"/>
    </xf>
    <xf numFmtId="0" fontId="10" fillId="35" borderId="41" xfId="121" applyFont="1" applyFill="1" applyBorder="1" applyAlignment="1">
      <alignment horizontal="center" vertical="center" wrapText="1"/>
    </xf>
    <xf numFmtId="0" fontId="10" fillId="35" borderId="90" xfId="121" applyFont="1" applyFill="1" applyBorder="1" applyAlignment="1">
      <alignment horizontal="center" vertical="center" wrapText="1"/>
    </xf>
    <xf numFmtId="164" fontId="10" fillId="33" borderId="41" xfId="98" applyNumberFormat="1" applyFont="1" applyFill="1" applyBorder="1" applyAlignment="1" applyProtection="1">
      <alignment horizontal="right" vertical="center"/>
    </xf>
    <xf numFmtId="0" fontId="4" fillId="0" borderId="31" xfId="134" applyFont="1" applyFill="1" applyBorder="1" applyProtection="1"/>
    <xf numFmtId="0" fontId="4" fillId="0" borderId="32" xfId="134" applyFont="1" applyFill="1" applyBorder="1" applyProtection="1"/>
    <xf numFmtId="0" fontId="4" fillId="0" borderId="33" xfId="134" applyFont="1" applyFill="1" applyBorder="1" applyProtection="1"/>
    <xf numFmtId="0" fontId="4" fillId="0" borderId="34" xfId="134" applyFont="1" applyFill="1" applyBorder="1" applyProtection="1"/>
    <xf numFmtId="0" fontId="4" fillId="0" borderId="38" xfId="134" applyFont="1" applyFill="1" applyBorder="1" applyProtection="1"/>
    <xf numFmtId="0" fontId="4" fillId="0" borderId="25" xfId="134" applyFont="1" applyFill="1" applyBorder="1" applyProtection="1"/>
    <xf numFmtId="0" fontId="4" fillId="0" borderId="39" xfId="134" applyFont="1" applyFill="1" applyBorder="1" applyProtection="1"/>
    <xf numFmtId="14" fontId="4" fillId="0" borderId="40" xfId="134" applyNumberFormat="1" applyFont="1" applyFill="1" applyBorder="1" applyAlignment="1" applyProtection="1">
      <alignment horizontal="left"/>
    </xf>
    <xf numFmtId="0" fontId="30" fillId="0" borderId="0" xfId="85" applyFont="1"/>
    <xf numFmtId="0" fontId="4" fillId="0" borderId="0" xfId="132" applyFill="1" applyAlignment="1">
      <alignment vertical="center"/>
    </xf>
    <xf numFmtId="0" fontId="4" fillId="0" borderId="0" xfId="132" applyFill="1"/>
    <xf numFmtId="0" fontId="10" fillId="0" borderId="0" xfId="132" applyFont="1" applyFill="1" applyBorder="1" applyAlignment="1">
      <alignment horizontal="right" vertical="center"/>
    </xf>
    <xf numFmtId="0" fontId="8" fillId="0" borderId="0" xfId="132" applyFont="1" applyFill="1" applyBorder="1"/>
    <xf numFmtId="0" fontId="4" fillId="0" borderId="0" xfId="132" applyFont="1" applyFill="1" applyBorder="1" applyAlignment="1">
      <alignment vertical="center"/>
    </xf>
    <xf numFmtId="0" fontId="4" fillId="0" borderId="0" xfId="132" applyFill="1" applyBorder="1"/>
    <xf numFmtId="0" fontId="4" fillId="0" borderId="0" xfId="132" applyFont="1" applyFill="1" applyBorder="1" applyAlignment="1">
      <alignment horizontal="right" vertical="center"/>
    </xf>
    <xf numFmtId="0" fontId="10" fillId="0" borderId="0" xfId="132" applyFont="1" applyFill="1" applyBorder="1" applyAlignment="1">
      <alignment horizontal="center" vertical="center" wrapText="1"/>
    </xf>
    <xf numFmtId="0" fontId="4" fillId="0" borderId="41" xfId="132" applyFill="1" applyBorder="1" applyAlignment="1">
      <alignment horizontal="center" vertical="center"/>
    </xf>
    <xf numFmtId="0" fontId="4" fillId="0" borderId="9" xfId="132" applyFill="1" applyBorder="1" applyAlignment="1">
      <alignment horizontal="center" vertical="center"/>
    </xf>
    <xf numFmtId="0" fontId="4" fillId="0" borderId="83" xfId="132" applyFill="1" applyBorder="1" applyAlignment="1">
      <alignment horizontal="center" vertical="center"/>
    </xf>
    <xf numFmtId="0" fontId="4" fillId="0" borderId="27" xfId="132" applyFill="1" applyBorder="1" applyAlignment="1">
      <alignment horizontal="center" vertical="center"/>
    </xf>
    <xf numFmtId="0" fontId="4" fillId="0" borderId="70" xfId="132" applyFill="1" applyBorder="1" applyAlignment="1">
      <alignment horizontal="center" vertical="center"/>
    </xf>
    <xf numFmtId="0" fontId="4" fillId="0" borderId="56" xfId="132" applyFill="1" applyBorder="1" applyAlignment="1">
      <alignment horizontal="center" vertical="center"/>
    </xf>
    <xf numFmtId="0" fontId="4" fillId="0" borderId="0" xfId="132" applyFill="1" applyBorder="1" applyAlignment="1">
      <alignment horizontal="center"/>
    </xf>
    <xf numFmtId="0" fontId="4" fillId="0" borderId="42" xfId="132" applyFill="1" applyBorder="1" applyAlignment="1">
      <alignment horizontal="center"/>
    </xf>
    <xf numFmtId="0" fontId="4" fillId="0" borderId="18" xfId="132" applyFont="1" applyFill="1" applyBorder="1" applyAlignment="1">
      <alignment horizontal="left" vertical="center"/>
    </xf>
    <xf numFmtId="0" fontId="4" fillId="0" borderId="17" xfId="132" applyFont="1" applyFill="1" applyBorder="1" applyAlignment="1">
      <alignment horizontal="left" vertical="center"/>
    </xf>
    <xf numFmtId="0" fontId="4" fillId="0" borderId="44" xfId="132" applyFill="1" applyBorder="1" applyAlignment="1">
      <alignment horizontal="center"/>
    </xf>
    <xf numFmtId="0" fontId="4" fillId="0" borderId="21" xfId="132" applyFont="1" applyFill="1" applyBorder="1" applyAlignment="1">
      <alignment horizontal="left" vertical="center"/>
    </xf>
    <xf numFmtId="0" fontId="4" fillId="0" borderId="0" xfId="132" applyFont="1" applyFill="1" applyBorder="1" applyAlignment="1">
      <alignment horizontal="left" vertical="center"/>
    </xf>
    <xf numFmtId="0" fontId="4" fillId="0" borderId="43" xfId="132" applyFill="1" applyBorder="1" applyAlignment="1">
      <alignment horizontal="center"/>
    </xf>
    <xf numFmtId="0" fontId="4" fillId="0" borderId="22" xfId="132" applyFont="1" applyFill="1" applyBorder="1" applyAlignment="1">
      <alignment horizontal="left" vertical="center"/>
    </xf>
    <xf numFmtId="0" fontId="4" fillId="0" borderId="19" xfId="132" applyFont="1" applyFill="1" applyBorder="1" applyAlignment="1">
      <alignment horizontal="left" vertical="center"/>
    </xf>
    <xf numFmtId="0" fontId="4" fillId="0" borderId="2" xfId="132" applyFont="1" applyFill="1" applyBorder="1" applyAlignment="1">
      <alignment horizontal="left" vertical="center"/>
    </xf>
    <xf numFmtId="0" fontId="4" fillId="0" borderId="20" xfId="132" applyFont="1" applyFill="1" applyBorder="1" applyAlignment="1">
      <alignment horizontal="left" vertical="center"/>
    </xf>
    <xf numFmtId="0" fontId="4" fillId="0" borderId="23" xfId="132" applyFont="1" applyFill="1" applyBorder="1" applyAlignment="1">
      <alignment horizontal="left" vertical="center"/>
    </xf>
    <xf numFmtId="0" fontId="4" fillId="0" borderId="35" xfId="132" applyFont="1" applyFill="1" applyBorder="1" applyAlignment="1">
      <alignment vertical="center"/>
    </xf>
    <xf numFmtId="0" fontId="4" fillId="0" borderId="25" xfId="132" applyFont="1" applyFill="1" applyBorder="1" applyAlignment="1">
      <alignment horizontal="left" vertical="center"/>
    </xf>
    <xf numFmtId="0" fontId="4" fillId="0" borderId="44" xfId="132" applyFill="1" applyBorder="1" applyAlignment="1">
      <alignment horizontal="center" vertical="center"/>
    </xf>
    <xf numFmtId="0" fontId="4" fillId="0" borderId="40" xfId="132" applyFont="1" applyFill="1" applyBorder="1" applyAlignment="1">
      <alignment horizontal="left" vertical="center" wrapText="1" indent="1"/>
    </xf>
    <xf numFmtId="0" fontId="4" fillId="0" borderId="53" xfId="132" applyFont="1" applyFill="1" applyBorder="1" applyAlignment="1">
      <alignment horizontal="left" vertical="center" wrapText="1" indent="1"/>
    </xf>
    <xf numFmtId="0" fontId="10" fillId="0" borderId="44" xfId="132" applyFont="1" applyFill="1" applyBorder="1" applyAlignment="1">
      <alignment horizontal="center"/>
    </xf>
    <xf numFmtId="0" fontId="10" fillId="0" borderId="53" xfId="132" applyFont="1" applyFill="1" applyBorder="1" applyAlignment="1">
      <alignment horizontal="left" vertical="center" wrapText="1" indent="1"/>
    </xf>
    <xf numFmtId="0" fontId="4" fillId="0" borderId="0" xfId="132" applyFill="1" applyBorder="1" applyAlignment="1">
      <alignment vertical="center"/>
    </xf>
    <xf numFmtId="2" fontId="4" fillId="0" borderId="0" xfId="132" applyNumberFormat="1" applyFill="1" applyAlignment="1">
      <alignment vertical="center"/>
    </xf>
    <xf numFmtId="0" fontId="65" fillId="0" borderId="0" xfId="99" applyFont="1" applyProtection="1"/>
    <xf numFmtId="0" fontId="78" fillId="0" borderId="0" xfId="85" applyFont="1" applyProtection="1">
      <protection locked="0"/>
    </xf>
    <xf numFmtId="2" fontId="4" fillId="0" borderId="19" xfId="93" applyNumberFormat="1" applyFont="1" applyFill="1" applyBorder="1" applyAlignment="1" applyProtection="1">
      <alignment horizontal="left" indent="1"/>
    </xf>
    <xf numFmtId="164" fontId="4" fillId="0" borderId="35" xfId="93" applyNumberFormat="1" applyFont="1" applyFill="1" applyBorder="1" applyAlignment="1" applyProtection="1">
      <alignment horizontal="right"/>
    </xf>
    <xf numFmtId="0" fontId="4" fillId="0" borderId="53" xfId="104" applyFont="1" applyFill="1" applyBorder="1" applyAlignment="1" applyProtection="1">
      <alignment horizontal="left" indent="1"/>
      <protection locked="0"/>
    </xf>
    <xf numFmtId="0" fontId="4" fillId="0" borderId="2" xfId="93" applyFont="1" applyFill="1" applyBorder="1" applyProtection="1">
      <protection locked="0"/>
    </xf>
    <xf numFmtId="0" fontId="4" fillId="0" borderId="2" xfId="93" applyFont="1" applyFill="1" applyBorder="1" applyAlignment="1" applyProtection="1">
      <alignment horizontal="left" indent="1"/>
      <protection locked="0"/>
    </xf>
    <xf numFmtId="0" fontId="4" fillId="0" borderId="22" xfId="93" applyFont="1" applyFill="1" applyBorder="1" applyAlignment="1" applyProtection="1">
      <alignment horizontal="left" indent="6"/>
      <protection locked="0"/>
    </xf>
    <xf numFmtId="0" fontId="4" fillId="0" borderId="0" xfId="93" applyFont="1" applyFill="1" applyBorder="1" applyAlignment="1" applyProtection="1">
      <alignment horizontal="left" indent="1"/>
    </xf>
    <xf numFmtId="164" fontId="4" fillId="0" borderId="0" xfId="85" applyNumberFormat="1" applyProtection="1">
      <protection locked="0"/>
    </xf>
    <xf numFmtId="164" fontId="4" fillId="0" borderId="17" xfId="103" applyNumberFormat="1" applyFont="1" applyFill="1" applyBorder="1" applyAlignment="1" applyProtection="1">
      <alignment horizontal="right"/>
      <protection locked="0"/>
    </xf>
    <xf numFmtId="164" fontId="4" fillId="0" borderId="4" xfId="122" applyNumberFormat="1" applyFont="1" applyFill="1" applyBorder="1" applyAlignment="1" applyProtection="1">
      <alignment horizontal="right"/>
      <protection locked="0"/>
    </xf>
    <xf numFmtId="164" fontId="4" fillId="0" borderId="4" xfId="122" applyNumberFormat="1" applyFont="1" applyFill="1" applyBorder="1" applyProtection="1">
      <protection locked="0"/>
    </xf>
    <xf numFmtId="0" fontId="10" fillId="0" borderId="41" xfId="132" applyFont="1" applyFill="1" applyBorder="1" applyAlignment="1">
      <alignment vertical="center"/>
    </xf>
    <xf numFmtId="3" fontId="14" fillId="0" borderId="34" xfId="127" applyNumberFormat="1" applyFont="1" applyFill="1" applyBorder="1" applyAlignment="1" applyProtection="1">
      <alignment horizontal="center"/>
      <protection locked="0"/>
    </xf>
    <xf numFmtId="3" fontId="14" fillId="0" borderId="63" xfId="127" applyNumberFormat="1" applyFont="1" applyFill="1" applyBorder="1" applyAlignment="1" applyProtection="1">
      <alignment horizontal="center"/>
      <protection locked="0"/>
    </xf>
    <xf numFmtId="3" fontId="14" fillId="0" borderId="73" xfId="127" applyNumberFormat="1" applyFont="1" applyFill="1" applyBorder="1" applyAlignment="1" applyProtection="1">
      <alignment horizontal="center"/>
      <protection locked="0"/>
    </xf>
    <xf numFmtId="0" fontId="14" fillId="32" borderId="68" xfId="127" applyFont="1" applyFill="1" applyBorder="1" applyAlignment="1" applyProtection="1">
      <alignment horizontal="center"/>
    </xf>
    <xf numFmtId="1" fontId="10" fillId="0" borderId="41" xfId="132" applyNumberFormat="1" applyFont="1" applyFill="1" applyBorder="1" applyAlignment="1">
      <alignment horizontal="center" vertical="center"/>
    </xf>
    <xf numFmtId="1" fontId="10" fillId="0" borderId="41" xfId="112" applyNumberFormat="1" applyFont="1" applyFill="1" applyBorder="1" applyAlignment="1" applyProtection="1">
      <alignment horizontal="center" vertical="center"/>
      <protection locked="0"/>
    </xf>
    <xf numFmtId="0" fontId="5" fillId="0" borderId="25" xfId="122" applyFont="1" applyFill="1" applyBorder="1" applyProtection="1">
      <protection locked="0"/>
    </xf>
    <xf numFmtId="0" fontId="5" fillId="0" borderId="0" xfId="122" applyFont="1" applyFill="1" applyProtection="1">
      <protection locked="0"/>
    </xf>
    <xf numFmtId="164" fontId="4" fillId="0" borderId="26" xfId="122" applyNumberFormat="1" applyFont="1" applyFill="1" applyBorder="1" applyAlignment="1" applyProtection="1">
      <alignment horizontal="right"/>
      <protection locked="0"/>
    </xf>
    <xf numFmtId="164" fontId="4" fillId="0" borderId="71" xfId="122" applyNumberFormat="1" applyFont="1" applyFill="1" applyBorder="1" applyAlignment="1" applyProtection="1">
      <alignment horizontal="right"/>
      <protection locked="0"/>
    </xf>
    <xf numFmtId="164" fontId="4" fillId="0" borderId="77" xfId="122" applyNumberFormat="1" applyFont="1" applyFill="1" applyBorder="1" applyAlignment="1" applyProtection="1">
      <alignment horizontal="right"/>
      <protection locked="0"/>
    </xf>
    <xf numFmtId="14" fontId="4" fillId="0" borderId="0" xfId="124" applyNumberFormat="1" applyFont="1" applyFill="1" applyBorder="1" applyAlignment="1" applyProtection="1">
      <alignment horizontal="left"/>
      <protection locked="0"/>
    </xf>
    <xf numFmtId="3" fontId="3" fillId="0" borderId="63" xfId="127" applyNumberFormat="1" applyFont="1" applyFill="1" applyBorder="1" applyAlignment="1" applyProtection="1">
      <alignment horizontal="center"/>
    </xf>
    <xf numFmtId="0" fontId="4" fillId="0" borderId="0" xfId="102" applyProtection="1">
      <protection locked="0"/>
    </xf>
    <xf numFmtId="164" fontId="4" fillId="0" borderId="0" xfId="122" applyNumberFormat="1" applyFont="1" applyFill="1" applyBorder="1" applyProtection="1">
      <protection locked="0"/>
    </xf>
    <xf numFmtId="164" fontId="4" fillId="34" borderId="69" xfId="125" applyNumberFormat="1" applyFont="1" applyFill="1" applyBorder="1" applyAlignment="1" applyProtection="1">
      <alignment horizontal="right" vertical="center" wrapText="1"/>
    </xf>
    <xf numFmtId="164" fontId="4" fillId="34" borderId="53" xfId="125" applyNumberFormat="1" applyFont="1" applyFill="1" applyBorder="1" applyAlignment="1" applyProtection="1">
      <alignment horizontal="right" vertical="center" wrapText="1"/>
    </xf>
    <xf numFmtId="164" fontId="4" fillId="36" borderId="51" xfId="122" applyNumberFormat="1" applyFont="1" applyFill="1" applyBorder="1" applyAlignment="1" applyProtection="1">
      <alignment horizontal="right"/>
      <protection locked="0"/>
    </xf>
    <xf numFmtId="164" fontId="4" fillId="0" borderId="0" xfId="122" applyNumberFormat="1" applyFont="1" applyFill="1" applyProtection="1">
      <protection locked="0"/>
    </xf>
    <xf numFmtId="0" fontId="4" fillId="0" borderId="0" xfId="102"/>
    <xf numFmtId="164" fontId="4" fillId="0" borderId="51" xfId="97" applyNumberFormat="1" applyFont="1" applyFill="1" applyBorder="1" applyProtection="1">
      <protection locked="0"/>
    </xf>
    <xf numFmtId="164" fontId="4" fillId="0" borderId="58" xfId="97" applyNumberFormat="1" applyFont="1" applyFill="1" applyBorder="1" applyProtection="1">
      <protection locked="0"/>
    </xf>
    <xf numFmtId="3" fontId="4" fillId="0" borderId="51" xfId="97" applyNumberFormat="1" applyFont="1" applyFill="1" applyBorder="1" applyProtection="1">
      <protection locked="0"/>
    </xf>
    <xf numFmtId="3" fontId="4" fillId="0" borderId="45" xfId="97" applyNumberFormat="1" applyFont="1" applyFill="1" applyBorder="1" applyProtection="1">
      <protection locked="0"/>
    </xf>
    <xf numFmtId="0" fontId="4" fillId="0" borderId="31" xfId="136" applyFont="1" applyFill="1" applyBorder="1" applyProtection="1">
      <protection locked="0"/>
    </xf>
    <xf numFmtId="0" fontId="4" fillId="0" borderId="32" xfId="136" applyFont="1" applyFill="1" applyBorder="1" applyProtection="1">
      <protection locked="0"/>
    </xf>
    <xf numFmtId="0" fontId="4" fillId="0" borderId="33" xfId="136" applyFont="1" applyFill="1" applyBorder="1" applyProtection="1">
      <protection locked="0"/>
    </xf>
    <xf numFmtId="0" fontId="4" fillId="0" borderId="34" xfId="136" applyFont="1" applyFill="1" applyBorder="1" applyProtection="1">
      <protection locked="0"/>
    </xf>
    <xf numFmtId="0" fontId="0" fillId="0" borderId="35" xfId="106" applyFont="1" applyFill="1" applyBorder="1" applyAlignment="1" applyProtection="1">
      <protection locked="0"/>
    </xf>
    <xf numFmtId="0" fontId="4" fillId="0" borderId="36" xfId="135" applyFont="1" applyFill="1" applyBorder="1" applyProtection="1">
      <protection locked="0"/>
    </xf>
    <xf numFmtId="0" fontId="0" fillId="0" borderId="0" xfId="135" applyFont="1" applyFill="1" applyBorder="1" applyProtection="1">
      <protection locked="0"/>
    </xf>
    <xf numFmtId="0" fontId="0" fillId="0" borderId="37" xfId="135" applyFont="1" applyFill="1" applyBorder="1" applyProtection="1">
      <protection locked="0"/>
    </xf>
    <xf numFmtId="3" fontId="4" fillId="0" borderId="35" xfId="106" applyNumberFormat="1" applyFont="1" applyFill="1" applyBorder="1" applyAlignment="1" applyProtection="1">
      <alignment horizontal="left"/>
      <protection locked="0"/>
    </xf>
    <xf numFmtId="3" fontId="4" fillId="0" borderId="0" xfId="106" applyNumberFormat="1" applyFont="1" applyFill="1" applyBorder="1" applyAlignment="1" applyProtection="1">
      <protection locked="0"/>
    </xf>
    <xf numFmtId="0" fontId="4" fillId="0" borderId="37" xfId="135" applyFont="1" applyFill="1" applyBorder="1" applyProtection="1">
      <protection locked="0"/>
    </xf>
    <xf numFmtId="0" fontId="4" fillId="0" borderId="38" xfId="135" applyFont="1" applyFill="1" applyBorder="1" applyProtection="1">
      <protection locked="0"/>
    </xf>
    <xf numFmtId="0" fontId="4" fillId="0" borderId="25" xfId="135" applyFont="1" applyFill="1" applyBorder="1" applyProtection="1">
      <protection locked="0"/>
    </xf>
    <xf numFmtId="0" fontId="4" fillId="0" borderId="39" xfId="135" applyFont="1" applyFill="1" applyBorder="1" applyProtection="1">
      <protection locked="0"/>
    </xf>
    <xf numFmtId="14" fontId="4" fillId="0" borderId="40" xfId="135" applyNumberFormat="1" applyFont="1" applyFill="1" applyBorder="1" applyAlignment="1" applyProtection="1">
      <alignment horizontal="left"/>
      <protection locked="0"/>
    </xf>
    <xf numFmtId="0" fontId="4" fillId="0" borderId="0" xfId="135" applyFont="1" applyFill="1" applyBorder="1" applyProtection="1">
      <protection locked="0"/>
    </xf>
    <xf numFmtId="0" fontId="4" fillId="0" borderId="0" xfId="102" applyProtection="1"/>
    <xf numFmtId="0" fontId="4" fillId="0" borderId="0" xfId="87"/>
    <xf numFmtId="0" fontId="4" fillId="0" borderId="0" xfId="87" applyFont="1" applyFill="1" applyProtection="1"/>
    <xf numFmtId="0" fontId="4" fillId="0" borderId="0" xfId="87" applyFill="1" applyProtection="1"/>
    <xf numFmtId="0" fontId="4" fillId="0" borderId="0" xfId="87" applyFill="1"/>
    <xf numFmtId="0" fontId="4" fillId="0" borderId="0" xfId="88"/>
    <xf numFmtId="164" fontId="14" fillId="0" borderId="45" xfId="127" applyNumberFormat="1" applyFont="1" applyFill="1" applyBorder="1" applyProtection="1"/>
    <xf numFmtId="164" fontId="6" fillId="33" borderId="30" xfId="127" applyNumberFormat="1" applyFont="1" applyFill="1" applyBorder="1" applyProtection="1"/>
    <xf numFmtId="3" fontId="7" fillId="33" borderId="41" xfId="127" applyNumberFormat="1" applyFont="1" applyFill="1" applyBorder="1" applyAlignment="1" applyProtection="1">
      <alignment horizontal="center"/>
    </xf>
    <xf numFmtId="0" fontId="76" fillId="0" borderId="0" xfId="92"/>
    <xf numFmtId="0" fontId="80" fillId="0" borderId="0" xfId="92" applyFont="1"/>
    <xf numFmtId="0" fontId="80" fillId="0" borderId="0" xfId="92" applyFont="1" applyAlignment="1">
      <alignment horizontal="center"/>
    </xf>
    <xf numFmtId="0" fontId="10" fillId="0" borderId="0" xfId="114" applyFont="1" applyFill="1" applyProtection="1">
      <protection locked="0"/>
    </xf>
    <xf numFmtId="0" fontId="10" fillId="0" borderId="0" xfId="126" applyFont="1" applyFill="1" applyAlignment="1" applyProtection="1">
      <alignment horizontal="right" vertical="center"/>
      <protection locked="0"/>
    </xf>
    <xf numFmtId="49" fontId="10" fillId="0" borderId="41" xfId="126" applyNumberFormat="1" applyFont="1" applyFill="1" applyBorder="1" applyAlignment="1" applyProtection="1">
      <alignment vertical="center"/>
      <protection locked="0"/>
    </xf>
    <xf numFmtId="1" fontId="10" fillId="0" borderId="41" xfId="126" applyNumberFormat="1" applyFont="1" applyFill="1" applyBorder="1" applyAlignment="1" applyProtection="1">
      <alignment horizontal="center" vertical="center"/>
      <protection locked="0"/>
    </xf>
    <xf numFmtId="0" fontId="8" fillId="0" borderId="0" xfId="126" applyFont="1" applyFill="1" applyAlignment="1" applyProtection="1">
      <alignment vertical="center"/>
      <protection locked="0"/>
    </xf>
    <xf numFmtId="0" fontId="10" fillId="0" borderId="0" xfId="113" applyFont="1" applyFill="1" applyProtection="1">
      <protection locked="0"/>
    </xf>
    <xf numFmtId="0" fontId="10" fillId="0" borderId="0" xfId="114" applyFont="1" applyFill="1" applyAlignment="1" applyProtection="1">
      <alignment horizontal="center"/>
      <protection locked="0"/>
    </xf>
    <xf numFmtId="0" fontId="10" fillId="0" borderId="0" xfId="128" applyFont="1" applyFill="1" applyProtection="1">
      <protection locked="0"/>
    </xf>
    <xf numFmtId="0" fontId="10" fillId="0" borderId="0" xfId="113" applyFont="1" applyFill="1" applyAlignment="1" applyProtection="1">
      <alignment horizontal="center"/>
      <protection locked="0"/>
    </xf>
    <xf numFmtId="0" fontId="81" fillId="0" borderId="0" xfId="92" applyFont="1" applyAlignment="1">
      <alignment vertical="center"/>
    </xf>
    <xf numFmtId="1" fontId="10" fillId="0" borderId="27" xfId="8" applyFont="1" applyFill="1" applyBorder="1" applyAlignment="1" applyProtection="1">
      <alignment horizontal="center" vertical="center"/>
      <protection locked="0"/>
    </xf>
    <xf numFmtId="1" fontId="10" fillId="0" borderId="70" xfId="8" applyFont="1" applyFill="1" applyBorder="1" applyAlignment="1" applyProtection="1">
      <alignment horizontal="center" vertical="center"/>
      <protection locked="0"/>
    </xf>
    <xf numFmtId="1" fontId="10" fillId="0" borderId="56" xfId="8" applyFont="1" applyFill="1" applyBorder="1" applyAlignment="1" applyProtection="1">
      <alignment horizontal="center" vertical="center"/>
      <protection locked="0"/>
    </xf>
    <xf numFmtId="0" fontId="68" fillId="0" borderId="41" xfId="92" applyFont="1" applyBorder="1" applyAlignment="1">
      <alignment horizontal="center" vertical="center"/>
    </xf>
    <xf numFmtId="0" fontId="68" fillId="0" borderId="31" xfId="92" applyFont="1" applyBorder="1" applyAlignment="1">
      <alignment horizontal="center" vertical="center"/>
    </xf>
    <xf numFmtId="0" fontId="68" fillId="0" borderId="66" xfId="92" applyFont="1" applyBorder="1" applyAlignment="1">
      <alignment horizontal="center" vertical="center"/>
    </xf>
    <xf numFmtId="0" fontId="68" fillId="0" borderId="67" xfId="92" applyFont="1" applyBorder="1" applyAlignment="1">
      <alignment horizontal="center" vertical="center"/>
    </xf>
    <xf numFmtId="1" fontId="4" fillId="0" borderId="27" xfId="8" applyFont="1" applyFill="1" applyBorder="1" applyAlignment="1" applyProtection="1">
      <alignment horizontal="center" vertical="center"/>
      <protection locked="0"/>
    </xf>
    <xf numFmtId="1" fontId="4" fillId="0" borderId="70" xfId="8" applyFont="1" applyFill="1" applyBorder="1" applyAlignment="1" applyProtection="1">
      <alignment horizontal="center" vertical="center"/>
      <protection locked="0"/>
    </xf>
    <xf numFmtId="1" fontId="4" fillId="0" borderId="56" xfId="8" applyFont="1" applyFill="1" applyBorder="1" applyAlignment="1" applyProtection="1">
      <alignment horizontal="center" vertical="center"/>
      <protection locked="0"/>
    </xf>
    <xf numFmtId="0" fontId="4" fillId="0" borderId="57" xfId="92" applyFont="1" applyBorder="1" applyAlignment="1">
      <alignment horizontal="center" vertical="center"/>
    </xf>
    <xf numFmtId="0" fontId="4" fillId="0" borderId="51" xfId="92" applyFont="1" applyBorder="1" applyAlignment="1">
      <alignment horizontal="center" vertical="center"/>
    </xf>
    <xf numFmtId="0" fontId="4" fillId="0" borderId="45" xfId="92" applyFont="1" applyBorder="1" applyAlignment="1">
      <alignment horizontal="center" vertical="center"/>
    </xf>
    <xf numFmtId="0" fontId="10" fillId="0" borderId="0" xfId="113" applyFont="1" applyProtection="1"/>
    <xf numFmtId="0" fontId="67" fillId="0" borderId="0" xfId="113" applyFont="1" applyProtection="1"/>
    <xf numFmtId="0" fontId="68" fillId="0" borderId="19" xfId="126" applyFont="1" applyFill="1" applyBorder="1" applyAlignment="1" applyProtection="1">
      <protection locked="0"/>
    </xf>
    <xf numFmtId="0" fontId="68" fillId="0" borderId="2" xfId="126" applyFont="1" applyFill="1" applyBorder="1" applyAlignment="1" applyProtection="1">
      <protection locked="0"/>
    </xf>
    <xf numFmtId="0" fontId="68" fillId="0" borderId="2" xfId="126" applyFont="1" applyFill="1" applyBorder="1" applyAlignment="1" applyProtection="1">
      <alignment horizontal="center"/>
      <protection locked="0"/>
    </xf>
    <xf numFmtId="0" fontId="68" fillId="0" borderId="33" xfId="126" applyFont="1" applyFill="1" applyBorder="1" applyAlignment="1" applyProtection="1">
      <protection locked="0"/>
    </xf>
    <xf numFmtId="0" fontId="68" fillId="0" borderId="34" xfId="126" applyFont="1" applyFill="1" applyBorder="1" applyAlignment="1" applyProtection="1">
      <protection locked="0"/>
    </xf>
    <xf numFmtId="0" fontId="68" fillId="0" borderId="84" xfId="126" applyFont="1" applyFill="1" applyBorder="1" applyAlignment="1" applyProtection="1">
      <protection locked="0"/>
    </xf>
    <xf numFmtId="0" fontId="68" fillId="0" borderId="52" xfId="126" applyFont="1" applyFill="1" applyBorder="1" applyAlignment="1" applyProtection="1">
      <protection locked="0"/>
    </xf>
    <xf numFmtId="0" fontId="68" fillId="0" borderId="52" xfId="126" applyFont="1" applyFill="1" applyBorder="1" applyAlignment="1" applyProtection="1">
      <alignment horizontal="center"/>
      <protection locked="0"/>
    </xf>
    <xf numFmtId="0" fontId="68" fillId="0" borderId="78" xfId="126" applyFont="1" applyFill="1" applyBorder="1" applyAlignment="1" applyProtection="1">
      <protection locked="0"/>
    </xf>
    <xf numFmtId="0" fontId="68" fillId="0" borderId="74" xfId="126" applyFont="1" applyFill="1" applyBorder="1" applyAlignment="1" applyProtection="1">
      <protection locked="0"/>
    </xf>
    <xf numFmtId="0" fontId="68" fillId="0" borderId="75" xfId="126" applyFont="1" applyFill="1" applyBorder="1" applyAlignment="1" applyProtection="1">
      <protection locked="0"/>
    </xf>
    <xf numFmtId="0" fontId="68" fillId="0" borderId="45" xfId="114" applyFont="1" applyFill="1" applyBorder="1" applyAlignment="1" applyProtection="1">
      <alignment horizontal="center" vertical="center" wrapText="1"/>
      <protection locked="0"/>
    </xf>
    <xf numFmtId="0" fontId="68" fillId="0" borderId="69" xfId="114" applyFont="1" applyFill="1" applyBorder="1" applyAlignment="1" applyProtection="1">
      <alignment horizontal="center" vertical="center" wrapText="1"/>
      <protection locked="0"/>
    </xf>
    <xf numFmtId="0" fontId="68" fillId="0" borderId="47" xfId="114" applyFont="1" applyFill="1" applyBorder="1" applyAlignment="1" applyProtection="1">
      <alignment horizontal="center" vertical="center"/>
      <protection locked="0"/>
    </xf>
    <xf numFmtId="0" fontId="68" fillId="0" borderId="92" xfId="113" applyFont="1" applyFill="1" applyBorder="1" applyAlignment="1" applyProtection="1">
      <alignment horizontal="center" vertical="center" wrapText="1"/>
      <protection locked="0"/>
    </xf>
    <xf numFmtId="0" fontId="68" fillId="0" borderId="55" xfId="113" applyFont="1" applyFill="1" applyBorder="1" applyAlignment="1" applyProtection="1">
      <alignment horizontal="center" vertical="center" wrapText="1"/>
      <protection locked="0"/>
    </xf>
    <xf numFmtId="0" fontId="68" fillId="0" borderId="35" xfId="105" applyFont="1" applyFill="1" applyBorder="1" applyAlignment="1" applyProtection="1">
      <protection locked="0"/>
    </xf>
    <xf numFmtId="0" fontId="68" fillId="0" borderId="0" xfId="140" applyFont="1" applyFill="1" applyBorder="1" applyProtection="1">
      <protection locked="0"/>
    </xf>
    <xf numFmtId="0" fontId="4" fillId="0" borderId="0" xfId="113" applyFont="1" applyBorder="1" applyAlignment="1" applyProtection="1">
      <alignment horizontal="center"/>
    </xf>
    <xf numFmtId="0" fontId="4" fillId="0" borderId="36" xfId="113" applyFont="1" applyBorder="1" applyProtection="1"/>
    <xf numFmtId="0" fontId="68" fillId="0" borderId="82" xfId="140" applyFont="1" applyFill="1" applyBorder="1" applyProtection="1">
      <protection locked="0"/>
    </xf>
    <xf numFmtId="0" fontId="4" fillId="0" borderId="0" xfId="113" applyFont="1" applyBorder="1" applyProtection="1"/>
    <xf numFmtId="0" fontId="4" fillId="0" borderId="37" xfId="113" applyFont="1" applyBorder="1" applyProtection="1"/>
    <xf numFmtId="0" fontId="67" fillId="0" borderId="49" xfId="113" applyFont="1" applyFill="1" applyBorder="1" applyAlignment="1" applyProtection="1">
      <alignment vertical="center"/>
      <protection locked="0"/>
    </xf>
    <xf numFmtId="164" fontId="67" fillId="0" borderId="58" xfId="3" applyNumberFormat="1" applyFont="1" applyFill="1" applyBorder="1" applyAlignment="1" applyProtection="1">
      <alignment horizontal="right" vertical="center"/>
      <protection locked="0"/>
    </xf>
    <xf numFmtId="164" fontId="67" fillId="0" borderId="71" xfId="3" applyNumberFormat="1" applyFont="1" applyFill="1" applyBorder="1" applyAlignment="1" applyProtection="1">
      <alignment horizontal="right" vertical="center"/>
      <protection locked="0"/>
    </xf>
    <xf numFmtId="164" fontId="67" fillId="0" borderId="63" xfId="114" applyNumberFormat="1" applyFont="1" applyFill="1" applyBorder="1" applyAlignment="1" applyProtection="1">
      <alignment vertical="center"/>
      <protection locked="0"/>
    </xf>
    <xf numFmtId="3" fontId="67" fillId="0" borderId="59" xfId="113" applyNumberFormat="1" applyFont="1" applyFill="1" applyBorder="1" applyAlignment="1" applyProtection="1">
      <alignment vertical="center"/>
      <protection locked="0"/>
    </xf>
    <xf numFmtId="164" fontId="67" fillId="0" borderId="63" xfId="113" applyNumberFormat="1" applyFont="1" applyFill="1" applyBorder="1" applyAlignment="1" applyProtection="1">
      <alignment vertical="center"/>
      <protection locked="0"/>
    </xf>
    <xf numFmtId="3" fontId="68" fillId="0" borderId="35" xfId="117" applyNumberFormat="1" applyFont="1" applyFill="1" applyBorder="1" applyAlignment="1" applyProtection="1">
      <alignment horizontal="left"/>
      <protection locked="0"/>
    </xf>
    <xf numFmtId="3" fontId="68" fillId="0" borderId="82" xfId="117" applyNumberFormat="1" applyFont="1" applyFill="1" applyBorder="1" applyAlignment="1" applyProtection="1">
      <protection locked="0"/>
    </xf>
    <xf numFmtId="0" fontId="67" fillId="0" borderId="50" xfId="113" applyFont="1" applyFill="1" applyBorder="1" applyAlignment="1" applyProtection="1">
      <alignment vertical="center"/>
      <protection locked="0"/>
    </xf>
    <xf numFmtId="164" fontId="67" fillId="0" borderId="45" xfId="3" applyNumberFormat="1" applyFont="1" applyFill="1" applyBorder="1" applyAlignment="1" applyProtection="1">
      <alignment horizontal="right" vertical="center"/>
      <protection locked="0"/>
    </xf>
    <xf numFmtId="164" fontId="67" fillId="0" borderId="69" xfId="3" applyNumberFormat="1" applyFont="1" applyFill="1" applyBorder="1" applyAlignment="1" applyProtection="1">
      <alignment horizontal="right" vertical="center"/>
      <protection locked="0"/>
    </xf>
    <xf numFmtId="164" fontId="67" fillId="0" borderId="47" xfId="3" applyNumberFormat="1" applyFont="1" applyFill="1" applyBorder="1" applyAlignment="1" applyProtection="1">
      <alignment horizontal="right" vertical="center"/>
      <protection locked="0"/>
    </xf>
    <xf numFmtId="3" fontId="67" fillId="0" borderId="48" xfId="113" applyNumberFormat="1" applyFont="1" applyFill="1" applyBorder="1" applyAlignment="1" applyProtection="1">
      <alignment vertical="center"/>
      <protection locked="0"/>
    </xf>
    <xf numFmtId="164" fontId="67" fillId="0" borderId="47" xfId="113" applyNumberFormat="1" applyFont="1" applyFill="1" applyBorder="1" applyAlignment="1" applyProtection="1">
      <alignment vertical="center"/>
      <protection locked="0"/>
    </xf>
    <xf numFmtId="0" fontId="68" fillId="0" borderId="30" xfId="126" applyFont="1" applyFill="1" applyBorder="1" applyAlignment="1" applyProtection="1">
      <alignment horizontal="left"/>
      <protection locked="0"/>
    </xf>
    <xf numFmtId="0" fontId="68" fillId="0" borderId="25" xfId="140" applyFont="1" applyFill="1" applyBorder="1" applyProtection="1">
      <protection locked="0"/>
    </xf>
    <xf numFmtId="0" fontId="4" fillId="0" borderId="25" xfId="113" applyFont="1" applyBorder="1" applyAlignment="1" applyProtection="1">
      <alignment horizontal="center"/>
    </xf>
    <xf numFmtId="0" fontId="4" fillId="0" borderId="38" xfId="113" applyFont="1" applyBorder="1" applyProtection="1"/>
    <xf numFmtId="0" fontId="68" fillId="0" borderId="60" xfId="140" applyFont="1" applyFill="1" applyBorder="1" applyProtection="1">
      <protection locked="0"/>
    </xf>
    <xf numFmtId="0" fontId="4" fillId="0" borderId="25" xfId="113" applyFont="1" applyBorder="1" applyProtection="1"/>
    <xf numFmtId="0" fontId="4" fillId="0" borderId="39" xfId="113" applyFont="1" applyBorder="1" applyProtection="1"/>
    <xf numFmtId="0" fontId="67" fillId="0" borderId="41" xfId="113" applyFont="1" applyFill="1" applyBorder="1" applyAlignment="1" applyProtection="1">
      <alignment vertical="center"/>
      <protection locked="0"/>
    </xf>
    <xf numFmtId="0" fontId="78" fillId="0" borderId="25" xfId="113" applyFont="1" applyBorder="1" applyProtection="1"/>
    <xf numFmtId="0" fontId="82" fillId="0" borderId="25" xfId="126" applyFont="1" applyFill="1" applyBorder="1" applyAlignment="1" applyProtection="1">
      <alignment horizontal="center"/>
      <protection locked="0"/>
    </xf>
    <xf numFmtId="14" fontId="82" fillId="0" borderId="39" xfId="117" applyNumberFormat="1" applyFont="1" applyFill="1" applyBorder="1" applyAlignment="1" applyProtection="1">
      <alignment horizontal="left" vertical="center"/>
      <protection locked="0"/>
    </xf>
    <xf numFmtId="0" fontId="78" fillId="0" borderId="0" xfId="113" applyFont="1" applyProtection="1"/>
    <xf numFmtId="14" fontId="82" fillId="0" borderId="0" xfId="117" applyNumberFormat="1" applyFont="1" applyFill="1" applyBorder="1" applyAlignment="1" applyProtection="1">
      <alignment vertical="center"/>
      <protection locked="0"/>
    </xf>
    <xf numFmtId="0" fontId="82" fillId="0" borderId="0" xfId="113" applyFont="1" applyFill="1" applyProtection="1">
      <protection locked="0"/>
    </xf>
    <xf numFmtId="0" fontId="82" fillId="0" borderId="0" xfId="113" applyFont="1" applyProtection="1">
      <protection locked="0"/>
    </xf>
    <xf numFmtId="0" fontId="82" fillId="0" borderId="0" xfId="113" applyFont="1" applyProtection="1"/>
    <xf numFmtId="0" fontId="70" fillId="0" borderId="0" xfId="113" applyFont="1" applyProtection="1"/>
    <xf numFmtId="164" fontId="4" fillId="0" borderId="0" xfId="103" applyNumberFormat="1" applyFont="1" applyFill="1" applyBorder="1" applyAlignment="1" applyProtection="1">
      <alignment vertical="center"/>
      <protection locked="0"/>
    </xf>
    <xf numFmtId="164" fontId="4" fillId="0" borderId="74" xfId="122" applyNumberFormat="1" applyFont="1" applyFill="1" applyBorder="1" applyAlignment="1" applyProtection="1">
      <alignment horizontal="right"/>
      <protection locked="0"/>
    </xf>
    <xf numFmtId="4" fontId="4" fillId="0" borderId="0" xfId="122" applyNumberFormat="1" applyFont="1" applyFill="1" applyBorder="1" applyAlignment="1" applyProtection="1">
      <alignment horizontal="center"/>
      <protection locked="0"/>
    </xf>
    <xf numFmtId="3" fontId="4" fillId="0" borderId="0" xfId="122" applyNumberFormat="1" applyFont="1" applyFill="1" applyBorder="1" applyAlignment="1" applyProtection="1">
      <alignment horizontal="center"/>
      <protection locked="0"/>
    </xf>
    <xf numFmtId="164" fontId="4" fillId="36" borderId="33" xfId="122" applyNumberFormat="1" applyFont="1" applyFill="1" applyBorder="1" applyAlignment="1" applyProtection="1">
      <alignment horizontal="right"/>
      <protection locked="0"/>
    </xf>
    <xf numFmtId="0" fontId="4" fillId="0" borderId="29" xfId="136" applyFont="1" applyFill="1" applyBorder="1" applyProtection="1">
      <protection locked="0"/>
    </xf>
    <xf numFmtId="0" fontId="4" fillId="0" borderId="2" xfId="136" applyFont="1" applyFill="1" applyBorder="1" applyProtection="1">
      <protection locked="0"/>
    </xf>
    <xf numFmtId="14" fontId="4" fillId="0" borderId="0" xfId="135" applyNumberFormat="1" applyFont="1" applyFill="1" applyBorder="1" applyAlignment="1" applyProtection="1">
      <alignment horizontal="left"/>
      <protection locked="0"/>
    </xf>
    <xf numFmtId="164" fontId="10" fillId="32" borderId="18" xfId="125" applyNumberFormat="1" applyFont="1" applyFill="1" applyBorder="1" applyAlignment="1" applyProtection="1">
      <alignment horizontal="right" vertical="center" wrapText="1"/>
    </xf>
    <xf numFmtId="164" fontId="4" fillId="33" borderId="19" xfId="125" applyNumberFormat="1" applyFont="1" applyFill="1" applyBorder="1" applyAlignment="1" applyProtection="1">
      <alignment horizontal="right" vertical="center" wrapText="1"/>
    </xf>
    <xf numFmtId="164" fontId="4" fillId="34" borderId="84" xfId="125" applyNumberFormat="1" applyFont="1" applyFill="1" applyBorder="1" applyAlignment="1" applyProtection="1">
      <alignment horizontal="right" vertical="center" wrapText="1"/>
    </xf>
    <xf numFmtId="164" fontId="10" fillId="32" borderId="18" xfId="122" applyNumberFormat="1" applyFont="1" applyFill="1" applyBorder="1" applyAlignment="1" applyProtection="1">
      <alignment horizontal="right"/>
    </xf>
    <xf numFmtId="164" fontId="4" fillId="33" borderId="19" xfId="122" applyNumberFormat="1" applyFont="1" applyFill="1" applyBorder="1" applyAlignment="1" applyProtection="1">
      <alignment horizontal="right"/>
    </xf>
    <xf numFmtId="164" fontId="4" fillId="0" borderId="19" xfId="122" applyNumberFormat="1" applyFont="1" applyFill="1" applyBorder="1" applyAlignment="1" applyProtection="1">
      <alignment horizontal="right"/>
      <protection locked="0"/>
    </xf>
    <xf numFmtId="0" fontId="24" fillId="0" borderId="0" xfId="126" applyFont="1" applyFill="1" applyAlignment="1" applyProtection="1">
      <alignment horizontal="left" vertical="center"/>
    </xf>
    <xf numFmtId="0" fontId="16" fillId="0" borderId="0" xfId="94" applyFont="1" applyFill="1"/>
    <xf numFmtId="0" fontId="10" fillId="0" borderId="0" xfId="94" applyFont="1" applyFill="1" applyBorder="1" applyAlignment="1"/>
    <xf numFmtId="49" fontId="4" fillId="0" borderId="0" xfId="126" applyNumberFormat="1" applyFont="1" applyFill="1" applyBorder="1" applyAlignment="1" applyProtection="1">
      <alignment horizontal="center" vertical="center"/>
    </xf>
    <xf numFmtId="49" fontId="10" fillId="0" borderId="0" xfId="126" applyNumberFormat="1" applyFont="1" applyFill="1" applyBorder="1" applyAlignment="1" applyProtection="1">
      <alignment horizontal="center" vertical="center"/>
    </xf>
    <xf numFmtId="0" fontId="10" fillId="0" borderId="41" xfId="0" applyFont="1" applyFill="1" applyBorder="1" applyAlignment="1">
      <alignment horizontal="center" vertical="center" wrapText="1"/>
    </xf>
    <xf numFmtId="0" fontId="4" fillId="0" borderId="41" xfId="94" applyFont="1" applyFill="1" applyBorder="1" applyAlignment="1" applyProtection="1">
      <alignment horizontal="center"/>
    </xf>
    <xf numFmtId="0" fontId="4" fillId="0" borderId="41" xfId="94" applyFont="1" applyFill="1" applyBorder="1" applyAlignment="1">
      <alignment horizontal="center" vertical="center"/>
    </xf>
    <xf numFmtId="0" fontId="10" fillId="0" borderId="24" xfId="94" applyFont="1" applyFill="1" applyBorder="1" applyProtection="1"/>
    <xf numFmtId="0" fontId="10" fillId="0" borderId="9" xfId="94" applyFont="1" applyFill="1" applyBorder="1" applyProtection="1"/>
    <xf numFmtId="164" fontId="10" fillId="0" borderId="9" xfId="94" applyNumberFormat="1" applyFont="1" applyFill="1" applyBorder="1" applyAlignment="1" applyProtection="1">
      <alignment horizontal="right"/>
    </xf>
    <xf numFmtId="0" fontId="10" fillId="0" borderId="24" xfId="94" applyFont="1" applyFill="1" applyBorder="1" applyAlignment="1" applyProtection="1">
      <alignment horizontal="left" indent="1"/>
    </xf>
    <xf numFmtId="0" fontId="4" fillId="0" borderId="43" xfId="94" applyFont="1" applyFill="1" applyBorder="1" applyAlignment="1" applyProtection="1">
      <alignment horizontal="center"/>
    </xf>
    <xf numFmtId="0" fontId="4" fillId="0" borderId="19" xfId="94" applyFont="1" applyFill="1" applyBorder="1" applyAlignment="1" applyProtection="1">
      <alignment horizontal="left" indent="2"/>
    </xf>
    <xf numFmtId="0" fontId="4" fillId="0" borderId="2" xfId="94" applyFont="1" applyFill="1" applyBorder="1" applyAlignment="1" applyProtection="1">
      <alignment horizontal="left" indent="1"/>
    </xf>
    <xf numFmtId="164" fontId="4" fillId="0" borderId="2" xfId="94" applyNumberFormat="1" applyFont="1" applyFill="1" applyBorder="1" applyAlignment="1" applyProtection="1">
      <alignment horizontal="right"/>
    </xf>
    <xf numFmtId="0" fontId="4" fillId="0" borderId="19" xfId="94" applyFont="1" applyFill="1" applyBorder="1" applyAlignment="1" applyProtection="1">
      <alignment horizontal="left" indent="3"/>
    </xf>
    <xf numFmtId="0" fontId="4" fillId="0" borderId="2" xfId="94" applyFont="1" applyFill="1" applyBorder="1" applyAlignment="1" applyProtection="1">
      <alignment horizontal="left" indent="2"/>
    </xf>
    <xf numFmtId="0" fontId="4" fillId="0" borderId="2" xfId="94" applyFont="1" applyFill="1" applyBorder="1" applyProtection="1"/>
    <xf numFmtId="0" fontId="4" fillId="0" borderId="84" xfId="94" applyFont="1" applyFill="1" applyBorder="1" applyAlignment="1" applyProtection="1">
      <alignment horizontal="left" indent="3"/>
    </xf>
    <xf numFmtId="0" fontId="4" fillId="0" borderId="52" xfId="94" applyFont="1" applyFill="1" applyBorder="1" applyAlignment="1" applyProtection="1">
      <alignment horizontal="left" indent="1"/>
    </xf>
    <xf numFmtId="0" fontId="10" fillId="0" borderId="17" xfId="104" applyFont="1" applyFill="1" applyBorder="1" applyAlignment="1" applyProtection="1">
      <alignment horizontal="left" indent="1"/>
    </xf>
    <xf numFmtId="0" fontId="10" fillId="0" borderId="24" xfId="94" applyFont="1" applyFill="1" applyBorder="1" applyProtection="1">
      <protection locked="0"/>
    </xf>
    <xf numFmtId="0" fontId="10" fillId="0" borderId="9" xfId="94" applyFont="1" applyFill="1" applyBorder="1" applyProtection="1">
      <protection locked="0"/>
    </xf>
    <xf numFmtId="164" fontId="10" fillId="0" borderId="9" xfId="94" applyNumberFormat="1" applyFont="1" applyFill="1" applyBorder="1" applyAlignment="1" applyProtection="1">
      <alignment horizontal="right"/>
      <protection locked="0"/>
    </xf>
    <xf numFmtId="0" fontId="4" fillId="0" borderId="19" xfId="94" applyFont="1" applyFill="1" applyBorder="1" applyAlignment="1" applyProtection="1">
      <protection locked="0"/>
    </xf>
    <xf numFmtId="0" fontId="4" fillId="0" borderId="2" xfId="94" applyFont="1" applyFill="1" applyBorder="1" applyAlignment="1" applyProtection="1">
      <protection locked="0"/>
    </xf>
    <xf numFmtId="0" fontId="4" fillId="0" borderId="19" xfId="94" applyFont="1" applyFill="1" applyBorder="1" applyAlignment="1" applyProtection="1">
      <alignment horizontal="left" indent="2"/>
      <protection locked="0"/>
    </xf>
    <xf numFmtId="0" fontId="4" fillId="0" borderId="2" xfId="94" applyFont="1" applyFill="1" applyBorder="1" applyAlignment="1" applyProtection="1">
      <alignment horizontal="left" indent="2"/>
      <protection locked="0"/>
    </xf>
    <xf numFmtId="0" fontId="4" fillId="0" borderId="20" xfId="94" applyFont="1" applyFill="1" applyBorder="1" applyAlignment="1" applyProtection="1">
      <alignment horizontal="left" indent="2"/>
      <protection locked="0"/>
    </xf>
    <xf numFmtId="0" fontId="4" fillId="0" borderId="23" xfId="94" applyFont="1" applyFill="1" applyBorder="1" applyAlignment="1" applyProtection="1">
      <alignment horizontal="left" indent="2"/>
      <protection locked="0"/>
    </xf>
    <xf numFmtId="0" fontId="4" fillId="0" borderId="43" xfId="94" applyFont="1" applyFill="1" applyBorder="1" applyAlignment="1">
      <alignment horizontal="center"/>
    </xf>
    <xf numFmtId="0" fontId="4" fillId="0" borderId="19" xfId="94" applyFont="1" applyFill="1" applyBorder="1" applyAlignment="1"/>
    <xf numFmtId="0" fontId="4" fillId="0" borderId="2" xfId="94" applyFont="1" applyFill="1" applyBorder="1" applyAlignment="1"/>
    <xf numFmtId="0" fontId="4" fillId="0" borderId="19" xfId="94" applyFont="1" applyFill="1" applyBorder="1" applyAlignment="1">
      <alignment horizontal="left" indent="2"/>
    </xf>
    <xf numFmtId="0" fontId="4" fillId="0" borderId="2" xfId="94" applyFont="1" applyFill="1" applyBorder="1" applyAlignment="1">
      <alignment horizontal="left" indent="2"/>
    </xf>
    <xf numFmtId="0" fontId="4" fillId="0" borderId="44" xfId="94" applyFont="1" applyFill="1" applyBorder="1" applyAlignment="1">
      <alignment horizontal="center"/>
    </xf>
    <xf numFmtId="0" fontId="4" fillId="0" borderId="20" xfId="94" applyFont="1" applyFill="1" applyBorder="1" applyAlignment="1">
      <alignment horizontal="left" indent="2"/>
    </xf>
    <xf numFmtId="0" fontId="4" fillId="0" borderId="23" xfId="94" applyFont="1" applyFill="1" applyBorder="1" applyAlignment="1">
      <alignment horizontal="left" indent="2"/>
    </xf>
    <xf numFmtId="0" fontId="16" fillId="0" borderId="0" xfId="94" applyFont="1" applyFill="1" applyProtection="1">
      <protection locked="0"/>
    </xf>
    <xf numFmtId="0" fontId="4" fillId="0" borderId="0" xfId="89" applyProtection="1">
      <protection locked="0"/>
    </xf>
    <xf numFmtId="0" fontId="4" fillId="0" borderId="0" xfId="94" applyFont="1" applyFill="1" applyAlignment="1" applyProtection="1">
      <alignment horizontal="center"/>
      <protection locked="0"/>
    </xf>
    <xf numFmtId="0" fontId="14" fillId="0" borderId="28" xfId="126" applyFont="1" applyFill="1" applyBorder="1" applyAlignment="1" applyProtection="1">
      <alignment horizontal="left"/>
      <protection locked="0"/>
    </xf>
    <xf numFmtId="0" fontId="4" fillId="0" borderId="31" xfId="135" applyFont="1" applyFill="1" applyBorder="1" applyProtection="1">
      <protection locked="0"/>
    </xf>
    <xf numFmtId="0" fontId="14" fillId="0" borderId="29" xfId="126" applyFont="1" applyFill="1" applyBorder="1" applyAlignment="1" applyProtection="1">
      <alignment horizontal="left"/>
      <protection locked="0"/>
    </xf>
    <xf numFmtId="0" fontId="4" fillId="0" borderId="32" xfId="135" applyFont="1" applyFill="1" applyBorder="1" applyProtection="1">
      <protection locked="0"/>
    </xf>
    <xf numFmtId="0" fontId="14" fillId="0" borderId="19" xfId="126" applyFont="1" applyFill="1" applyBorder="1" applyProtection="1">
      <protection locked="0"/>
    </xf>
    <xf numFmtId="0" fontId="4" fillId="0" borderId="33" xfId="135" applyFont="1" applyFill="1" applyBorder="1" applyProtection="1">
      <protection locked="0"/>
    </xf>
    <xf numFmtId="0" fontId="14" fillId="0" borderId="2" xfId="126" applyFont="1" applyFill="1" applyBorder="1" applyProtection="1">
      <protection locked="0"/>
    </xf>
    <xf numFmtId="0" fontId="4" fillId="0" borderId="34" xfId="135" applyFont="1" applyFill="1" applyBorder="1" applyProtection="1">
      <protection locked="0"/>
    </xf>
    <xf numFmtId="0" fontId="14" fillId="0" borderId="35" xfId="89" applyFont="1" applyFill="1" applyBorder="1" applyAlignment="1" applyProtection="1">
      <protection locked="0"/>
    </xf>
    <xf numFmtId="3" fontId="14" fillId="0" borderId="35" xfId="89" applyNumberFormat="1" applyFont="1" applyFill="1" applyBorder="1" applyAlignment="1" applyProtection="1">
      <alignment horizontal="left"/>
      <protection locked="0"/>
    </xf>
    <xf numFmtId="3" fontId="14" fillId="0" borderId="0" xfId="89" applyNumberFormat="1" applyFont="1" applyFill="1" applyBorder="1" applyAlignment="1" applyProtection="1">
      <protection locked="0"/>
    </xf>
    <xf numFmtId="0" fontId="14" fillId="0" borderId="30" xfId="126" applyFont="1" applyFill="1" applyBorder="1" applyAlignment="1" applyProtection="1">
      <alignment horizontal="left"/>
      <protection locked="0"/>
    </xf>
    <xf numFmtId="0" fontId="14" fillId="0" borderId="24" xfId="126" applyFont="1" applyFill="1" applyBorder="1" applyAlignment="1" applyProtection="1">
      <alignment horizontal="left"/>
      <protection locked="0"/>
    </xf>
    <xf numFmtId="14" fontId="15" fillId="0" borderId="40" xfId="89" applyNumberFormat="1" applyFont="1" applyFill="1" applyBorder="1" applyAlignment="1" applyProtection="1">
      <alignment horizontal="left" vertical="center"/>
      <protection locked="0"/>
    </xf>
    <xf numFmtId="0" fontId="14" fillId="0" borderId="0" xfId="126" applyFont="1" applyFill="1" applyBorder="1" applyAlignment="1" applyProtection="1">
      <alignment horizontal="left"/>
      <protection locked="0"/>
    </xf>
    <xf numFmtId="164" fontId="10" fillId="37" borderId="41" xfId="109" applyNumberFormat="1" applyFont="1" applyFill="1" applyBorder="1" applyAlignment="1" applyProtection="1">
      <alignment horizontal="right" vertical="center"/>
    </xf>
    <xf numFmtId="164" fontId="4" fillId="37" borderId="43" xfId="109" applyNumberFormat="1" applyFont="1" applyFill="1" applyBorder="1" applyAlignment="1" applyProtection="1">
      <alignment horizontal="right" vertical="center"/>
    </xf>
    <xf numFmtId="0" fontId="10" fillId="0" borderId="0" xfId="104" applyFont="1" applyFill="1" applyBorder="1" applyProtection="1"/>
    <xf numFmtId="0" fontId="14" fillId="0" borderId="0" xfId="85" applyFont="1" applyFill="1" applyBorder="1" applyAlignment="1" applyProtection="1">
      <protection locked="0"/>
    </xf>
    <xf numFmtId="3" fontId="14" fillId="0" borderId="0" xfId="85" applyNumberFormat="1" applyFont="1" applyFill="1" applyBorder="1" applyAlignment="1" applyProtection="1">
      <alignment horizontal="left"/>
      <protection locked="0"/>
    </xf>
    <xf numFmtId="0" fontId="14" fillId="0" borderId="25" xfId="124" applyFont="1" applyFill="1" applyBorder="1" applyAlignment="1" applyProtection="1">
      <alignment horizontal="left"/>
      <protection locked="0"/>
    </xf>
    <xf numFmtId="0" fontId="16" fillId="0" borderId="83" xfId="93" applyFont="1" applyFill="1" applyBorder="1" applyProtection="1">
      <protection locked="0"/>
    </xf>
    <xf numFmtId="164" fontId="10" fillId="33" borderId="40" xfId="93" applyNumberFormat="1" applyFont="1" applyFill="1" applyBorder="1" applyAlignment="1" applyProtection="1">
      <alignment horizontal="right"/>
    </xf>
    <xf numFmtId="164" fontId="4" fillId="33" borderId="68" xfId="93" applyNumberFormat="1" applyFont="1" applyFill="1" applyBorder="1" applyAlignment="1" applyProtection="1">
      <alignment horizontal="right"/>
    </xf>
    <xf numFmtId="0" fontId="3" fillId="0" borderId="40" xfId="124" applyFont="1" applyFill="1" applyBorder="1" applyAlignment="1" applyProtection="1">
      <alignment horizontal="left"/>
      <protection locked="0"/>
    </xf>
    <xf numFmtId="164" fontId="4" fillId="0" borderId="41" xfId="85" applyNumberFormat="1" applyBorder="1" applyAlignment="1" applyProtection="1">
      <alignment horizontal="center"/>
    </xf>
    <xf numFmtId="164" fontId="4" fillId="0" borderId="43" xfId="93" applyNumberFormat="1" applyFont="1" applyFill="1" applyBorder="1" applyProtection="1">
      <protection locked="0"/>
    </xf>
    <xf numFmtId="164" fontId="4" fillId="35" borderId="43" xfId="104" applyNumberFormat="1" applyFont="1" applyFill="1" applyBorder="1" applyAlignment="1" applyProtection="1">
      <alignment horizontal="center"/>
      <protection locked="0"/>
    </xf>
    <xf numFmtId="164" fontId="4" fillId="35" borderId="44" xfId="104" applyNumberFormat="1" applyFont="1" applyFill="1" applyBorder="1" applyAlignment="1" applyProtection="1">
      <alignment horizontal="center"/>
      <protection locked="0"/>
    </xf>
    <xf numFmtId="0" fontId="4" fillId="0" borderId="35" xfId="134" applyFont="1" applyFill="1" applyBorder="1" applyProtection="1">
      <protection locked="0"/>
    </xf>
    <xf numFmtId="3" fontId="14" fillId="0" borderId="35" xfId="85" applyNumberFormat="1" applyFont="1" applyFill="1" applyBorder="1" applyAlignment="1" applyProtection="1">
      <protection locked="0"/>
    </xf>
    <xf numFmtId="0" fontId="4" fillId="0" borderId="30" xfId="134" applyFont="1" applyFill="1" applyBorder="1" applyProtection="1">
      <protection locked="0"/>
    </xf>
    <xf numFmtId="164" fontId="4" fillId="0" borderId="0" xfId="98" applyNumberFormat="1" applyFill="1"/>
    <xf numFmtId="0" fontId="4" fillId="0" borderId="37" xfId="98" applyFont="1" applyFill="1" applyBorder="1" applyAlignment="1">
      <alignment horizontal="left" vertical="center" wrapText="1"/>
    </xf>
    <xf numFmtId="164" fontId="4" fillId="25" borderId="49" xfId="98" applyNumberFormat="1" applyFont="1" applyFill="1" applyBorder="1" applyAlignment="1">
      <alignment horizontal="right" vertical="center"/>
    </xf>
    <xf numFmtId="0" fontId="4" fillId="0" borderId="68" xfId="98" applyFont="1" applyFill="1" applyBorder="1" applyAlignment="1">
      <alignment horizontal="left" vertical="center" wrapText="1"/>
    </xf>
    <xf numFmtId="0" fontId="4" fillId="0" borderId="0" xfId="85" applyAlignment="1" applyProtection="1">
      <alignment horizontal="right"/>
      <protection locked="0"/>
    </xf>
    <xf numFmtId="0" fontId="16" fillId="0" borderId="0" xfId="93" applyFont="1" applyFill="1" applyAlignment="1" applyProtection="1">
      <alignment horizontal="right"/>
      <protection locked="0"/>
    </xf>
    <xf numFmtId="0" fontId="16" fillId="0" borderId="9" xfId="93" applyFont="1" applyFill="1" applyBorder="1" applyAlignment="1" applyProtection="1">
      <alignment horizontal="right"/>
      <protection locked="0"/>
    </xf>
    <xf numFmtId="0" fontId="16" fillId="0" borderId="0" xfId="93" applyFont="1" applyFill="1" applyBorder="1" applyAlignment="1" applyProtection="1">
      <alignment horizontal="right"/>
      <protection locked="0"/>
    </xf>
    <xf numFmtId="0" fontId="4" fillId="0" borderId="0" xfId="104" applyFont="1" applyFill="1" applyBorder="1" applyAlignment="1" applyProtection="1">
      <alignment horizontal="right" indent="1"/>
      <protection locked="0"/>
    </xf>
    <xf numFmtId="164" fontId="4" fillId="37" borderId="43" xfId="93" applyNumberFormat="1" applyFont="1" applyFill="1" applyBorder="1" applyAlignment="1" applyProtection="1">
      <alignment horizontal="right"/>
    </xf>
    <xf numFmtId="164" fontId="4" fillId="37" borderId="50" xfId="93" applyNumberFormat="1" applyFont="1" applyFill="1" applyBorder="1" applyAlignment="1" applyProtection="1">
      <alignment horizontal="right"/>
    </xf>
    <xf numFmtId="164" fontId="4" fillId="37" borderId="43" xfId="104" applyNumberFormat="1" applyFont="1" applyFill="1" applyBorder="1" applyAlignment="1" applyProtection="1">
      <alignment horizontal="right"/>
    </xf>
    <xf numFmtId="164" fontId="4" fillId="0" borderId="33" xfId="92" applyNumberFormat="1" applyFont="1" applyFill="1" applyBorder="1" applyAlignment="1">
      <alignment horizontal="right" vertical="center"/>
    </xf>
    <xf numFmtId="164" fontId="4" fillId="0" borderId="1" xfId="92" applyNumberFormat="1" applyFont="1" applyFill="1" applyBorder="1" applyAlignment="1">
      <alignment horizontal="right" vertical="center"/>
    </xf>
    <xf numFmtId="179" fontId="4" fillId="0" borderId="48" xfId="92" applyNumberFormat="1" applyFont="1" applyFill="1" applyBorder="1" applyAlignment="1">
      <alignment horizontal="right" vertical="center"/>
    </xf>
    <xf numFmtId="179" fontId="4" fillId="0" borderId="85" xfId="92" applyNumberFormat="1" applyFont="1" applyFill="1" applyBorder="1" applyAlignment="1">
      <alignment horizontal="right" vertical="center"/>
    </xf>
    <xf numFmtId="179" fontId="4" fillId="0" borderId="33" xfId="92" applyNumberFormat="1" applyFont="1" applyFill="1" applyBorder="1" applyAlignment="1">
      <alignment horizontal="right" vertical="center"/>
    </xf>
    <xf numFmtId="179" fontId="71" fillId="0" borderId="33" xfId="92" applyNumberFormat="1" applyFont="1" applyFill="1" applyBorder="1" applyAlignment="1">
      <alignment horizontal="right" vertical="center"/>
    </xf>
    <xf numFmtId="179" fontId="4" fillId="0" borderId="57" xfId="92" applyNumberFormat="1" applyFont="1" applyFill="1" applyBorder="1" applyAlignment="1">
      <alignment horizontal="right" vertical="center"/>
    </xf>
    <xf numFmtId="179" fontId="4" fillId="0" borderId="68" xfId="92" applyNumberFormat="1" applyFont="1" applyFill="1" applyBorder="1" applyAlignment="1">
      <alignment horizontal="right" vertical="center"/>
    </xf>
    <xf numFmtId="179" fontId="71" fillId="0" borderId="51" xfId="92" applyNumberFormat="1" applyFont="1" applyFill="1" applyBorder="1" applyAlignment="1">
      <alignment horizontal="right" vertical="center"/>
    </xf>
    <xf numFmtId="179" fontId="71" fillId="0" borderId="34" xfId="92" applyNumberFormat="1" applyFont="1" applyFill="1" applyBorder="1" applyAlignment="1">
      <alignment horizontal="right" vertical="center"/>
    </xf>
    <xf numFmtId="164" fontId="4" fillId="0" borderId="51" xfId="92" applyNumberFormat="1" applyFont="1" applyFill="1" applyBorder="1" applyAlignment="1">
      <alignment horizontal="right" vertical="center"/>
    </xf>
    <xf numFmtId="164" fontId="4" fillId="0" borderId="34" xfId="92" applyNumberFormat="1" applyFont="1" applyFill="1" applyBorder="1" applyAlignment="1">
      <alignment horizontal="right" vertical="center"/>
    </xf>
    <xf numFmtId="179" fontId="4" fillId="0" borderId="51" xfId="92" applyNumberFormat="1" applyFont="1" applyFill="1" applyBorder="1" applyAlignment="1">
      <alignment horizontal="right" vertical="center"/>
    </xf>
    <xf numFmtId="179" fontId="4" fillId="0" borderId="34" xfId="92" applyNumberFormat="1" applyFont="1" applyFill="1" applyBorder="1" applyAlignment="1">
      <alignment horizontal="right" vertical="center"/>
    </xf>
    <xf numFmtId="179" fontId="4" fillId="0" borderId="45" xfId="92" applyNumberFormat="1" applyFont="1" applyFill="1" applyBorder="1" applyAlignment="1">
      <alignment horizontal="right" vertical="center"/>
    </xf>
    <xf numFmtId="179" fontId="4" fillId="0" borderId="53" xfId="92" applyNumberFormat="1" applyFont="1" applyFill="1" applyBorder="1" applyAlignment="1">
      <alignment horizontal="right" vertical="center"/>
    </xf>
    <xf numFmtId="179" fontId="4" fillId="0" borderId="26" xfId="92" applyNumberFormat="1" applyFont="1" applyFill="1" applyBorder="1" applyAlignment="1">
      <alignment horizontal="right" vertical="center"/>
    </xf>
    <xf numFmtId="179" fontId="71" fillId="0" borderId="1" xfId="92" applyNumberFormat="1" applyFont="1" applyFill="1" applyBorder="1" applyAlignment="1">
      <alignment horizontal="right" vertical="center"/>
    </xf>
    <xf numFmtId="179" fontId="4" fillId="0" borderId="69" xfId="92" applyNumberFormat="1" applyFont="1" applyFill="1" applyBorder="1" applyAlignment="1">
      <alignment horizontal="right" vertical="center"/>
    </xf>
    <xf numFmtId="0" fontId="71" fillId="0" borderId="87" xfId="114" applyFont="1" applyFill="1" applyBorder="1" applyAlignment="1" applyProtection="1">
      <alignment horizontal="center" vertical="center" wrapText="1"/>
      <protection locked="0"/>
    </xf>
    <xf numFmtId="0" fontId="4" fillId="0" borderId="26" xfId="114" applyFont="1" applyFill="1" applyBorder="1" applyAlignment="1" applyProtection="1">
      <alignment horizontal="left" vertical="center" wrapText="1"/>
      <protection locked="0"/>
    </xf>
    <xf numFmtId="0" fontId="4" fillId="0" borderId="86" xfId="114" applyFont="1" applyFill="1" applyBorder="1" applyAlignment="1" applyProtection="1">
      <alignment horizontal="center" vertical="center" wrapText="1"/>
      <protection locked="0"/>
    </xf>
    <xf numFmtId="0" fontId="4" fillId="0" borderId="1" xfId="114" applyFont="1" applyFill="1" applyBorder="1" applyAlignment="1" applyProtection="1">
      <alignment horizontal="left" vertical="center" wrapText="1"/>
      <protection locked="0"/>
    </xf>
    <xf numFmtId="0" fontId="4" fillId="0" borderId="87" xfId="114" applyFont="1" applyFill="1" applyBorder="1" applyAlignment="1" applyProtection="1">
      <alignment horizontal="center" vertical="center" wrapText="1"/>
      <protection locked="0"/>
    </xf>
    <xf numFmtId="0" fontId="4" fillId="0" borderId="69" xfId="114" applyFont="1" applyFill="1" applyBorder="1" applyAlignment="1" applyProtection="1">
      <alignment horizontal="left" vertical="center" wrapText="1"/>
      <protection locked="0"/>
    </xf>
    <xf numFmtId="0" fontId="4" fillId="0" borderId="47" xfId="114" applyFont="1" applyFill="1" applyBorder="1" applyAlignment="1" applyProtection="1">
      <alignment horizontal="center" vertical="center" wrapText="1"/>
      <protection locked="0"/>
    </xf>
    <xf numFmtId="0" fontId="71" fillId="0" borderId="1" xfId="92" applyFont="1" applyBorder="1" applyAlignment="1">
      <alignment horizontal="left" vertical="center" indent="1"/>
    </xf>
    <xf numFmtId="0" fontId="4" fillId="0" borderId="71" xfId="114" applyFont="1" applyFill="1" applyBorder="1" applyAlignment="1" applyProtection="1">
      <alignment horizontal="left" vertical="center" wrapText="1"/>
      <protection locked="0"/>
    </xf>
    <xf numFmtId="0" fontId="4" fillId="0" borderId="63" xfId="114" applyFont="1" applyFill="1" applyBorder="1" applyAlignment="1" applyProtection="1">
      <alignment horizontal="center" vertical="center" wrapText="1"/>
      <protection locked="0"/>
    </xf>
    <xf numFmtId="0" fontId="4" fillId="0" borderId="92" xfId="114" applyFont="1" applyFill="1" applyBorder="1" applyAlignment="1" applyProtection="1">
      <alignment horizontal="left" vertical="center" wrapText="1"/>
      <protection locked="0"/>
    </xf>
    <xf numFmtId="0" fontId="4" fillId="0" borderId="55" xfId="114" applyFont="1" applyFill="1" applyBorder="1" applyAlignment="1" applyProtection="1">
      <alignment horizontal="center" vertical="center" wrapText="1"/>
      <protection locked="0"/>
    </xf>
    <xf numFmtId="164" fontId="67" fillId="37" borderId="90" xfId="3" applyNumberFormat="1" applyFont="1" applyFill="1" applyBorder="1" applyAlignment="1" applyProtection="1">
      <alignment horizontal="right" vertical="center"/>
      <protection locked="0"/>
    </xf>
    <xf numFmtId="164" fontId="67" fillId="37" borderId="70" xfId="3" applyNumberFormat="1" applyFont="1" applyFill="1" applyBorder="1" applyAlignment="1" applyProtection="1">
      <alignment horizontal="right" vertical="center"/>
      <protection locked="0"/>
    </xf>
    <xf numFmtId="164" fontId="67" fillId="37" borderId="56" xfId="3" applyNumberFormat="1" applyFont="1" applyFill="1" applyBorder="1" applyAlignment="1" applyProtection="1">
      <alignment horizontal="right" vertical="center"/>
      <protection locked="0"/>
    </xf>
    <xf numFmtId="0" fontId="4" fillId="0" borderId="50" xfId="93" applyFont="1" applyFill="1" applyBorder="1" applyAlignment="1" applyProtection="1">
      <alignment horizontal="center"/>
    </xf>
    <xf numFmtId="0" fontId="4" fillId="0" borderId="76" xfId="104" applyFont="1" applyFill="1" applyBorder="1" applyAlignment="1" applyProtection="1">
      <alignment horizontal="center"/>
    </xf>
    <xf numFmtId="0" fontId="10" fillId="0" borderId="30" xfId="104" applyFont="1" applyFill="1" applyBorder="1" applyProtection="1"/>
    <xf numFmtId="0" fontId="10" fillId="0" borderId="25" xfId="104" applyFont="1" applyFill="1" applyBorder="1" applyProtection="1"/>
    <xf numFmtId="164" fontId="10" fillId="37" borderId="76" xfId="93" applyNumberFormat="1" applyFont="1" applyFill="1" applyBorder="1" applyAlignment="1" applyProtection="1">
      <alignment horizontal="right"/>
    </xf>
    <xf numFmtId="164" fontId="4" fillId="0" borderId="43" xfId="93" applyNumberFormat="1" applyFont="1" applyFill="1" applyBorder="1" applyAlignment="1" applyProtection="1">
      <alignment horizontal="right"/>
      <protection locked="0"/>
    </xf>
    <xf numFmtId="0" fontId="4" fillId="0" borderId="34" xfId="93" applyFont="1" applyFill="1" applyBorder="1" applyAlignment="1" applyProtection="1">
      <alignment horizontal="left" indent="1"/>
    </xf>
    <xf numFmtId="164" fontId="10" fillId="35" borderId="42" xfId="104" applyNumberFormat="1" applyFont="1" applyFill="1" applyBorder="1" applyAlignment="1" applyProtection="1">
      <alignment horizontal="center"/>
      <protection locked="0"/>
    </xf>
    <xf numFmtId="164" fontId="10" fillId="35" borderId="41" xfId="104" applyNumberFormat="1" applyFont="1" applyFill="1" applyBorder="1" applyAlignment="1" applyProtection="1">
      <alignment horizontal="center"/>
      <protection locked="0"/>
    </xf>
    <xf numFmtId="0" fontId="4" fillId="35" borderId="22" xfId="93" applyFont="1" applyFill="1" applyBorder="1" applyAlignment="1" applyProtection="1">
      <alignment horizontal="center"/>
      <protection locked="0"/>
    </xf>
    <xf numFmtId="0" fontId="4" fillId="35" borderId="23" xfId="104" applyFont="1" applyFill="1" applyBorder="1" applyAlignment="1" applyProtection="1">
      <alignment horizontal="center"/>
      <protection locked="0"/>
    </xf>
    <xf numFmtId="164" fontId="4" fillId="35" borderId="42" xfId="93" applyNumberFormat="1" applyFont="1" applyFill="1" applyBorder="1" applyAlignment="1" applyProtection="1">
      <alignment horizontal="center"/>
      <protection locked="0"/>
    </xf>
    <xf numFmtId="164" fontId="4" fillId="35" borderId="44" xfId="93" applyNumberFormat="1" applyFont="1" applyFill="1" applyBorder="1" applyAlignment="1" applyProtection="1">
      <alignment horizontal="center"/>
      <protection locked="0"/>
    </xf>
    <xf numFmtId="0" fontId="10" fillId="0" borderId="0" xfId="111" applyFont="1" applyFill="1"/>
    <xf numFmtId="0" fontId="10" fillId="0" borderId="0" xfId="111" applyFont="1" applyFill="1" applyAlignment="1">
      <alignment horizontal="right"/>
    </xf>
    <xf numFmtId="1" fontId="10" fillId="0" borderId="41" xfId="111" applyNumberFormat="1" applyFont="1" applyFill="1" applyBorder="1" applyAlignment="1">
      <alignment horizontal="center" vertical="center"/>
    </xf>
    <xf numFmtId="0" fontId="10" fillId="0" borderId="0" xfId="111" applyFont="1" applyFill="1" applyBorder="1" applyAlignment="1" applyProtection="1">
      <protection locked="0"/>
    </xf>
    <xf numFmtId="0" fontId="6" fillId="0" borderId="0" xfId="100" applyFont="1" applyAlignment="1"/>
    <xf numFmtId="0" fontId="10" fillId="0" borderId="0" xfId="111" applyFont="1" applyFill="1" applyBorder="1" applyAlignment="1">
      <alignment horizontal="center"/>
    </xf>
    <xf numFmtId="0" fontId="10" fillId="0" borderId="0" xfId="111" applyFont="1" applyFill="1" applyBorder="1" applyAlignment="1" applyProtection="1"/>
    <xf numFmtId="0" fontId="7" fillId="0" borderId="0" xfId="124" applyFont="1" applyFill="1" applyAlignment="1" applyProtection="1">
      <alignment vertical="center"/>
    </xf>
    <xf numFmtId="0" fontId="67" fillId="0" borderId="31" xfId="111" applyFont="1" applyFill="1" applyBorder="1" applyAlignment="1">
      <alignment horizontal="center" vertical="center" wrapText="1"/>
    </xf>
    <xf numFmtId="0" fontId="67" fillId="0" borderId="67" xfId="111" applyFont="1" applyFill="1" applyBorder="1" applyAlignment="1">
      <alignment horizontal="center" vertical="center" wrapText="1"/>
    </xf>
    <xf numFmtId="0" fontId="67" fillId="0" borderId="65" xfId="111" applyFont="1" applyFill="1" applyBorder="1" applyAlignment="1">
      <alignment horizontal="center" vertical="center" wrapText="1"/>
    </xf>
    <xf numFmtId="0" fontId="67" fillId="0" borderId="91" xfId="111" applyFont="1" applyFill="1" applyBorder="1" applyAlignment="1">
      <alignment horizontal="center" vertical="center" wrapText="1"/>
    </xf>
    <xf numFmtId="0" fontId="67" fillId="0" borderId="33" xfId="111" applyFont="1" applyFill="1" applyBorder="1" applyAlignment="1">
      <alignment horizontal="center" vertical="center" wrapText="1"/>
    </xf>
    <xf numFmtId="0" fontId="67" fillId="0" borderId="4" xfId="111" applyFont="1" applyFill="1" applyBorder="1" applyAlignment="1">
      <alignment horizontal="center" vertical="center" wrapText="1"/>
    </xf>
    <xf numFmtId="0" fontId="67" fillId="0" borderId="51" xfId="111" applyFont="1" applyFill="1" applyBorder="1" applyAlignment="1">
      <alignment horizontal="center" vertical="center" wrapText="1"/>
    </xf>
    <xf numFmtId="0" fontId="67" fillId="0" borderId="87" xfId="111" applyFont="1" applyFill="1" applyBorder="1" applyAlignment="1">
      <alignment horizontal="center" vertical="center" wrapText="1"/>
    </xf>
    <xf numFmtId="0" fontId="68" fillId="0" borderId="48" xfId="111" applyFont="1" applyFill="1" applyBorder="1" applyAlignment="1">
      <alignment horizontal="center" vertical="center" wrapText="1"/>
    </xf>
    <xf numFmtId="0" fontId="68" fillId="0" borderId="46" xfId="111" applyFont="1" applyFill="1" applyBorder="1" applyAlignment="1">
      <alignment horizontal="center" vertical="center" wrapText="1"/>
    </xf>
    <xf numFmtId="0" fontId="68" fillId="0" borderId="45" xfId="111" applyFont="1" applyFill="1" applyBorder="1" applyAlignment="1">
      <alignment horizontal="center" vertical="center" wrapText="1"/>
    </xf>
    <xf numFmtId="0" fontId="68" fillId="0" borderId="47" xfId="111" applyFont="1" applyFill="1" applyBorder="1" applyAlignment="1">
      <alignment horizontal="center" vertical="center" wrapText="1"/>
    </xf>
    <xf numFmtId="0" fontId="4" fillId="0" borderId="42" xfId="111" applyFont="1" applyFill="1" applyBorder="1" applyAlignment="1">
      <alignment horizontal="center"/>
    </xf>
    <xf numFmtId="0" fontId="10" fillId="0" borderId="49" xfId="111" applyFont="1" applyFill="1" applyBorder="1" applyProtection="1">
      <protection locked="0"/>
    </xf>
    <xf numFmtId="164" fontId="10" fillId="0" borderId="59" xfId="111" applyNumberFormat="1" applyFont="1" applyFill="1" applyBorder="1" applyProtection="1">
      <protection locked="0"/>
    </xf>
    <xf numFmtId="3" fontId="10" fillId="0" borderId="72" xfId="111" applyNumberFormat="1" applyFont="1" applyFill="1" applyBorder="1" applyProtection="1">
      <protection locked="0"/>
    </xf>
    <xf numFmtId="164" fontId="10" fillId="0" borderId="58" xfId="111" applyNumberFormat="1" applyFont="1" applyFill="1" applyBorder="1" applyProtection="1">
      <protection locked="0"/>
    </xf>
    <xf numFmtId="3" fontId="10" fillId="0" borderId="63" xfId="111" applyNumberFormat="1" applyFont="1" applyFill="1" applyBorder="1" applyProtection="1">
      <protection locked="0"/>
    </xf>
    <xf numFmtId="0" fontId="4" fillId="0" borderId="43" xfId="111" applyFont="1" applyFill="1" applyBorder="1" applyAlignment="1">
      <alignment horizontal="center"/>
    </xf>
    <xf numFmtId="0" fontId="10" fillId="0" borderId="43" xfId="111" applyFont="1" applyFill="1" applyBorder="1" applyProtection="1">
      <protection locked="0"/>
    </xf>
    <xf numFmtId="0" fontId="10" fillId="0" borderId="50" xfId="111" applyFont="1" applyFill="1" applyBorder="1" applyProtection="1">
      <protection locked="0"/>
    </xf>
    <xf numFmtId="0" fontId="4" fillId="0" borderId="44" xfId="111" applyFont="1" applyFill="1" applyBorder="1" applyAlignment="1">
      <alignment horizontal="center"/>
    </xf>
    <xf numFmtId="0" fontId="10" fillId="0" borderId="44" xfId="111" applyFont="1" applyFill="1" applyBorder="1" applyProtection="1">
      <protection locked="0"/>
    </xf>
    <xf numFmtId="164" fontId="10" fillId="0" borderId="48" xfId="111" applyNumberFormat="1" applyFont="1" applyFill="1" applyBorder="1" applyProtection="1">
      <protection locked="0"/>
    </xf>
    <xf numFmtId="3" fontId="10" fillId="0" borderId="46" xfId="111" applyNumberFormat="1" applyFont="1" applyFill="1" applyBorder="1" applyProtection="1">
      <protection locked="0"/>
    </xf>
    <xf numFmtId="164" fontId="10" fillId="0" borderId="45" xfId="111" applyNumberFormat="1" applyFont="1" applyFill="1" applyBorder="1" applyProtection="1">
      <protection locked="0"/>
    </xf>
    <xf numFmtId="3" fontId="10" fillId="0" borderId="47" xfId="111" applyNumberFormat="1" applyFont="1" applyFill="1" applyBorder="1" applyProtection="1">
      <protection locked="0"/>
    </xf>
    <xf numFmtId="0" fontId="4" fillId="0" borderId="41" xfId="111" applyFont="1" applyFill="1" applyBorder="1" applyAlignment="1">
      <alignment horizontal="center"/>
    </xf>
    <xf numFmtId="0" fontId="10" fillId="0" borderId="41" xfId="111" applyFont="1" applyFill="1" applyBorder="1"/>
    <xf numFmtId="164" fontId="10" fillId="0" borderId="9" xfId="111" applyNumberFormat="1" applyFont="1" applyFill="1" applyBorder="1"/>
    <xf numFmtId="0" fontId="10" fillId="0" borderId="61" xfId="111" applyFont="1" applyFill="1" applyBorder="1" applyAlignment="1">
      <alignment horizontal="center"/>
    </xf>
    <xf numFmtId="164" fontId="10" fillId="0" borderId="24" xfId="111" applyNumberFormat="1" applyFont="1" applyFill="1" applyBorder="1"/>
    <xf numFmtId="0" fontId="10" fillId="0" borderId="56" xfId="111" applyFont="1" applyFill="1" applyBorder="1" applyAlignment="1">
      <alignment horizontal="center"/>
    </xf>
    <xf numFmtId="0" fontId="10" fillId="0" borderId="0" xfId="111" applyFont="1" applyFill="1" applyProtection="1"/>
    <xf numFmtId="0" fontId="74" fillId="0" borderId="28" xfId="124" applyFont="1" applyFill="1" applyBorder="1" applyAlignment="1" applyProtection="1">
      <alignment horizontal="left"/>
    </xf>
    <xf numFmtId="0" fontId="2" fillId="0" borderId="31" xfId="135" applyFont="1" applyFill="1" applyBorder="1" applyProtection="1"/>
    <xf numFmtId="0" fontId="74" fillId="0" borderId="29" xfId="124" applyFont="1" applyFill="1" applyBorder="1" applyAlignment="1" applyProtection="1">
      <alignment horizontal="left"/>
    </xf>
    <xf numFmtId="0" fontId="2" fillId="0" borderId="32" xfId="135" applyFont="1" applyFill="1" applyBorder="1" applyProtection="1"/>
    <xf numFmtId="0" fontId="74" fillId="0" borderId="19" xfId="124" applyFont="1" applyFill="1" applyBorder="1" applyProtection="1"/>
    <xf numFmtId="0" fontId="2" fillId="0" borderId="33" xfId="135" applyFont="1" applyFill="1" applyBorder="1" applyProtection="1"/>
    <xf numFmtId="0" fontId="74" fillId="0" borderId="2" xfId="124" applyFont="1" applyFill="1" applyBorder="1" applyProtection="1"/>
    <xf numFmtId="0" fontId="2" fillId="0" borderId="34" xfId="135" applyFont="1" applyFill="1" applyBorder="1" applyProtection="1"/>
    <xf numFmtId="0" fontId="74" fillId="0" borderId="35" xfId="105" applyFont="1" applyFill="1" applyBorder="1" applyAlignment="1" applyProtection="1">
      <protection locked="0"/>
    </xf>
    <xf numFmtId="0" fontId="2" fillId="0" borderId="36" xfId="135" applyFont="1" applyFill="1" applyBorder="1" applyProtection="1">
      <protection locked="0"/>
    </xf>
    <xf numFmtId="0" fontId="2" fillId="0" borderId="0" xfId="135" applyFont="1" applyFill="1" applyBorder="1" applyProtection="1">
      <protection locked="0"/>
    </xf>
    <xf numFmtId="0" fontId="2" fillId="0" borderId="37" xfId="135" applyFont="1" applyFill="1" applyBorder="1" applyProtection="1">
      <protection locked="0"/>
    </xf>
    <xf numFmtId="3" fontId="74" fillId="0" borderId="35" xfId="119" applyNumberFormat="1" applyFont="1" applyFill="1" applyBorder="1" applyAlignment="1" applyProtection="1">
      <alignment horizontal="left"/>
      <protection locked="0"/>
    </xf>
    <xf numFmtId="3" fontId="74" fillId="0" borderId="0" xfId="119" applyNumberFormat="1" applyFont="1" applyFill="1" applyBorder="1" applyAlignment="1" applyProtection="1">
      <protection locked="0"/>
    </xf>
    <xf numFmtId="0" fontId="74" fillId="0" borderId="30" xfId="124" applyFont="1" applyFill="1" applyBorder="1" applyAlignment="1" applyProtection="1">
      <alignment horizontal="left"/>
      <protection locked="0"/>
    </xf>
    <xf numFmtId="0" fontId="2" fillId="0" borderId="38" xfId="135" applyFont="1" applyFill="1" applyBorder="1" applyProtection="1">
      <protection locked="0"/>
    </xf>
    <xf numFmtId="0" fontId="2" fillId="0" borderId="25" xfId="135" applyFont="1" applyFill="1" applyBorder="1" applyProtection="1">
      <protection locked="0"/>
    </xf>
    <xf numFmtId="0" fontId="2" fillId="0" borderId="39" xfId="135" applyFont="1" applyFill="1" applyBorder="1" applyProtection="1">
      <protection locked="0"/>
    </xf>
    <xf numFmtId="0" fontId="75" fillId="0" borderId="0" xfId="124" applyFont="1" applyFill="1" applyBorder="1" applyAlignment="1" applyProtection="1">
      <alignment horizontal="left"/>
    </xf>
    <xf numFmtId="0" fontId="2" fillId="0" borderId="0" xfId="135" applyFont="1" applyFill="1" applyBorder="1" applyProtection="1"/>
    <xf numFmtId="0" fontId="10" fillId="0" borderId="0" xfId="110" applyFont="1" applyFill="1" applyProtection="1"/>
    <xf numFmtId="0" fontId="10" fillId="0" borderId="0" xfId="110" applyFont="1" applyFill="1" applyAlignment="1" applyProtection="1">
      <alignment horizontal="right"/>
    </xf>
    <xf numFmtId="1" fontId="10" fillId="0" borderId="41" xfId="110" applyNumberFormat="1" applyFont="1" applyFill="1" applyBorder="1" applyAlignment="1" applyProtection="1">
      <alignment horizontal="center" vertical="center"/>
    </xf>
    <xf numFmtId="0" fontId="10" fillId="0" borderId="0" xfId="110" applyFont="1" applyFill="1" applyBorder="1" applyProtection="1">
      <protection locked="0"/>
    </xf>
    <xf numFmtId="0" fontId="10" fillId="0" borderId="0" xfId="110" applyFont="1" applyFill="1" applyBorder="1" applyAlignment="1" applyProtection="1">
      <alignment horizontal="center"/>
    </xf>
    <xf numFmtId="0" fontId="10" fillId="0" borderId="0" xfId="110" applyFont="1" applyFill="1" applyAlignment="1" applyProtection="1">
      <alignment horizontal="left"/>
    </xf>
    <xf numFmtId="0" fontId="10" fillId="0" borderId="51" xfId="110" applyFont="1" applyFill="1" applyBorder="1" applyAlignment="1" applyProtection="1">
      <alignment horizontal="center" vertical="center" wrapText="1"/>
    </xf>
    <xf numFmtId="0" fontId="10" fillId="0" borderId="87" xfId="110" applyFont="1" applyFill="1" applyBorder="1" applyAlignment="1" applyProtection="1">
      <alignment horizontal="center" vertical="center" wrapText="1"/>
    </xf>
    <xf numFmtId="0" fontId="10" fillId="0" borderId="1" xfId="110" applyFont="1" applyFill="1" applyBorder="1" applyAlignment="1" applyProtection="1">
      <alignment horizontal="center" vertical="center" wrapText="1"/>
    </xf>
    <xf numFmtId="0" fontId="4" fillId="0" borderId="20" xfId="110" applyFont="1" applyFill="1" applyBorder="1" applyAlignment="1" applyProtection="1">
      <alignment horizontal="center" vertical="center" wrapText="1"/>
    </xf>
    <xf numFmtId="0" fontId="4" fillId="0" borderId="23" xfId="110" applyFont="1" applyFill="1" applyBorder="1" applyAlignment="1" applyProtection="1">
      <alignment horizontal="center" vertical="center" wrapText="1"/>
    </xf>
    <xf numFmtId="0" fontId="4" fillId="0" borderId="45" xfId="110" applyFont="1" applyFill="1" applyBorder="1" applyAlignment="1" applyProtection="1">
      <alignment horizontal="center"/>
    </xf>
    <xf numFmtId="0" fontId="4" fillId="0" borderId="47" xfId="110" applyFont="1" applyFill="1" applyBorder="1" applyAlignment="1" applyProtection="1">
      <alignment horizontal="center"/>
    </xf>
    <xf numFmtId="0" fontId="4" fillId="0" borderId="69" xfId="110" applyFont="1" applyFill="1" applyBorder="1" applyAlignment="1" applyProtection="1">
      <alignment horizontal="center"/>
    </xf>
    <xf numFmtId="0" fontId="4" fillId="0" borderId="62" xfId="110" applyFont="1" applyFill="1" applyBorder="1" applyProtection="1">
      <protection locked="0"/>
    </xf>
    <xf numFmtId="164" fontId="4" fillId="0" borderId="57" xfId="110" applyNumberFormat="1" applyFont="1" applyFill="1" applyBorder="1" applyProtection="1">
      <protection locked="0"/>
    </xf>
    <xf numFmtId="164" fontId="4" fillId="0" borderId="86" xfId="110" applyNumberFormat="1" applyFont="1" applyFill="1" applyBorder="1" applyProtection="1">
      <protection locked="0"/>
    </xf>
    <xf numFmtId="164" fontId="4" fillId="0" borderId="26" xfId="110" applyNumberFormat="1" applyFont="1" applyFill="1" applyBorder="1" applyProtection="1">
      <protection locked="0"/>
    </xf>
    <xf numFmtId="0" fontId="4" fillId="0" borderId="4" xfId="110" applyFont="1" applyFill="1" applyBorder="1" applyProtection="1">
      <protection locked="0"/>
    </xf>
    <xf numFmtId="164" fontId="4" fillId="0" borderId="51" xfId="110" applyNumberFormat="1" applyFont="1" applyFill="1" applyBorder="1" applyProtection="1">
      <protection locked="0"/>
    </xf>
    <xf numFmtId="164" fontId="4" fillId="0" borderId="87" xfId="110" applyNumberFormat="1" applyFont="1" applyFill="1" applyBorder="1" applyProtection="1">
      <protection locked="0"/>
    </xf>
    <xf numFmtId="164" fontId="4" fillId="0" borderId="1" xfId="110" applyNumberFormat="1" applyFont="1" applyFill="1" applyBorder="1" applyProtection="1">
      <protection locked="0"/>
    </xf>
    <xf numFmtId="0" fontId="4" fillId="0" borderId="74" xfId="110" applyFont="1" applyFill="1" applyBorder="1" applyProtection="1">
      <protection locked="0"/>
    </xf>
    <xf numFmtId="164" fontId="4" fillId="0" borderId="64" xfId="110" applyNumberFormat="1" applyFont="1" applyFill="1" applyBorder="1" applyProtection="1">
      <protection locked="0"/>
    </xf>
    <xf numFmtId="164" fontId="4" fillId="0" borderId="89" xfId="110" applyNumberFormat="1" applyFont="1" applyFill="1" applyBorder="1" applyProtection="1">
      <protection locked="0"/>
    </xf>
    <xf numFmtId="164" fontId="4" fillId="0" borderId="77" xfId="110" applyNumberFormat="1" applyFont="1" applyFill="1" applyBorder="1" applyProtection="1">
      <protection locked="0"/>
    </xf>
    <xf numFmtId="0" fontId="4" fillId="0" borderId="46" xfId="110" applyFont="1" applyFill="1" applyBorder="1" applyProtection="1">
      <protection locked="0"/>
    </xf>
    <xf numFmtId="164" fontId="4" fillId="0" borderId="45" xfId="110" applyNumberFormat="1" applyFont="1" applyFill="1" applyBorder="1" applyProtection="1">
      <protection locked="0"/>
    </xf>
    <xf numFmtId="164" fontId="4" fillId="0" borderId="47" xfId="110" applyNumberFormat="1" applyFont="1" applyFill="1" applyBorder="1" applyProtection="1">
      <protection locked="0"/>
    </xf>
    <xf numFmtId="164" fontId="4" fillId="0" borderId="69" xfId="110" applyNumberFormat="1" applyFont="1" applyFill="1" applyBorder="1" applyProtection="1">
      <protection locked="0"/>
    </xf>
    <xf numFmtId="0" fontId="4" fillId="0" borderId="24" xfId="88" applyFont="1" applyBorder="1" applyAlignment="1">
      <alignment horizontal="center"/>
    </xf>
    <xf numFmtId="0" fontId="10" fillId="0" borderId="41" xfId="110" applyFont="1" applyFill="1" applyBorder="1" applyAlignment="1" applyProtection="1"/>
    <xf numFmtId="164" fontId="10" fillId="0" borderId="54" xfId="110" applyNumberFormat="1" applyFont="1" applyFill="1" applyBorder="1" applyProtection="1"/>
    <xf numFmtId="164" fontId="10" fillId="0" borderId="55" xfId="110" applyNumberFormat="1" applyFont="1" applyFill="1" applyBorder="1" applyProtection="1"/>
    <xf numFmtId="164" fontId="10" fillId="0" borderId="92" xfId="110" applyNumberFormat="1" applyFont="1" applyFill="1" applyBorder="1" applyProtection="1"/>
    <xf numFmtId="0" fontId="74" fillId="0" borderId="28" xfId="124" applyFont="1" applyFill="1" applyBorder="1" applyAlignment="1" applyProtection="1">
      <alignment horizontal="left"/>
      <protection locked="0"/>
    </xf>
    <xf numFmtId="0" fontId="2" fillId="0" borderId="31" xfId="135" applyFont="1" applyFill="1" applyBorder="1" applyProtection="1">
      <protection locked="0"/>
    </xf>
    <xf numFmtId="0" fontId="74" fillId="0" borderId="29" xfId="124" applyFont="1" applyFill="1" applyBorder="1" applyAlignment="1" applyProtection="1">
      <alignment horizontal="left"/>
      <protection locked="0"/>
    </xf>
    <xf numFmtId="0" fontId="2" fillId="0" borderId="32" xfId="135" applyFont="1" applyFill="1" applyBorder="1" applyProtection="1">
      <protection locked="0"/>
    </xf>
    <xf numFmtId="0" fontId="74" fillId="0" borderId="19" xfId="124" applyFont="1" applyFill="1" applyBorder="1" applyProtection="1">
      <protection locked="0"/>
    </xf>
    <xf numFmtId="0" fontId="2" fillId="0" borderId="33" xfId="135" applyFont="1" applyFill="1" applyBorder="1" applyProtection="1">
      <protection locked="0"/>
    </xf>
    <xf numFmtId="0" fontId="74" fillId="0" borderId="2" xfId="124" applyFont="1" applyFill="1" applyBorder="1" applyProtection="1">
      <protection locked="0"/>
    </xf>
    <xf numFmtId="0" fontId="2" fillId="0" borderId="34" xfId="135" applyFont="1" applyFill="1" applyBorder="1" applyProtection="1">
      <protection locked="0"/>
    </xf>
    <xf numFmtId="3" fontId="74" fillId="0" borderId="35" xfId="118" applyNumberFormat="1" applyFont="1" applyFill="1" applyBorder="1" applyAlignment="1" applyProtection="1">
      <alignment horizontal="left"/>
      <protection locked="0"/>
    </xf>
    <xf numFmtId="3" fontId="74" fillId="0" borderId="0" xfId="118" applyNumberFormat="1" applyFont="1" applyFill="1" applyBorder="1" applyAlignment="1" applyProtection="1">
      <protection locked="0"/>
    </xf>
    <xf numFmtId="0" fontId="4" fillId="0" borderId="64" xfId="110" applyFont="1" applyFill="1" applyBorder="1" applyAlignment="1" applyProtection="1">
      <alignment horizontal="center"/>
    </xf>
    <xf numFmtId="0" fontId="4" fillId="0" borderId="89" xfId="110" applyFont="1" applyFill="1" applyBorder="1" applyAlignment="1" applyProtection="1">
      <alignment horizontal="center"/>
    </xf>
    <xf numFmtId="0" fontId="4" fillId="0" borderId="77" xfId="110" applyFont="1" applyFill="1" applyBorder="1" applyAlignment="1" applyProtection="1">
      <alignment horizontal="center"/>
    </xf>
    <xf numFmtId="0" fontId="10" fillId="0" borderId="48" xfId="103" applyFont="1" applyFill="1" applyBorder="1" applyAlignment="1" applyProtection="1">
      <alignment horizontal="center" vertical="center" wrapText="1"/>
      <protection locked="0"/>
    </xf>
    <xf numFmtId="0" fontId="10" fillId="0" borderId="46" xfId="103" applyFont="1" applyFill="1" applyBorder="1" applyAlignment="1" applyProtection="1">
      <alignment horizontal="center" vertical="center" wrapText="1"/>
      <protection locked="0"/>
    </xf>
    <xf numFmtId="0" fontId="10" fillId="0" borderId="69" xfId="103" applyFont="1" applyFill="1" applyBorder="1" applyAlignment="1" applyProtection="1">
      <alignment horizontal="center" vertical="center" wrapText="1"/>
      <protection locked="0"/>
    </xf>
    <xf numFmtId="0" fontId="10" fillId="0" borderId="69" xfId="103" applyFont="1" applyFill="1" applyBorder="1" applyAlignment="1" applyProtection="1">
      <alignment horizontal="center" vertical="center"/>
      <protection locked="0"/>
    </xf>
    <xf numFmtId="0" fontId="10" fillId="0" borderId="45" xfId="103" applyFont="1" applyFill="1" applyBorder="1" applyAlignment="1" applyProtection="1">
      <alignment horizontal="center" vertical="center" wrapText="1"/>
      <protection locked="0"/>
    </xf>
    <xf numFmtId="0" fontId="10" fillId="0" borderId="48" xfId="103" applyFont="1" applyFill="1" applyBorder="1" applyAlignment="1" applyProtection="1">
      <alignment horizontal="center" vertical="center"/>
      <protection locked="0"/>
    </xf>
    <xf numFmtId="0" fontId="10" fillId="0" borderId="47" xfId="103" applyFont="1" applyFill="1" applyBorder="1" applyAlignment="1" applyProtection="1">
      <alignment horizontal="center" vertical="center" wrapText="1"/>
      <protection locked="0"/>
    </xf>
    <xf numFmtId="0" fontId="4" fillId="0" borderId="41" xfId="122" applyFont="1" applyFill="1" applyBorder="1" applyProtection="1">
      <protection locked="0"/>
    </xf>
    <xf numFmtId="0" fontId="4" fillId="0" borderId="41" xfId="122" applyFont="1" applyFill="1" applyBorder="1" applyAlignment="1" applyProtection="1">
      <alignment horizontal="center" vertical="center"/>
      <protection locked="0"/>
    </xf>
    <xf numFmtId="0" fontId="4" fillId="0" borderId="38" xfId="103" applyFont="1" applyFill="1" applyBorder="1" applyAlignment="1" applyProtection="1">
      <alignment horizontal="center"/>
      <protection locked="0"/>
    </xf>
    <xf numFmtId="0" fontId="4" fillId="0" borderId="70" xfId="103" applyFont="1" applyFill="1" applyBorder="1" applyAlignment="1" applyProtection="1">
      <alignment horizontal="center"/>
      <protection locked="0"/>
    </xf>
    <xf numFmtId="0" fontId="4" fillId="0" borderId="67" xfId="103" applyFont="1" applyFill="1" applyBorder="1" applyAlignment="1" applyProtection="1">
      <alignment horizontal="center"/>
      <protection locked="0"/>
    </xf>
    <xf numFmtId="0" fontId="4" fillId="0" borderId="66" xfId="103" applyFont="1" applyFill="1" applyBorder="1" applyAlignment="1" applyProtection="1">
      <alignment horizontal="center"/>
      <protection locked="0"/>
    </xf>
    <xf numFmtId="0" fontId="4" fillId="0" borderId="29" xfId="103" applyFont="1" applyFill="1" applyBorder="1" applyAlignment="1" applyProtection="1">
      <alignment horizontal="center"/>
      <protection locked="0"/>
    </xf>
    <xf numFmtId="0" fontId="4" fillId="0" borderId="65" xfId="103" applyFont="1" applyFill="1" applyBorder="1" applyAlignment="1" applyProtection="1">
      <alignment horizontal="center"/>
      <protection locked="0"/>
    </xf>
    <xf numFmtId="0" fontId="4" fillId="0" borderId="36" xfId="103" applyFont="1" applyFill="1" applyBorder="1" applyAlignment="1" applyProtection="1">
      <alignment horizontal="center"/>
      <protection locked="0"/>
    </xf>
    <xf numFmtId="0" fontId="4" fillId="0" borderId="0" xfId="103" applyFont="1" applyFill="1" applyBorder="1" applyAlignment="1" applyProtection="1">
      <alignment horizontal="center"/>
      <protection locked="0"/>
    </xf>
    <xf numFmtId="0" fontId="4" fillId="0" borderId="56" xfId="103" applyFont="1" applyFill="1" applyBorder="1" applyAlignment="1" applyProtection="1">
      <alignment horizontal="center"/>
      <protection locked="0"/>
    </xf>
    <xf numFmtId="0" fontId="4" fillId="0" borderId="27" xfId="103" applyFont="1" applyFill="1" applyBorder="1" applyAlignment="1" applyProtection="1">
      <alignment horizontal="center"/>
      <protection locked="0"/>
    </xf>
    <xf numFmtId="0" fontId="4" fillId="0" borderId="90" xfId="103" applyFont="1" applyFill="1" applyBorder="1" applyAlignment="1" applyProtection="1">
      <alignment horizontal="center"/>
      <protection locked="0"/>
    </xf>
    <xf numFmtId="0" fontId="4" fillId="0" borderId="91" xfId="103" applyFont="1" applyFill="1" applyBorder="1" applyAlignment="1" applyProtection="1">
      <alignment horizontal="center"/>
      <protection locked="0"/>
    </xf>
    <xf numFmtId="0" fontId="4" fillId="0" borderId="42" xfId="122" applyFont="1" applyFill="1" applyBorder="1" applyAlignment="1" applyProtection="1">
      <alignment horizontal="center" vertical="center" wrapText="1"/>
      <protection locked="0"/>
    </xf>
    <xf numFmtId="0" fontId="10" fillId="0" borderId="17" xfId="122" applyFont="1" applyFill="1" applyBorder="1" applyAlignment="1" applyProtection="1">
      <alignment vertical="top"/>
      <protection locked="0"/>
    </xf>
    <xf numFmtId="0" fontId="4" fillId="0" borderId="43" xfId="122" applyFont="1" applyFill="1" applyBorder="1" applyAlignment="1" applyProtection="1">
      <alignment horizontal="center" vertical="center" wrapText="1"/>
      <protection locked="0"/>
    </xf>
    <xf numFmtId="0" fontId="4" fillId="0" borderId="2" xfId="122" applyFont="1" applyFill="1" applyBorder="1" applyAlignment="1" applyProtection="1">
      <alignment horizontal="left" vertical="top" indent="1"/>
      <protection locked="0"/>
    </xf>
    <xf numFmtId="0" fontId="4" fillId="0" borderId="50" xfId="122" applyFont="1" applyFill="1" applyBorder="1" applyAlignment="1" applyProtection="1">
      <alignment horizontal="center" vertical="center" wrapText="1"/>
      <protection locked="0"/>
    </xf>
    <xf numFmtId="0" fontId="4" fillId="0" borderId="52" xfId="122" applyFont="1" applyFill="1" applyBorder="1" applyAlignment="1" applyProtection="1">
      <alignment horizontal="left" vertical="top" indent="1"/>
      <protection locked="0"/>
    </xf>
    <xf numFmtId="0" fontId="4" fillId="0" borderId="18" xfId="122" applyFont="1" applyFill="1" applyBorder="1" applyAlignment="1" applyProtection="1">
      <alignment horizontal="center" vertical="center" wrapText="1"/>
      <protection locked="0"/>
    </xf>
    <xf numFmtId="0" fontId="10" fillId="0" borderId="18" xfId="122" applyFont="1" applyFill="1" applyBorder="1" applyAlignment="1" applyProtection="1">
      <alignment horizontal="left" indent="1"/>
      <protection locked="0"/>
    </xf>
    <xf numFmtId="0" fontId="4" fillId="0" borderId="19" xfId="122" applyFont="1" applyFill="1" applyBorder="1" applyAlignment="1" applyProtection="1">
      <alignment horizontal="center" vertical="center" wrapText="1"/>
      <protection locked="0"/>
    </xf>
    <xf numFmtId="0" fontId="4" fillId="0" borderId="19" xfId="122" applyFont="1" applyFill="1" applyBorder="1" applyAlignment="1" applyProtection="1">
      <alignment horizontal="left" vertical="top" indent="2"/>
      <protection locked="0"/>
    </xf>
    <xf numFmtId="0" fontId="4" fillId="0" borderId="19" xfId="122" applyFont="1" applyFill="1" applyBorder="1" applyAlignment="1" applyProtection="1">
      <alignment horizontal="left" vertical="top" indent="3"/>
      <protection locked="0"/>
    </xf>
    <xf numFmtId="0" fontId="4" fillId="0" borderId="19" xfId="122" applyFont="1" applyFill="1" applyBorder="1" applyAlignment="1" applyProtection="1">
      <alignment horizontal="left" vertical="top" indent="4"/>
      <protection locked="0"/>
    </xf>
    <xf numFmtId="0" fontId="4" fillId="0" borderId="20" xfId="122" applyFont="1" applyFill="1" applyBorder="1" applyAlignment="1" applyProtection="1">
      <alignment horizontal="center" vertical="center" wrapText="1"/>
      <protection locked="0"/>
    </xf>
    <xf numFmtId="0" fontId="4" fillId="0" borderId="20" xfId="122" applyFont="1" applyFill="1" applyBorder="1" applyAlignment="1" applyProtection="1">
      <alignment horizontal="left" vertical="top" indent="2"/>
      <protection locked="0"/>
    </xf>
    <xf numFmtId="0" fontId="4" fillId="0" borderId="21" xfId="122" applyFont="1" applyFill="1" applyBorder="1" applyAlignment="1" applyProtection="1">
      <alignment horizontal="center" vertical="center" wrapText="1"/>
      <protection locked="0"/>
    </xf>
    <xf numFmtId="0" fontId="10" fillId="0" borderId="21" xfId="122" applyFont="1" applyFill="1" applyBorder="1" applyAlignment="1" applyProtection="1">
      <alignment horizontal="left" vertical="top" indent="1"/>
      <protection locked="0"/>
    </xf>
    <xf numFmtId="0" fontId="4" fillId="0" borderId="84" xfId="122" applyFont="1" applyFill="1" applyBorder="1" applyAlignment="1" applyProtection="1">
      <alignment horizontal="center" vertical="center" wrapText="1"/>
      <protection locked="0"/>
    </xf>
    <xf numFmtId="0" fontId="4" fillId="0" borderId="84" xfId="122" applyFont="1" applyFill="1" applyBorder="1" applyAlignment="1" applyProtection="1">
      <alignment horizontal="left" vertical="top" indent="2"/>
      <protection locked="0"/>
    </xf>
    <xf numFmtId="0" fontId="10" fillId="0" borderId="18" xfId="122" applyFont="1" applyFill="1" applyBorder="1" applyAlignment="1" applyProtection="1">
      <alignment horizontal="left" vertical="top" indent="1"/>
      <protection locked="0"/>
    </xf>
    <xf numFmtId="0" fontId="4" fillId="0" borderId="20" xfId="122" applyFont="1" applyFill="1" applyBorder="1" applyAlignment="1" applyProtection="1">
      <alignment horizontal="left" indent="2"/>
      <protection locked="0"/>
    </xf>
    <xf numFmtId="0" fontId="4" fillId="0" borderId="49" xfId="122" applyFont="1" applyFill="1" applyBorder="1" applyAlignment="1" applyProtection="1">
      <alignment horizontal="center" vertical="center" wrapText="1"/>
      <protection locked="0"/>
    </xf>
    <xf numFmtId="0" fontId="10" fillId="0" borderId="22" xfId="122" applyFont="1" applyFill="1" applyBorder="1" applyAlignment="1" applyProtection="1">
      <alignment vertical="top"/>
      <protection locked="0"/>
    </xf>
    <xf numFmtId="0" fontId="4" fillId="0" borderId="44" xfId="122" applyFont="1" applyFill="1" applyBorder="1" applyAlignment="1" applyProtection="1">
      <alignment horizontal="center" vertical="center" wrapText="1"/>
      <protection locked="0"/>
    </xf>
    <xf numFmtId="0" fontId="4" fillId="0" borderId="23" xfId="122" applyFont="1" applyFill="1" applyBorder="1" applyAlignment="1" applyProtection="1">
      <alignment horizontal="left" vertical="top" indent="1"/>
      <protection locked="0"/>
    </xf>
    <xf numFmtId="0" fontId="4" fillId="0" borderId="41" xfId="122" applyFont="1" applyFill="1" applyBorder="1" applyAlignment="1" applyProtection="1">
      <alignment horizontal="center" vertical="center" wrapText="1"/>
      <protection locked="0"/>
    </xf>
    <xf numFmtId="0" fontId="4" fillId="0" borderId="24" xfId="122" applyFont="1" applyFill="1" applyBorder="1" applyAlignment="1" applyProtection="1">
      <alignment vertical="top"/>
      <protection locked="0"/>
    </xf>
    <xf numFmtId="0" fontId="4" fillId="0" borderId="18" xfId="123" applyFont="1" applyFill="1" applyBorder="1" applyAlignment="1" applyProtection="1">
      <alignment vertical="top"/>
      <protection locked="0"/>
    </xf>
    <xf numFmtId="0" fontId="4" fillId="0" borderId="0" xfId="122" applyFont="1" applyFill="1" applyBorder="1" applyAlignment="1" applyProtection="1">
      <alignment horizontal="left" vertical="top" indent="1"/>
      <protection locked="0"/>
    </xf>
    <xf numFmtId="0" fontId="4" fillId="0" borderId="17" xfId="122" applyFont="1" applyFill="1" applyBorder="1" applyAlignment="1" applyProtection="1">
      <alignment vertical="top"/>
      <protection locked="0"/>
    </xf>
    <xf numFmtId="0" fontId="4" fillId="0" borderId="20" xfId="122" applyFont="1" applyFill="1" applyBorder="1" applyAlignment="1" applyProtection="1">
      <alignment horizontal="left" vertical="top" indent="1"/>
      <protection locked="0"/>
    </xf>
    <xf numFmtId="0" fontId="10" fillId="0" borderId="24" xfId="103" applyFont="1" applyFill="1" applyBorder="1" applyAlignment="1" applyProtection="1">
      <protection locked="0"/>
    </xf>
    <xf numFmtId="0" fontId="30" fillId="0" borderId="0" xfId="85" applyFont="1" applyProtection="1">
      <protection locked="0"/>
    </xf>
    <xf numFmtId="0" fontId="4" fillId="0" borderId="0" xfId="85" applyFont="1" applyProtection="1">
      <protection locked="0"/>
    </xf>
    <xf numFmtId="0" fontId="4" fillId="0" borderId="0" xfId="87" applyProtection="1">
      <protection locked="0"/>
    </xf>
    <xf numFmtId="0" fontId="4" fillId="0" borderId="0" xfId="87" applyFont="1" applyProtection="1">
      <protection locked="0"/>
    </xf>
    <xf numFmtId="0" fontId="4" fillId="0" borderId="0" xfId="87" applyFill="1" applyProtection="1">
      <protection locked="0"/>
    </xf>
    <xf numFmtId="0" fontId="66" fillId="0" borderId="0" xfId="87" applyFont="1" applyFill="1" applyProtection="1">
      <protection locked="0"/>
    </xf>
    <xf numFmtId="164" fontId="4" fillId="0" borderId="78" xfId="125" applyNumberFormat="1" applyFont="1" applyFill="1" applyBorder="1" applyAlignment="1" applyProtection="1">
      <alignment horizontal="right" vertical="center" wrapText="1"/>
      <protection locked="0"/>
    </xf>
    <xf numFmtId="164" fontId="4" fillId="0" borderId="48" xfId="125" applyNumberFormat="1" applyFont="1" applyFill="1" applyBorder="1" applyAlignment="1" applyProtection="1">
      <alignment horizontal="right" vertical="center" wrapText="1"/>
      <protection locked="0"/>
    </xf>
    <xf numFmtId="164" fontId="4" fillId="0" borderId="43" xfId="94" applyNumberFormat="1" applyFont="1" applyFill="1" applyBorder="1" applyAlignment="1" applyProtection="1">
      <alignment horizontal="right"/>
      <protection locked="0"/>
    </xf>
    <xf numFmtId="164" fontId="4" fillId="37" borderId="43" xfId="94" applyNumberFormat="1" applyFont="1" applyFill="1" applyBorder="1" applyAlignment="1" applyProtection="1">
      <alignment horizontal="right"/>
    </xf>
    <xf numFmtId="164" fontId="4" fillId="37" borderId="43" xfId="109" applyNumberFormat="1" applyFont="1" applyFill="1" applyBorder="1" applyAlignment="1" applyProtection="1">
      <alignment horizontal="right"/>
    </xf>
    <xf numFmtId="164" fontId="4" fillId="37" borderId="44" xfId="109" applyNumberFormat="1" applyFont="1" applyFill="1" applyBorder="1" applyAlignment="1" applyProtection="1">
      <alignment horizontal="right"/>
    </xf>
    <xf numFmtId="164" fontId="4" fillId="35" borderId="49" xfId="93" applyNumberFormat="1" applyFont="1" applyFill="1" applyBorder="1" applyAlignment="1" applyProtection="1">
      <alignment horizontal="center"/>
      <protection locked="0"/>
    </xf>
    <xf numFmtId="0" fontId="10" fillId="35" borderId="9" xfId="104" applyFont="1" applyFill="1" applyBorder="1" applyAlignment="1" applyProtection="1">
      <alignment horizontal="center"/>
      <protection locked="0"/>
    </xf>
    <xf numFmtId="164" fontId="10" fillId="35" borderId="41" xfId="93" applyNumberFormat="1" applyFont="1" applyFill="1" applyBorder="1" applyAlignment="1" applyProtection="1">
      <alignment horizontal="center"/>
      <protection locked="0"/>
    </xf>
    <xf numFmtId="0" fontId="4" fillId="35" borderId="2" xfId="104" applyFont="1" applyFill="1" applyBorder="1" applyAlignment="1" applyProtection="1">
      <alignment horizontal="center"/>
      <protection locked="0"/>
    </xf>
    <xf numFmtId="0" fontId="4" fillId="35" borderId="43" xfId="104" applyFont="1" applyFill="1" applyBorder="1" applyAlignment="1" applyProtection="1">
      <alignment horizontal="center"/>
      <protection locked="0"/>
    </xf>
    <xf numFmtId="0" fontId="4" fillId="35" borderId="44" xfId="104" applyFont="1" applyFill="1" applyBorder="1" applyAlignment="1" applyProtection="1">
      <alignment horizontal="center"/>
      <protection locked="0"/>
    </xf>
    <xf numFmtId="164" fontId="10" fillId="37" borderId="41" xfId="93" applyNumberFormat="1" applyFont="1" applyFill="1" applyBorder="1" applyAlignment="1" applyProtection="1">
      <alignment horizontal="right"/>
    </xf>
    <xf numFmtId="164" fontId="10" fillId="37" borderId="41" xfId="93" applyNumberFormat="1" applyFont="1" applyFill="1" applyBorder="1" applyProtection="1"/>
    <xf numFmtId="164" fontId="4" fillId="37" borderId="42" xfId="93" applyNumberFormat="1" applyFont="1" applyFill="1" applyBorder="1" applyAlignment="1" applyProtection="1">
      <alignment horizontal="right"/>
    </xf>
    <xf numFmtId="164" fontId="4" fillId="37" borderId="42" xfId="93" applyNumberFormat="1" applyFont="1" applyFill="1" applyBorder="1" applyProtection="1"/>
    <xf numFmtId="164" fontId="4" fillId="37" borderId="43" xfId="120" applyNumberFormat="1" applyFont="1" applyFill="1" applyBorder="1" applyAlignment="1" applyProtection="1">
      <alignment horizontal="right"/>
    </xf>
    <xf numFmtId="164" fontId="4" fillId="37" borderId="49" xfId="93" applyNumberFormat="1" applyFont="1" applyFill="1" applyBorder="1" applyAlignment="1" applyProtection="1">
      <alignment horizontal="right"/>
    </xf>
    <xf numFmtId="0" fontId="3" fillId="0" borderId="0" xfId="158" applyFont="1" applyFill="1" applyBorder="1" applyProtection="1">
      <protection locked="0"/>
    </xf>
    <xf numFmtId="0" fontId="3" fillId="0" borderId="0" xfId="158" applyFont="1" applyFill="1" applyBorder="1" applyProtection="1"/>
    <xf numFmtId="0" fontId="7" fillId="0" borderId="0" xfId="158" applyFont="1" applyFill="1" applyBorder="1" applyAlignment="1" applyProtection="1">
      <alignment vertical="top"/>
    </xf>
    <xf numFmtId="0" fontId="74" fillId="0" borderId="0" xfId="158" applyFont="1" applyFill="1" applyBorder="1" applyProtection="1"/>
    <xf numFmtId="0" fontId="7" fillId="0" borderId="0" xfId="158" applyFont="1" applyFill="1" applyBorder="1" applyProtection="1"/>
    <xf numFmtId="0" fontId="6" fillId="0" borderId="0" xfId="158" applyFont="1" applyFill="1" applyBorder="1" applyProtection="1"/>
    <xf numFmtId="49" fontId="7" fillId="0" borderId="41" xfId="158" applyNumberFormat="1" applyFont="1" applyFill="1" applyBorder="1" applyAlignment="1" applyProtection="1">
      <alignment horizontal="center"/>
      <protection locked="0"/>
    </xf>
    <xf numFmtId="1" fontId="7" fillId="0" borderId="41" xfId="158" applyNumberFormat="1" applyFont="1" applyFill="1" applyBorder="1" applyAlignment="1" applyProtection="1">
      <alignment horizontal="center"/>
      <protection locked="0"/>
    </xf>
    <xf numFmtId="14" fontId="7" fillId="0" borderId="41" xfId="158" applyNumberFormat="1" applyFont="1" applyFill="1" applyBorder="1" applyAlignment="1" applyProtection="1">
      <alignment horizontal="center"/>
      <protection locked="0"/>
    </xf>
    <xf numFmtId="0" fontId="74" fillId="0" borderId="0" xfId="158" applyFont="1" applyFill="1" applyBorder="1" applyAlignment="1" applyProtection="1">
      <alignment horizontal="center"/>
    </xf>
    <xf numFmtId="0" fontId="3" fillId="0" borderId="0" xfId="158" applyFont="1" applyFill="1" applyBorder="1" applyAlignment="1" applyProtection="1">
      <alignment horizontal="right"/>
    </xf>
    <xf numFmtId="49" fontId="3" fillId="0" borderId="41" xfId="158" applyNumberFormat="1" applyFont="1" applyFill="1" applyBorder="1" applyAlignment="1" applyProtection="1">
      <alignment horizontal="center" vertical="center"/>
      <protection locked="0"/>
    </xf>
    <xf numFmtId="0" fontId="3" fillId="0" borderId="0" xfId="158" applyFont="1" applyFill="1" applyBorder="1" applyAlignment="1" applyProtection="1">
      <alignment vertical="center"/>
    </xf>
    <xf numFmtId="0" fontId="3" fillId="0" borderId="41" xfId="158" applyFont="1" applyFill="1" applyBorder="1" applyAlignment="1" applyProtection="1">
      <alignment horizontal="center" vertical="center"/>
      <protection locked="0"/>
    </xf>
    <xf numFmtId="0" fontId="3" fillId="0" borderId="41" xfId="158" applyFont="1" applyFill="1" applyBorder="1" applyAlignment="1" applyProtection="1">
      <alignment vertical="center"/>
      <protection locked="0"/>
    </xf>
    <xf numFmtId="0" fontId="3" fillId="0" borderId="0" xfId="158" applyFont="1" applyFill="1" applyBorder="1" applyAlignment="1" applyProtection="1">
      <alignment horizontal="right"/>
      <protection locked="0"/>
    </xf>
    <xf numFmtId="0" fontId="3" fillId="0" borderId="0" xfId="158" applyFont="1" applyFill="1" applyBorder="1" applyAlignment="1" applyProtection="1">
      <alignment vertical="center"/>
      <protection locked="0"/>
    </xf>
    <xf numFmtId="49" fontId="3" fillId="0" borderId="0" xfId="158" applyNumberFormat="1" applyFont="1" applyFill="1" applyBorder="1" applyAlignment="1" applyProtection="1">
      <alignment horizontal="center" vertical="center"/>
      <protection locked="0"/>
    </xf>
    <xf numFmtId="0" fontId="3" fillId="0" borderId="0" xfId="158" applyFont="1" applyFill="1" applyBorder="1" applyAlignment="1" applyProtection="1">
      <alignment horizontal="center" vertical="center"/>
      <protection locked="0"/>
    </xf>
    <xf numFmtId="0" fontId="22" fillId="0" borderId="0" xfId="158" applyFont="1" applyFill="1" applyBorder="1" applyAlignment="1" applyProtection="1">
      <alignment horizontal="right"/>
      <protection locked="0"/>
    </xf>
    <xf numFmtId="0" fontId="14" fillId="0" borderId="0" xfId="158" applyFont="1" applyFill="1" applyBorder="1" applyAlignment="1" applyProtection="1">
      <alignment horizontal="center"/>
      <protection locked="0"/>
    </xf>
    <xf numFmtId="0" fontId="3" fillId="0" borderId="0" xfId="158" applyFont="1" applyFill="1" applyBorder="1" applyAlignment="1" applyProtection="1">
      <alignment horizontal="center"/>
      <protection locked="0"/>
    </xf>
    <xf numFmtId="0" fontId="4" fillId="35" borderId="42" xfId="93" applyFont="1" applyFill="1" applyBorder="1" applyAlignment="1" applyProtection="1">
      <alignment horizontal="center"/>
      <protection locked="0"/>
    </xf>
    <xf numFmtId="164" fontId="10" fillId="0" borderId="83" xfId="104" applyNumberFormat="1" applyFont="1" applyFill="1" applyBorder="1" applyAlignment="1" applyProtection="1">
      <alignment horizontal="right"/>
      <protection locked="0"/>
    </xf>
    <xf numFmtId="164" fontId="4" fillId="0" borderId="44" xfId="104" applyNumberFormat="1" applyFont="1" applyFill="1" applyBorder="1" applyAlignment="1" applyProtection="1">
      <alignment horizontal="right"/>
      <protection locked="0"/>
    </xf>
    <xf numFmtId="0" fontId="4" fillId="0" borderId="19" xfId="104" applyFont="1" applyFill="1" applyBorder="1" applyProtection="1"/>
    <xf numFmtId="0" fontId="4" fillId="0" borderId="19" xfId="104" applyFont="1" applyFill="1" applyBorder="1" applyAlignment="1" applyProtection="1">
      <alignment horizontal="left" indent="1"/>
    </xf>
    <xf numFmtId="0" fontId="4" fillId="0" borderId="20" xfId="104" applyFont="1" applyFill="1" applyBorder="1" applyAlignment="1" applyProtection="1">
      <alignment horizontal="left" indent="1"/>
    </xf>
    <xf numFmtId="164" fontId="4" fillId="0" borderId="44" xfId="93" applyNumberFormat="1" applyFont="1" applyFill="1" applyBorder="1" applyAlignment="1" applyProtection="1">
      <alignment horizontal="right"/>
      <protection locked="0"/>
    </xf>
    <xf numFmtId="0" fontId="4" fillId="0" borderId="42" xfId="122" applyFont="1" applyFill="1" applyBorder="1" applyAlignment="1" applyProtection="1">
      <alignment horizontal="center" vertical="center" wrapText="1"/>
    </xf>
    <xf numFmtId="0" fontId="10" fillId="0" borderId="42" xfId="122" applyFont="1" applyFill="1" applyBorder="1" applyAlignment="1" applyProtection="1">
      <alignment vertical="top"/>
    </xf>
    <xf numFmtId="0" fontId="4" fillId="0" borderId="43" xfId="122" applyFont="1" applyFill="1" applyBorder="1" applyAlignment="1" applyProtection="1">
      <alignment horizontal="center" vertical="center" wrapText="1"/>
    </xf>
    <xf numFmtId="0" fontId="4" fillId="0" borderId="43" xfId="122" applyFont="1" applyFill="1" applyBorder="1" applyAlignment="1" applyProtection="1">
      <alignment horizontal="left" vertical="top" indent="1"/>
    </xf>
    <xf numFmtId="164" fontId="4" fillId="36" borderId="93" xfId="122" applyNumberFormat="1" applyFont="1" applyFill="1" applyBorder="1" applyAlignment="1" applyProtection="1">
      <alignment horizontal="center"/>
      <protection locked="0"/>
    </xf>
    <xf numFmtId="164" fontId="4" fillId="36" borderId="94" xfId="122" applyNumberFormat="1" applyFont="1" applyFill="1" applyBorder="1" applyAlignment="1" applyProtection="1">
      <alignment horizontal="center"/>
      <protection locked="0"/>
    </xf>
    <xf numFmtId="164" fontId="4" fillId="36" borderId="94" xfId="122" applyNumberFormat="1" applyFont="1" applyFill="1" applyBorder="1" applyAlignment="1" applyProtection="1">
      <alignment horizontal="right"/>
      <protection locked="0"/>
    </xf>
    <xf numFmtId="0" fontId="4" fillId="0" borderId="93" xfId="122" applyFont="1" applyFill="1" applyBorder="1" applyProtection="1">
      <protection locked="0"/>
    </xf>
    <xf numFmtId="0" fontId="4" fillId="0" borderId="44" xfId="122" applyFont="1" applyFill="1" applyBorder="1" applyAlignment="1" applyProtection="1">
      <alignment horizontal="center" vertical="center" wrapText="1"/>
    </xf>
    <xf numFmtId="0" fontId="4" fillId="0" borderId="44" xfId="122" applyFont="1" applyFill="1" applyBorder="1" applyAlignment="1" applyProtection="1">
      <alignment horizontal="left" vertical="top" indent="1"/>
    </xf>
    <xf numFmtId="164" fontId="4" fillId="36" borderId="45" xfId="122" applyNumberFormat="1" applyFont="1" applyFill="1" applyBorder="1" applyAlignment="1" applyProtection="1">
      <alignment horizontal="center"/>
      <protection locked="0"/>
    </xf>
    <xf numFmtId="164" fontId="4" fillId="36" borderId="69" xfId="122" applyNumberFormat="1" applyFont="1" applyFill="1" applyBorder="1" applyAlignment="1" applyProtection="1">
      <alignment horizontal="center"/>
      <protection locked="0"/>
    </xf>
    <xf numFmtId="164" fontId="4" fillId="36" borderId="69" xfId="122" applyNumberFormat="1" applyFont="1" applyFill="1" applyBorder="1" applyAlignment="1" applyProtection="1">
      <alignment horizontal="right"/>
      <protection locked="0"/>
    </xf>
    <xf numFmtId="0" fontId="4" fillId="0" borderId="45" xfId="122" applyFont="1" applyFill="1" applyBorder="1" applyProtection="1">
      <protection locked="0"/>
    </xf>
    <xf numFmtId="164" fontId="4" fillId="32" borderId="61" xfId="122" applyNumberFormat="1" applyFont="1" applyFill="1" applyBorder="1" applyAlignment="1" applyProtection="1">
      <alignment horizontal="center"/>
      <protection locked="0"/>
    </xf>
    <xf numFmtId="164" fontId="4" fillId="0" borderId="97" xfId="122" applyNumberFormat="1" applyFont="1" applyFill="1" applyBorder="1" applyAlignment="1" applyProtection="1">
      <alignment horizontal="right"/>
      <protection locked="0"/>
    </xf>
    <xf numFmtId="164" fontId="4" fillId="0" borderId="98" xfId="122" applyNumberFormat="1" applyFont="1" applyFill="1" applyBorder="1" applyAlignment="1" applyProtection="1">
      <alignment horizontal="right"/>
      <protection locked="0"/>
    </xf>
    <xf numFmtId="164" fontId="4" fillId="0" borderId="99" xfId="122" applyNumberFormat="1" applyFont="1" applyFill="1" applyBorder="1" applyAlignment="1" applyProtection="1">
      <alignment horizontal="right"/>
      <protection locked="0"/>
    </xf>
    <xf numFmtId="164" fontId="4" fillId="33" borderId="100" xfId="122" applyNumberFormat="1" applyFont="1" applyFill="1" applyBorder="1" applyAlignment="1" applyProtection="1">
      <alignment horizontal="right"/>
    </xf>
    <xf numFmtId="0" fontId="4" fillId="0" borderId="27" xfId="122" applyFont="1" applyFill="1" applyBorder="1" applyProtection="1">
      <protection locked="0"/>
    </xf>
    <xf numFmtId="0" fontId="4" fillId="0" borderId="70" xfId="122" applyFont="1" applyFill="1" applyBorder="1" applyProtection="1">
      <protection locked="0"/>
    </xf>
    <xf numFmtId="0" fontId="4" fillId="0" borderId="56" xfId="122" applyFont="1" applyFill="1" applyBorder="1" applyProtection="1">
      <protection locked="0"/>
    </xf>
    <xf numFmtId="0" fontId="4" fillId="0" borderId="90" xfId="122" applyFont="1" applyFill="1" applyBorder="1" applyProtection="1">
      <protection locked="0"/>
    </xf>
    <xf numFmtId="164" fontId="4" fillId="0" borderId="96" xfId="122" applyNumberFormat="1" applyFont="1" applyFill="1" applyBorder="1" applyAlignment="1" applyProtection="1">
      <alignment horizontal="right"/>
      <protection locked="0"/>
    </xf>
    <xf numFmtId="164" fontId="4" fillId="0" borderId="94" xfId="122" applyNumberFormat="1" applyFont="1" applyFill="1" applyBorder="1" applyAlignment="1" applyProtection="1">
      <alignment horizontal="right"/>
      <protection locked="0"/>
    </xf>
    <xf numFmtId="164" fontId="4" fillId="33" borderId="101" xfId="122" applyNumberFormat="1" applyFont="1" applyFill="1" applyBorder="1" applyAlignment="1" applyProtection="1">
      <alignment horizontal="right"/>
    </xf>
    <xf numFmtId="164" fontId="4" fillId="33" borderId="95" xfId="122" applyNumberFormat="1" applyFont="1" applyFill="1" applyBorder="1" applyAlignment="1" applyProtection="1">
      <alignment horizontal="right"/>
    </xf>
    <xf numFmtId="164" fontId="4" fillId="0" borderId="93" xfId="122" applyNumberFormat="1" applyFont="1" applyFill="1" applyBorder="1" applyAlignment="1" applyProtection="1">
      <alignment horizontal="right"/>
      <protection locked="0"/>
    </xf>
    <xf numFmtId="0" fontId="1" fillId="0" borderId="0" xfId="159"/>
    <xf numFmtId="164" fontId="1" fillId="0" borderId="0" xfId="159" applyNumberFormat="1"/>
    <xf numFmtId="0" fontId="79" fillId="0" borderId="0" xfId="99" applyFont="1"/>
    <xf numFmtId="0" fontId="6" fillId="0" borderId="0" xfId="124" applyFont="1" applyAlignment="1">
      <alignment horizontal="center" vertical="center"/>
    </xf>
    <xf numFmtId="0" fontId="5" fillId="0" borderId="0" xfId="159" applyFont="1"/>
    <xf numFmtId="164" fontId="6" fillId="0" borderId="0" xfId="124" applyNumberFormat="1" applyFont="1" applyAlignment="1">
      <alignment horizontal="left" vertical="center"/>
    </xf>
    <xf numFmtId="0" fontId="6" fillId="0" borderId="0" xfId="124" applyFont="1" applyAlignment="1">
      <alignment horizontal="left" vertical="center"/>
    </xf>
    <xf numFmtId="0" fontId="6" fillId="0" borderId="0" xfId="124" applyFont="1" applyAlignment="1">
      <alignment horizontal="right" vertical="center"/>
    </xf>
    <xf numFmtId="1" fontId="10" fillId="0" borderId="24" xfId="160" applyNumberFormat="1" applyFont="1" applyFill="1" applyBorder="1" applyAlignment="1">
      <alignment horizontal="center" vertical="center"/>
    </xf>
    <xf numFmtId="0" fontId="10" fillId="0" borderId="40" xfId="159" applyFont="1" applyBorder="1" applyAlignment="1"/>
    <xf numFmtId="1" fontId="10" fillId="0" borderId="41" xfId="160" applyNumberFormat="1" applyFont="1" applyFill="1" applyBorder="1" applyAlignment="1">
      <alignment horizontal="center" vertical="center"/>
    </xf>
    <xf numFmtId="0" fontId="8" fillId="0" borderId="0" xfId="159" applyFont="1"/>
    <xf numFmtId="0" fontId="19" fillId="0" borderId="0" xfId="159" applyFont="1"/>
    <xf numFmtId="4" fontId="7" fillId="0" borderId="0" xfId="124" applyNumberFormat="1" applyFont="1" applyAlignment="1">
      <alignment horizontal="left" vertical="center"/>
    </xf>
    <xf numFmtId="49" fontId="7" fillId="0" borderId="0" xfId="124" applyNumberFormat="1" applyFont="1" applyAlignment="1">
      <alignment horizontal="left" vertical="center"/>
    </xf>
    <xf numFmtId="1" fontId="7" fillId="0" borderId="0" xfId="124" applyNumberFormat="1" applyFont="1" applyAlignment="1">
      <alignment horizontal="center" vertical="center"/>
    </xf>
    <xf numFmtId="0" fontId="1" fillId="0" borderId="0" xfId="130" applyAlignment="1">
      <alignment horizontal="right"/>
    </xf>
    <xf numFmtId="0" fontId="1" fillId="0" borderId="0" xfId="159" applyFont="1" applyAlignment="1">
      <alignment horizontal="left"/>
    </xf>
    <xf numFmtId="0" fontId="1" fillId="0" borderId="0" xfId="159" applyFont="1"/>
    <xf numFmtId="164" fontId="1" fillId="0" borderId="0" xfId="159" applyNumberFormat="1" applyFont="1"/>
    <xf numFmtId="0" fontId="1" fillId="0" borderId="0" xfId="159" applyFont="1" applyAlignment="1">
      <alignment horizontal="right"/>
    </xf>
    <xf numFmtId="1" fontId="10" fillId="0" borderId="42" xfId="124" applyNumberFormat="1" applyFont="1" applyBorder="1" applyAlignment="1">
      <alignment horizontal="center" vertical="center" wrapText="1"/>
    </xf>
    <xf numFmtId="1" fontId="10" fillId="0" borderId="17" xfId="124" applyNumberFormat="1" applyFont="1" applyBorder="1" applyAlignment="1">
      <alignment horizontal="center" vertical="center" wrapText="1"/>
    </xf>
    <xf numFmtId="0" fontId="10" fillId="0" borderId="43" xfId="159" applyFont="1" applyBorder="1" applyAlignment="1">
      <alignment horizontal="center"/>
    </xf>
    <xf numFmtId="0" fontId="10" fillId="0" borderId="2" xfId="159" applyFont="1" applyBorder="1" applyAlignment="1">
      <alignment horizontal="center"/>
    </xf>
    <xf numFmtId="0" fontId="10" fillId="0" borderId="45" xfId="159" applyFont="1" applyBorder="1" applyAlignment="1">
      <alignment horizontal="center"/>
    </xf>
    <xf numFmtId="0" fontId="10" fillId="0" borderId="46" xfId="159" applyFont="1" applyBorder="1" applyAlignment="1">
      <alignment horizontal="center"/>
    </xf>
    <xf numFmtId="0" fontId="10" fillId="0" borderId="47" xfId="159" applyFont="1" applyBorder="1" applyAlignment="1">
      <alignment horizontal="center"/>
    </xf>
    <xf numFmtId="0" fontId="10" fillId="0" borderId="48" xfId="159" applyFont="1" applyBorder="1" applyAlignment="1">
      <alignment horizontal="center"/>
    </xf>
    <xf numFmtId="0" fontId="20" fillId="0" borderId="44" xfId="103" applyFont="1" applyBorder="1" applyAlignment="1">
      <alignment horizontal="center" wrapText="1"/>
    </xf>
    <xf numFmtId="0" fontId="20" fillId="0" borderId="23" xfId="103" applyFont="1" applyBorder="1" applyAlignment="1">
      <alignment horizontal="center" wrapText="1"/>
    </xf>
    <xf numFmtId="0" fontId="1" fillId="0" borderId="79" xfId="159" applyFont="1" applyBorder="1" applyAlignment="1">
      <alignment vertical="center"/>
    </xf>
    <xf numFmtId="0" fontId="1" fillId="0" borderId="29" xfId="159" applyFont="1" applyBorder="1" applyAlignment="1">
      <alignment horizontal="center" vertical="center"/>
    </xf>
    <xf numFmtId="0" fontId="1" fillId="0" borderId="32" xfId="159" applyFont="1" applyBorder="1" applyAlignment="1">
      <alignment vertical="center"/>
    </xf>
    <xf numFmtId="0" fontId="1" fillId="0" borderId="80" xfId="159" applyFont="1" applyBorder="1" applyAlignment="1">
      <alignment horizontal="center" vertical="center"/>
    </xf>
    <xf numFmtId="0" fontId="1" fillId="0" borderId="81" xfId="159" applyFont="1" applyBorder="1" applyAlignment="1">
      <alignment horizontal="center" vertical="center"/>
    </xf>
    <xf numFmtId="0" fontId="1" fillId="0" borderId="80" xfId="124" applyFont="1" applyBorder="1" applyAlignment="1">
      <alignment horizontal="center" vertical="center" wrapText="1"/>
    </xf>
    <xf numFmtId="0" fontId="1" fillId="0" borderId="81" xfId="124" applyFont="1" applyBorder="1" applyAlignment="1">
      <alignment horizontal="center" vertical="center" wrapText="1"/>
    </xf>
    <xf numFmtId="0" fontId="1" fillId="0" borderId="36" xfId="124" applyFont="1" applyBorder="1" applyAlignment="1">
      <alignment horizontal="center" vertical="center" wrapText="1"/>
    </xf>
    <xf numFmtId="0" fontId="1" fillId="0" borderId="82" xfId="124" applyFont="1" applyBorder="1" applyAlignment="1">
      <alignment horizontal="center" vertical="center" wrapText="1"/>
    </xf>
    <xf numFmtId="0" fontId="1" fillId="0" borderId="83" xfId="124" applyFont="1" applyBorder="1" applyAlignment="1">
      <alignment horizontal="center" vertical="center" wrapText="1"/>
    </xf>
    <xf numFmtId="0" fontId="1" fillId="0" borderId="0" xfId="124" applyFont="1" applyAlignment="1">
      <alignment horizontal="center" vertical="center" wrapText="1"/>
    </xf>
    <xf numFmtId="0" fontId="1" fillId="0" borderId="42" xfId="159" applyFont="1" applyBorder="1" applyAlignment="1">
      <alignment horizontal="center" vertical="center" wrapText="1"/>
    </xf>
    <xf numFmtId="0" fontId="10" fillId="0" borderId="17" xfId="122" applyFont="1" applyBorder="1" applyAlignment="1">
      <alignment vertical="top"/>
    </xf>
    <xf numFmtId="0" fontId="10" fillId="0" borderId="17" xfId="159" applyFont="1" applyBorder="1" applyAlignment="1">
      <alignment vertical="top"/>
    </xf>
    <xf numFmtId="164" fontId="10" fillId="32" borderId="57" xfId="125" applyNumberFormat="1" applyFont="1" applyFill="1" applyBorder="1" applyAlignment="1">
      <alignment horizontal="right" vertical="center" wrapText="1"/>
    </xf>
    <xf numFmtId="164" fontId="10" fillId="32" borderId="86" xfId="125" applyNumberFormat="1" applyFont="1" applyFill="1" applyBorder="1" applyAlignment="1">
      <alignment horizontal="right" vertical="center" wrapText="1"/>
    </xf>
    <xf numFmtId="164" fontId="10" fillId="32" borderId="85" xfId="125" applyNumberFormat="1" applyFont="1" applyFill="1" applyBorder="1" applyAlignment="1">
      <alignment horizontal="right" vertical="center" wrapText="1"/>
    </xf>
    <xf numFmtId="164" fontId="10" fillId="32" borderId="62" xfId="125" applyNumberFormat="1" applyFont="1" applyFill="1" applyBorder="1" applyAlignment="1">
      <alignment horizontal="right" vertical="center" wrapText="1"/>
    </xf>
    <xf numFmtId="164" fontId="10" fillId="32" borderId="42" xfId="125" applyNumberFormat="1" applyFont="1" applyFill="1" applyBorder="1" applyAlignment="1">
      <alignment horizontal="right" vertical="center" wrapText="1"/>
    </xf>
    <xf numFmtId="164" fontId="10" fillId="32" borderId="17" xfId="125" applyNumberFormat="1" applyFont="1" applyFill="1" applyBorder="1" applyAlignment="1">
      <alignment horizontal="right" vertical="center" wrapText="1"/>
    </xf>
    <xf numFmtId="0" fontId="1" fillId="0" borderId="43" xfId="159" applyFont="1" applyBorder="1" applyAlignment="1">
      <alignment horizontal="center" vertical="center" wrapText="1"/>
    </xf>
    <xf numFmtId="0" fontId="1" fillId="0" borderId="2" xfId="122" applyFont="1" applyBorder="1" applyAlignment="1">
      <alignment horizontal="left" vertical="top" indent="1"/>
    </xf>
    <xf numFmtId="0" fontId="1" fillId="0" borderId="2" xfId="159" applyFont="1" applyBorder="1" applyAlignment="1">
      <alignment horizontal="left" vertical="top" indent="1"/>
    </xf>
    <xf numFmtId="164" fontId="1" fillId="33" borderId="93" xfId="125" applyNumberFormat="1" applyFont="1" applyFill="1" applyBorder="1" applyAlignment="1">
      <alignment horizontal="right" vertical="center" wrapText="1"/>
    </xf>
    <xf numFmtId="164" fontId="1" fillId="33" borderId="95" xfId="125" applyNumberFormat="1" applyFont="1" applyFill="1" applyBorder="1" applyAlignment="1">
      <alignment horizontal="right" vertical="center" wrapText="1"/>
    </xf>
    <xf numFmtId="164" fontId="1" fillId="33" borderId="96" xfId="125" applyNumberFormat="1" applyFont="1" applyFill="1" applyBorder="1" applyAlignment="1">
      <alignment horizontal="right" vertical="center" wrapText="1"/>
    </xf>
    <xf numFmtId="164" fontId="1" fillId="33" borderId="4" xfId="125" applyNumberFormat="1" applyFont="1" applyFill="1" applyBorder="1" applyAlignment="1">
      <alignment horizontal="right" vertical="center" wrapText="1"/>
    </xf>
    <xf numFmtId="164" fontId="1" fillId="33" borderId="43" xfId="125" applyNumberFormat="1" applyFont="1" applyFill="1" applyBorder="1" applyAlignment="1">
      <alignment horizontal="right" vertical="center" wrapText="1"/>
    </xf>
    <xf numFmtId="164" fontId="1" fillId="33" borderId="2" xfId="125" applyNumberFormat="1" applyFont="1" applyFill="1" applyBorder="1" applyAlignment="1">
      <alignment horizontal="right" vertical="center" wrapText="1"/>
    </xf>
    <xf numFmtId="164" fontId="1" fillId="34" borderId="93" xfId="125" applyNumberFormat="1" applyFont="1" applyFill="1" applyBorder="1" applyAlignment="1">
      <alignment horizontal="right" vertical="center" wrapText="1"/>
    </xf>
    <xf numFmtId="164" fontId="1" fillId="34" borderId="95" xfId="125" applyNumberFormat="1" applyFont="1" applyFill="1" applyBorder="1" applyAlignment="1">
      <alignment horizontal="right" vertical="center" wrapText="1"/>
    </xf>
    <xf numFmtId="164" fontId="1" fillId="34" borderId="96" xfId="125" applyNumberFormat="1" applyFont="1" applyFill="1" applyBorder="1" applyAlignment="1">
      <alignment horizontal="right" vertical="center" wrapText="1"/>
    </xf>
    <xf numFmtId="164" fontId="1" fillId="34" borderId="4" xfId="125" applyNumberFormat="1" applyFont="1" applyFill="1" applyBorder="1" applyAlignment="1">
      <alignment horizontal="right" vertical="center" wrapText="1"/>
    </xf>
    <xf numFmtId="164" fontId="1" fillId="34" borderId="43" xfId="125" applyNumberFormat="1" applyFont="1" applyFill="1" applyBorder="1" applyAlignment="1">
      <alignment horizontal="right" vertical="center" wrapText="1"/>
    </xf>
    <xf numFmtId="164" fontId="1" fillId="34" borderId="2" xfId="125" applyNumberFormat="1" applyFont="1" applyFill="1" applyBorder="1" applyAlignment="1">
      <alignment horizontal="right" vertical="center" wrapText="1"/>
    </xf>
    <xf numFmtId="0" fontId="1" fillId="0" borderId="44" xfId="159" applyFont="1" applyBorder="1" applyAlignment="1">
      <alignment horizontal="center" vertical="center" wrapText="1"/>
    </xf>
    <xf numFmtId="0" fontId="1" fillId="0" borderId="23" xfId="122" applyFont="1" applyBorder="1" applyAlignment="1">
      <alignment horizontal="left" vertical="top" indent="1"/>
    </xf>
    <xf numFmtId="0" fontId="1" fillId="0" borderId="23" xfId="159" applyFont="1" applyBorder="1" applyAlignment="1">
      <alignment horizontal="left" vertical="top" indent="1"/>
    </xf>
    <xf numFmtId="164" fontId="1" fillId="34" borderId="45" xfId="125" applyNumberFormat="1" applyFont="1" applyFill="1" applyBorder="1" applyAlignment="1">
      <alignment horizontal="right" vertical="center" wrapText="1"/>
    </xf>
    <xf numFmtId="164" fontId="1" fillId="34" borderId="47" xfId="125" applyNumberFormat="1" applyFont="1" applyFill="1" applyBorder="1" applyAlignment="1">
      <alignment horizontal="right" vertical="center" wrapText="1"/>
    </xf>
    <xf numFmtId="164" fontId="1" fillId="34" borderId="48" xfId="125" applyNumberFormat="1" applyFont="1" applyFill="1" applyBorder="1" applyAlignment="1">
      <alignment horizontal="right" vertical="center" wrapText="1"/>
    </xf>
    <xf numFmtId="164" fontId="1" fillId="34" borderId="46" xfId="125" applyNumberFormat="1" applyFont="1" applyFill="1" applyBorder="1" applyAlignment="1">
      <alignment horizontal="right" vertical="center" wrapText="1"/>
    </xf>
    <xf numFmtId="164" fontId="1" fillId="34" borderId="44" xfId="125" applyNumberFormat="1" applyFont="1" applyFill="1" applyBorder="1" applyAlignment="1">
      <alignment horizontal="right" vertical="center" wrapText="1"/>
    </xf>
    <xf numFmtId="164" fontId="1" fillId="34" borderId="23" xfId="125" applyNumberFormat="1" applyFont="1" applyFill="1" applyBorder="1" applyAlignment="1">
      <alignment horizontal="right" vertical="center" wrapText="1"/>
    </xf>
    <xf numFmtId="0" fontId="10" fillId="0" borderId="18" xfId="122" applyFont="1" applyBorder="1" applyAlignment="1">
      <alignment horizontal="left" indent="1"/>
    </xf>
    <xf numFmtId="0" fontId="10" fillId="0" borderId="17" xfId="159" applyFont="1" applyBorder="1" applyAlignment="1">
      <alignment horizontal="left" indent="1"/>
    </xf>
    <xf numFmtId="164" fontId="10" fillId="32" borderId="57" xfId="161" applyNumberFormat="1" applyFont="1" applyFill="1" applyBorder="1" applyAlignment="1">
      <alignment horizontal="right"/>
    </xf>
    <xf numFmtId="164" fontId="10" fillId="32" borderId="86" xfId="161" applyNumberFormat="1" applyFont="1" applyFill="1" applyBorder="1" applyAlignment="1">
      <alignment horizontal="right"/>
    </xf>
    <xf numFmtId="164" fontId="10" fillId="32" borderId="85" xfId="161" applyNumberFormat="1" applyFont="1" applyFill="1" applyBorder="1" applyAlignment="1">
      <alignment horizontal="right"/>
    </xf>
    <xf numFmtId="164" fontId="10" fillId="32" borderId="62" xfId="161" applyNumberFormat="1" applyFont="1" applyFill="1" applyBorder="1" applyAlignment="1">
      <alignment horizontal="right"/>
    </xf>
    <xf numFmtId="164" fontId="10" fillId="32" borderId="42" xfId="161" applyNumberFormat="1" applyFont="1" applyFill="1" applyBorder="1" applyAlignment="1">
      <alignment horizontal="right"/>
    </xf>
    <xf numFmtId="164" fontId="10" fillId="32" borderId="17" xfId="161" applyNumberFormat="1" applyFont="1" applyFill="1" applyBorder="1" applyAlignment="1">
      <alignment horizontal="right"/>
    </xf>
    <xf numFmtId="0" fontId="1" fillId="0" borderId="19" xfId="122" applyFont="1" applyBorder="1" applyAlignment="1">
      <alignment horizontal="left" vertical="top" indent="2"/>
    </xf>
    <xf numFmtId="0" fontId="10" fillId="0" borderId="2" xfId="159" applyFont="1" applyBorder="1" applyAlignment="1">
      <alignment horizontal="left" vertical="top" indent="2"/>
    </xf>
    <xf numFmtId="164" fontId="1" fillId="33" borderId="93" xfId="161" applyNumberFormat="1" applyFont="1" applyFill="1" applyBorder="1" applyAlignment="1">
      <alignment horizontal="right"/>
    </xf>
    <xf numFmtId="164" fontId="1" fillId="33" borderId="95" xfId="161" applyNumberFormat="1" applyFont="1" applyFill="1" applyBorder="1" applyAlignment="1">
      <alignment horizontal="right"/>
    </xf>
    <xf numFmtId="164" fontId="1" fillId="33" borderId="96" xfId="161" applyNumberFormat="1" applyFont="1" applyFill="1" applyBorder="1" applyAlignment="1">
      <alignment horizontal="right"/>
    </xf>
    <xf numFmtId="164" fontId="1" fillId="33" borderId="4" xfId="161" applyNumberFormat="1" applyFont="1" applyFill="1" applyBorder="1" applyAlignment="1">
      <alignment horizontal="right"/>
    </xf>
    <xf numFmtId="164" fontId="1" fillId="0" borderId="43" xfId="161" applyNumberFormat="1" applyFont="1" applyBorder="1" applyAlignment="1" applyProtection="1">
      <alignment horizontal="right"/>
      <protection locked="0"/>
    </xf>
    <xf numFmtId="0" fontId="1" fillId="0" borderId="19" xfId="122" applyFont="1" applyBorder="1" applyAlignment="1">
      <alignment horizontal="left" vertical="top" indent="3"/>
    </xf>
    <xf numFmtId="0" fontId="1" fillId="0" borderId="2" xfId="159" applyFont="1" applyBorder="1" applyAlignment="1">
      <alignment horizontal="left" vertical="top" indent="3"/>
    </xf>
    <xf numFmtId="164" fontId="1" fillId="0" borderId="93" xfId="161" applyNumberFormat="1" applyFont="1" applyBorder="1" applyAlignment="1" applyProtection="1">
      <alignment horizontal="right"/>
      <protection locked="0"/>
    </xf>
    <xf numFmtId="164" fontId="1" fillId="0" borderId="95" xfId="161" applyNumberFormat="1" applyFont="1" applyBorder="1" applyAlignment="1" applyProtection="1">
      <alignment horizontal="right"/>
      <protection locked="0"/>
    </xf>
    <xf numFmtId="164" fontId="1" fillId="0" borderId="96" xfId="161" applyNumberFormat="1" applyFont="1" applyBorder="1" applyAlignment="1" applyProtection="1">
      <alignment horizontal="right"/>
      <protection locked="0"/>
    </xf>
    <xf numFmtId="164" fontId="1" fillId="0" borderId="4" xfId="161" applyNumberFormat="1" applyFont="1" applyBorder="1" applyAlignment="1" applyProtection="1">
      <alignment horizontal="right"/>
      <protection locked="0"/>
    </xf>
    <xf numFmtId="164" fontId="1" fillId="35" borderId="43" xfId="161" applyNumberFormat="1" applyFont="1" applyFill="1" applyBorder="1" applyAlignment="1">
      <alignment horizontal="center"/>
    </xf>
    <xf numFmtId="164" fontId="1" fillId="35" borderId="2" xfId="161" applyNumberFormat="1" applyFont="1" applyFill="1" applyBorder="1" applyAlignment="1">
      <alignment horizontal="center"/>
    </xf>
    <xf numFmtId="0" fontId="1" fillId="0" borderId="19" xfId="122" applyFont="1" applyBorder="1" applyAlignment="1">
      <alignment horizontal="left" vertical="top" indent="4"/>
    </xf>
    <xf numFmtId="164" fontId="1" fillId="0" borderId="19" xfId="161" applyNumberFormat="1" applyFont="1" applyBorder="1" applyAlignment="1" applyProtection="1">
      <alignment horizontal="right"/>
      <protection locked="0"/>
    </xf>
    <xf numFmtId="164" fontId="1" fillId="0" borderId="94" xfId="161" applyNumberFormat="1" applyFont="1" applyBorder="1" applyAlignment="1" applyProtection="1">
      <alignment horizontal="right"/>
      <protection locked="0"/>
    </xf>
    <xf numFmtId="164" fontId="1" fillId="34" borderId="93" xfId="161" applyNumberFormat="1" applyFont="1" applyFill="1" applyBorder="1" applyAlignment="1">
      <alignment horizontal="right"/>
    </xf>
    <xf numFmtId="164" fontId="1" fillId="34" borderId="96" xfId="161" applyNumberFormat="1" applyFont="1" applyFill="1" applyBorder="1" applyAlignment="1">
      <alignment horizontal="right"/>
    </xf>
    <xf numFmtId="164" fontId="1" fillId="34" borderId="95" xfId="161" applyNumberFormat="1" applyFont="1" applyFill="1" applyBorder="1" applyAlignment="1">
      <alignment horizontal="right"/>
    </xf>
    <xf numFmtId="164" fontId="1" fillId="34" borderId="4" xfId="161" applyNumberFormat="1" applyFont="1" applyFill="1" applyBorder="1" applyAlignment="1">
      <alignment horizontal="right"/>
    </xf>
    <xf numFmtId="164" fontId="1" fillId="34" borderId="43" xfId="161" applyNumberFormat="1" applyFont="1" applyFill="1" applyBorder="1" applyAlignment="1">
      <alignment horizontal="right"/>
    </xf>
    <xf numFmtId="0" fontId="1" fillId="0" borderId="20" xfId="122" applyFont="1" applyBorder="1" applyAlignment="1">
      <alignment horizontal="left" vertical="top" indent="2"/>
    </xf>
    <xf numFmtId="0" fontId="1" fillId="0" borderId="23" xfId="159" applyFont="1" applyBorder="1" applyAlignment="1">
      <alignment horizontal="left" vertical="top" indent="3"/>
    </xf>
    <xf numFmtId="164" fontId="1" fillId="34" borderId="45" xfId="161" applyNumberFormat="1" applyFont="1" applyFill="1" applyBorder="1" applyAlignment="1">
      <alignment horizontal="right"/>
    </xf>
    <xf numFmtId="164" fontId="1" fillId="34" borderId="47" xfId="161" applyNumberFormat="1" applyFont="1" applyFill="1" applyBorder="1" applyAlignment="1">
      <alignment horizontal="right"/>
    </xf>
    <xf numFmtId="164" fontId="1" fillId="34" borderId="46" xfId="161" applyNumberFormat="1" applyFont="1" applyFill="1" applyBorder="1" applyAlignment="1">
      <alignment horizontal="right"/>
    </xf>
    <xf numFmtId="164" fontId="1" fillId="34" borderId="44" xfId="161" applyNumberFormat="1" applyFont="1" applyFill="1" applyBorder="1" applyAlignment="1">
      <alignment horizontal="right"/>
    </xf>
    <xf numFmtId="0" fontId="10" fillId="0" borderId="18" xfId="122" applyFont="1" applyBorder="1" applyAlignment="1">
      <alignment horizontal="left" vertical="top" indent="1"/>
    </xf>
    <xf numFmtId="0" fontId="10" fillId="0" borderId="17" xfId="159" applyFont="1" applyBorder="1" applyAlignment="1">
      <alignment horizontal="left" vertical="top" indent="1"/>
    </xf>
    <xf numFmtId="164" fontId="1" fillId="0" borderId="2" xfId="161" applyNumberFormat="1" applyFont="1" applyBorder="1" applyAlignment="1" applyProtection="1">
      <alignment horizontal="right"/>
      <protection locked="0"/>
    </xf>
    <xf numFmtId="164" fontId="1" fillId="34" borderId="2" xfId="161" applyNumberFormat="1" applyFont="1" applyFill="1" applyBorder="1" applyAlignment="1">
      <alignment horizontal="right"/>
    </xf>
    <xf numFmtId="164" fontId="1" fillId="34" borderId="48" xfId="161" applyNumberFormat="1" applyFont="1" applyFill="1" applyBorder="1" applyAlignment="1">
      <alignment horizontal="right"/>
    </xf>
    <xf numFmtId="164" fontId="1" fillId="34" borderId="23" xfId="161" applyNumberFormat="1" applyFont="1" applyFill="1" applyBorder="1" applyAlignment="1">
      <alignment horizontal="right"/>
    </xf>
    <xf numFmtId="0" fontId="1" fillId="0" borderId="49" xfId="159" applyFont="1" applyBorder="1" applyAlignment="1">
      <alignment horizontal="center" vertical="center" wrapText="1"/>
    </xf>
    <xf numFmtId="0" fontId="10" fillId="0" borderId="21" xfId="122" applyFont="1" applyBorder="1" applyAlignment="1">
      <alignment horizontal="left" vertical="top" indent="1"/>
    </xf>
    <xf numFmtId="0" fontId="10" fillId="0" borderId="22" xfId="159" applyFont="1" applyBorder="1" applyAlignment="1">
      <alignment horizontal="left" vertical="top" indent="1"/>
    </xf>
    <xf numFmtId="164" fontId="1" fillId="33" borderId="58" xfId="161" applyNumberFormat="1" applyFont="1" applyFill="1" applyBorder="1" applyAlignment="1">
      <alignment horizontal="right"/>
    </xf>
    <xf numFmtId="164" fontId="1" fillId="33" borderId="63" xfId="161" applyNumberFormat="1" applyFont="1" applyFill="1" applyBorder="1" applyAlignment="1">
      <alignment horizontal="right"/>
    </xf>
    <xf numFmtId="164" fontId="1" fillId="33" borderId="59" xfId="161" applyNumberFormat="1" applyFont="1" applyFill="1" applyBorder="1" applyAlignment="1">
      <alignment horizontal="right"/>
    </xf>
    <xf numFmtId="164" fontId="1" fillId="33" borderId="72" xfId="161" applyNumberFormat="1" applyFont="1" applyFill="1" applyBorder="1" applyAlignment="1">
      <alignment horizontal="right"/>
    </xf>
    <xf numFmtId="164" fontId="1" fillId="0" borderId="49" xfId="161" applyNumberFormat="1" applyFont="1" applyBorder="1" applyAlignment="1" applyProtection="1">
      <alignment horizontal="right"/>
      <protection locked="0"/>
    </xf>
    <xf numFmtId="164" fontId="1" fillId="0" borderId="22" xfId="161" applyNumberFormat="1" applyFont="1" applyBorder="1" applyAlignment="1" applyProtection="1">
      <alignment horizontal="right"/>
      <protection locked="0"/>
    </xf>
    <xf numFmtId="0" fontId="1" fillId="0" borderId="50" xfId="159" applyFont="1" applyBorder="1" applyAlignment="1">
      <alignment horizontal="center" vertical="center" wrapText="1"/>
    </xf>
    <xf numFmtId="0" fontId="1" fillId="0" borderId="84" xfId="122" applyFont="1" applyBorder="1" applyAlignment="1">
      <alignment horizontal="left" indent="2"/>
    </xf>
    <xf numFmtId="0" fontId="1" fillId="0" borderId="52" xfId="159" applyFont="1" applyBorder="1" applyAlignment="1">
      <alignment horizontal="left" indent="3"/>
    </xf>
    <xf numFmtId="164" fontId="1" fillId="0" borderId="97" xfId="161" applyNumberFormat="1" applyFont="1" applyBorder="1" applyAlignment="1" applyProtection="1">
      <alignment horizontal="right"/>
      <protection locked="0"/>
    </xf>
    <xf numFmtId="164" fontId="1" fillId="0" borderId="89" xfId="161" applyNumberFormat="1" applyFont="1" applyBorder="1" applyAlignment="1" applyProtection="1">
      <alignment horizontal="right"/>
      <protection locked="0"/>
    </xf>
    <xf numFmtId="164" fontId="1" fillId="0" borderId="98" xfId="161" applyNumberFormat="1" applyFont="1" applyBorder="1" applyAlignment="1" applyProtection="1">
      <alignment horizontal="right"/>
      <protection locked="0"/>
    </xf>
    <xf numFmtId="164" fontId="1" fillId="0" borderId="74" xfId="161" applyNumberFormat="1" applyFont="1" applyBorder="1" applyAlignment="1" applyProtection="1">
      <alignment horizontal="right"/>
      <protection locked="0"/>
    </xf>
    <xf numFmtId="164" fontId="1" fillId="35" borderId="50" xfId="161" applyNumberFormat="1" applyFont="1" applyFill="1" applyBorder="1" applyAlignment="1">
      <alignment horizontal="center"/>
    </xf>
    <xf numFmtId="164" fontId="1" fillId="35" borderId="52" xfId="161" applyNumberFormat="1" applyFont="1" applyFill="1" applyBorder="1" applyAlignment="1">
      <alignment horizontal="center"/>
    </xf>
    <xf numFmtId="0" fontId="1" fillId="0" borderId="2" xfId="159" applyFont="1" applyBorder="1" applyAlignment="1">
      <alignment horizontal="left" vertical="top" indent="2"/>
    </xf>
    <xf numFmtId="0" fontId="1" fillId="0" borderId="23" xfId="159" applyFont="1" applyBorder="1" applyAlignment="1">
      <alignment horizontal="left" vertical="top" indent="2"/>
    </xf>
    <xf numFmtId="164" fontId="1" fillId="34" borderId="69" xfId="161" applyNumberFormat="1" applyFont="1" applyFill="1" applyBorder="1" applyAlignment="1">
      <alignment horizontal="right"/>
    </xf>
    <xf numFmtId="164" fontId="1" fillId="34" borderId="53" xfId="161" applyNumberFormat="1" applyFont="1" applyFill="1" applyBorder="1" applyAlignment="1">
      <alignment horizontal="right"/>
    </xf>
    <xf numFmtId="0" fontId="10" fillId="0" borderId="22" xfId="122" applyFont="1" applyBorder="1" applyAlignment="1">
      <alignment vertical="top"/>
    </xf>
    <xf numFmtId="0" fontId="10" fillId="0" borderId="22" xfId="159" applyFont="1" applyBorder="1" applyAlignment="1">
      <alignment vertical="top"/>
    </xf>
    <xf numFmtId="164" fontId="10" fillId="33" borderId="58" xfId="161" applyNumberFormat="1" applyFont="1" applyFill="1" applyBorder="1" applyAlignment="1">
      <alignment horizontal="right"/>
    </xf>
    <xf numFmtId="164" fontId="10" fillId="33" borderId="63" xfId="161" applyNumberFormat="1" applyFont="1" applyFill="1" applyBorder="1" applyAlignment="1">
      <alignment horizontal="right"/>
    </xf>
    <xf numFmtId="164" fontId="10" fillId="33" borderId="59" xfId="161" applyNumberFormat="1" applyFont="1" applyFill="1" applyBorder="1" applyAlignment="1">
      <alignment horizontal="right"/>
    </xf>
    <xf numFmtId="164" fontId="10" fillId="33" borderId="72" xfId="161" applyNumberFormat="1" applyFont="1" applyFill="1" applyBorder="1" applyAlignment="1">
      <alignment horizontal="right"/>
    </xf>
    <xf numFmtId="164" fontId="1" fillId="0" borderId="45" xfId="161" applyNumberFormat="1" applyFont="1" applyBorder="1" applyAlignment="1" applyProtection="1">
      <alignment horizontal="right"/>
      <protection locked="0"/>
    </xf>
    <xf numFmtId="164" fontId="1" fillId="0" borderId="47" xfId="161" applyNumberFormat="1" applyFont="1" applyBorder="1" applyAlignment="1" applyProtection="1">
      <alignment horizontal="right"/>
      <protection locked="0"/>
    </xf>
    <xf numFmtId="164" fontId="1" fillId="0" borderId="48" xfId="161" applyNumberFormat="1" applyFont="1" applyBorder="1" applyAlignment="1" applyProtection="1">
      <alignment horizontal="right"/>
      <protection locked="0"/>
    </xf>
    <xf numFmtId="164" fontId="1" fillId="0" borderId="46" xfId="161" applyNumberFormat="1" applyFont="1" applyBorder="1" applyAlignment="1" applyProtection="1">
      <alignment horizontal="right"/>
      <protection locked="0"/>
    </xf>
    <xf numFmtId="164" fontId="1" fillId="35" borderId="44" xfId="161" applyNumberFormat="1" applyFont="1" applyFill="1" applyBorder="1" applyAlignment="1">
      <alignment horizontal="center"/>
    </xf>
    <xf numFmtId="164" fontId="1" fillId="35" borderId="23" xfId="161" applyNumberFormat="1" applyFont="1" applyFill="1" applyBorder="1" applyAlignment="1">
      <alignment horizontal="center"/>
    </xf>
    <xf numFmtId="0" fontId="1" fillId="0" borderId="24" xfId="159" applyFont="1" applyBorder="1" applyAlignment="1">
      <alignment horizontal="center" vertical="center" wrapText="1"/>
    </xf>
    <xf numFmtId="0" fontId="1" fillId="0" borderId="24" xfId="122" applyFont="1" applyBorder="1" applyAlignment="1">
      <alignment vertical="top"/>
    </xf>
    <xf numFmtId="0" fontId="1" fillId="0" borderId="9" xfId="159" applyFont="1" applyBorder="1" applyAlignment="1">
      <alignment vertical="top"/>
    </xf>
    <xf numFmtId="164" fontId="1" fillId="35" borderId="27" xfId="161" applyNumberFormat="1" applyFont="1" applyFill="1" applyBorder="1" applyAlignment="1">
      <alignment horizontal="center"/>
    </xf>
    <xf numFmtId="164" fontId="1" fillId="0" borderId="56" xfId="161" applyNumberFormat="1" applyFont="1" applyBorder="1" applyAlignment="1" applyProtection="1">
      <alignment horizontal="right"/>
      <protection locked="0"/>
    </xf>
    <xf numFmtId="164" fontId="1" fillId="35" borderId="90" xfId="161" applyNumberFormat="1" applyFont="1" applyFill="1" applyBorder="1" applyAlignment="1">
      <alignment horizontal="center"/>
    </xf>
    <xf numFmtId="164" fontId="1" fillId="0" borderId="61" xfId="161" applyNumberFormat="1" applyFont="1" applyBorder="1" applyAlignment="1" applyProtection="1">
      <alignment horizontal="right"/>
      <protection locked="0"/>
    </xf>
    <xf numFmtId="164" fontId="1" fillId="0" borderId="9" xfId="161" applyNumberFormat="1" applyFont="1" applyBorder="1" applyAlignment="1" applyProtection="1">
      <alignment horizontal="right"/>
      <protection locked="0"/>
    </xf>
    <xf numFmtId="164" fontId="1" fillId="0" borderId="41" xfId="161" applyNumberFormat="1" applyFont="1" applyBorder="1" applyAlignment="1" applyProtection="1">
      <alignment horizontal="right"/>
      <protection locked="0"/>
    </xf>
    <xf numFmtId="0" fontId="1" fillId="0" borderId="44" xfId="103" applyFont="1" applyBorder="1" applyAlignment="1">
      <alignment horizontal="center"/>
    </xf>
    <xf numFmtId="0" fontId="10" fillId="0" borderId="30" xfId="103" applyFont="1" applyBorder="1" applyAlignment="1">
      <alignment horizontal="left"/>
    </xf>
    <xf numFmtId="0" fontId="1" fillId="0" borderId="39" xfId="103" applyFont="1" applyBorder="1" applyAlignment="1">
      <alignment horizontal="left" indent="1"/>
    </xf>
    <xf numFmtId="164" fontId="10" fillId="33" borderId="30" xfId="103" applyNumberFormat="1" applyFont="1" applyFill="1" applyBorder="1" applyAlignment="1">
      <alignment horizontal="right"/>
    </xf>
    <xf numFmtId="164" fontId="10" fillId="33" borderId="46" xfId="103" applyNumberFormat="1" applyFont="1" applyFill="1" applyBorder="1" applyAlignment="1">
      <alignment horizontal="right"/>
    </xf>
    <xf numFmtId="164" fontId="10" fillId="33" borderId="54" xfId="103" applyNumberFormat="1" applyFont="1" applyFill="1" applyBorder="1" applyAlignment="1">
      <alignment horizontal="right"/>
    </xf>
    <xf numFmtId="164" fontId="10" fillId="33" borderId="39" xfId="103" applyNumberFormat="1" applyFont="1" applyFill="1" applyBorder="1" applyAlignment="1">
      <alignment horizontal="right"/>
    </xf>
    <xf numFmtId="164" fontId="10" fillId="33" borderId="41" xfId="161" applyNumberFormat="1" applyFont="1" applyFill="1" applyBorder="1" applyAlignment="1">
      <alignment horizontal="right"/>
    </xf>
    <xf numFmtId="164" fontId="10" fillId="33" borderId="9" xfId="161" applyNumberFormat="1" applyFont="1" applyFill="1" applyBorder="1" applyAlignment="1">
      <alignment horizontal="right"/>
    </xf>
    <xf numFmtId="0" fontId="1" fillId="0" borderId="30" xfId="103" applyFont="1" applyBorder="1" applyAlignment="1">
      <alignment horizontal="center"/>
    </xf>
    <xf numFmtId="0" fontId="10" fillId="0" borderId="25" xfId="103" applyFont="1" applyBorder="1" applyAlignment="1">
      <alignment horizontal="left"/>
    </xf>
    <xf numFmtId="0" fontId="1" fillId="0" borderId="25" xfId="103" applyFont="1" applyBorder="1" applyAlignment="1">
      <alignment horizontal="left" indent="1"/>
    </xf>
    <xf numFmtId="164" fontId="10" fillId="0" borderId="9" xfId="103" applyNumberFormat="1" applyFont="1" applyFill="1" applyBorder="1" applyAlignment="1">
      <alignment horizontal="right"/>
    </xf>
    <xf numFmtId="164" fontId="10" fillId="0" borderId="0" xfId="103" applyNumberFormat="1" applyFont="1" applyFill="1" applyBorder="1" applyAlignment="1">
      <alignment horizontal="right"/>
    </xf>
    <xf numFmtId="164" fontId="10" fillId="0" borderId="0" xfId="161" applyNumberFormat="1" applyFont="1" applyFill="1" applyBorder="1" applyAlignment="1">
      <alignment horizontal="right"/>
    </xf>
    <xf numFmtId="1" fontId="10" fillId="0" borderId="0" xfId="124" applyNumberFormat="1" applyFont="1" applyAlignment="1">
      <alignment horizontal="center" vertical="center" wrapText="1"/>
    </xf>
    <xf numFmtId="0" fontId="10" fillId="0" borderId="0" xfId="124" applyFont="1" applyAlignment="1">
      <alignment horizontal="center" vertical="center" wrapText="1"/>
    </xf>
    <xf numFmtId="0" fontId="1" fillId="0" borderId="42" xfId="159" applyFont="1" applyBorder="1" applyAlignment="1">
      <alignment horizontal="center" vertical="top"/>
    </xf>
    <xf numFmtId="0" fontId="10" fillId="35" borderId="58" xfId="161" applyFont="1" applyFill="1" applyBorder="1" applyAlignment="1">
      <alignment horizontal="center"/>
    </xf>
    <xf numFmtId="0" fontId="10" fillId="35" borderId="63" xfId="161" applyFont="1" applyFill="1" applyBorder="1" applyAlignment="1">
      <alignment horizontal="center"/>
    </xf>
    <xf numFmtId="0" fontId="1" fillId="0" borderId="0" xfId="159" applyFont="1" applyAlignment="1">
      <alignment horizontal="center"/>
    </xf>
    <xf numFmtId="0" fontId="1" fillId="0" borderId="43" xfId="159" applyFont="1" applyBorder="1" applyAlignment="1">
      <alignment horizontal="center" vertical="top"/>
    </xf>
    <xf numFmtId="0" fontId="1" fillId="0" borderId="93" xfId="159" applyFont="1" applyBorder="1" applyAlignment="1">
      <alignment horizontal="left" indent="1"/>
    </xf>
    <xf numFmtId="0" fontId="1" fillId="0" borderId="2" xfId="159" applyFont="1" applyBorder="1" applyAlignment="1">
      <alignment horizontal="center"/>
    </xf>
    <xf numFmtId="4" fontId="1" fillId="0" borderId="93" xfId="161" applyNumberFormat="1" applyFont="1" applyBorder="1" applyProtection="1">
      <protection locked="0"/>
    </xf>
    <xf numFmtId="4" fontId="1" fillId="0" borderId="95" xfId="161" applyNumberFormat="1" applyFont="1" applyBorder="1" applyProtection="1">
      <protection locked="0"/>
    </xf>
    <xf numFmtId="4" fontId="1" fillId="0" borderId="0" xfId="159" applyNumberFormat="1" applyFont="1"/>
    <xf numFmtId="3" fontId="1" fillId="0" borderId="93" xfId="161" applyNumberFormat="1" applyFont="1" applyBorder="1" applyProtection="1">
      <protection locked="0"/>
    </xf>
    <xf numFmtId="3" fontId="1" fillId="0" borderId="95" xfId="161" applyNumberFormat="1" applyFont="1" applyBorder="1" applyProtection="1">
      <protection locked="0"/>
    </xf>
    <xf numFmtId="3" fontId="1" fillId="0" borderId="0" xfId="159" applyNumberFormat="1" applyFont="1"/>
    <xf numFmtId="0" fontId="14" fillId="0" borderId="28" xfId="124" applyFont="1" applyBorder="1" applyAlignment="1">
      <alignment horizontal="left"/>
    </xf>
    <xf numFmtId="0" fontId="1" fillId="0" borderId="31" xfId="133" applyBorder="1"/>
    <xf numFmtId="0" fontId="14" fillId="0" borderId="29" xfId="124" applyFont="1" applyBorder="1" applyAlignment="1">
      <alignment horizontal="left"/>
    </xf>
    <xf numFmtId="0" fontId="1" fillId="0" borderId="32" xfId="133" applyBorder="1"/>
    <xf numFmtId="0" fontId="1" fillId="0" borderId="50" xfId="159" applyFont="1" applyBorder="1" applyAlignment="1">
      <alignment horizontal="center" vertical="top"/>
    </xf>
    <xf numFmtId="0" fontId="1" fillId="0" borderId="45" xfId="159" applyFont="1" applyBorder="1" applyAlignment="1">
      <alignment horizontal="left" indent="1"/>
    </xf>
    <xf numFmtId="0" fontId="1" fillId="0" borderId="52" xfId="159" applyFont="1" applyBorder="1" applyAlignment="1">
      <alignment horizontal="center"/>
    </xf>
    <xf numFmtId="3" fontId="1" fillId="0" borderId="97" xfId="161" applyNumberFormat="1" applyFont="1" applyBorder="1" applyProtection="1">
      <protection locked="0"/>
    </xf>
    <xf numFmtId="3" fontId="1" fillId="0" borderId="89" xfId="161" applyNumberFormat="1" applyFont="1" applyBorder="1" applyProtection="1">
      <protection locked="0"/>
    </xf>
    <xf numFmtId="0" fontId="14" fillId="0" borderId="19" xfId="124" applyFont="1" applyBorder="1"/>
    <xf numFmtId="0" fontId="1" fillId="0" borderId="96" xfId="133" applyBorder="1"/>
    <xf numFmtId="0" fontId="14" fillId="0" borderId="2" xfId="124" applyFont="1" applyBorder="1"/>
    <xf numFmtId="0" fontId="1" fillId="0" borderId="101" xfId="133" applyBorder="1"/>
    <xf numFmtId="0" fontId="10" fillId="35" borderId="57" xfId="161" applyFont="1" applyFill="1" applyBorder="1" applyAlignment="1">
      <alignment horizontal="center"/>
    </xf>
    <xf numFmtId="0" fontId="10" fillId="35" borderId="86" xfId="161" applyFont="1" applyFill="1" applyBorder="1" applyAlignment="1">
      <alignment horizontal="center"/>
    </xf>
    <xf numFmtId="0" fontId="1" fillId="0" borderId="35" xfId="162" applyFont="1" applyBorder="1" applyProtection="1">
      <protection locked="0"/>
    </xf>
    <xf numFmtId="0" fontId="1" fillId="0" borderId="36" xfId="133" applyBorder="1" applyProtection="1">
      <protection locked="0"/>
    </xf>
    <xf numFmtId="0" fontId="1" fillId="0" borderId="0" xfId="163" applyProtection="1">
      <protection locked="0"/>
    </xf>
    <xf numFmtId="0" fontId="1" fillId="0" borderId="37" xfId="163" applyBorder="1" applyProtection="1">
      <protection locked="0"/>
    </xf>
    <xf numFmtId="0" fontId="1" fillId="0" borderId="101" xfId="159" applyFont="1" applyBorder="1" applyAlignment="1">
      <alignment horizontal="center"/>
    </xf>
    <xf numFmtId="3" fontId="1" fillId="0" borderId="35" xfId="162" applyNumberFormat="1" applyFont="1" applyBorder="1" applyAlignment="1" applyProtection="1">
      <alignment horizontal="left"/>
      <protection locked="0"/>
    </xf>
    <xf numFmtId="3" fontId="14" fillId="0" borderId="0" xfId="159" applyNumberFormat="1" applyFont="1" applyProtection="1">
      <protection locked="0"/>
    </xf>
    <xf numFmtId="0" fontId="14" fillId="0" borderId="30" xfId="124" applyFont="1" applyBorder="1" applyAlignment="1">
      <alignment horizontal="left"/>
    </xf>
    <xf numFmtId="0" fontId="1" fillId="0" borderId="38" xfId="133" applyBorder="1"/>
    <xf numFmtId="0" fontId="1" fillId="0" borderId="25" xfId="133" applyBorder="1"/>
    <xf numFmtId="0" fontId="1" fillId="0" borderId="39" xfId="133" applyBorder="1"/>
    <xf numFmtId="0" fontId="1" fillId="0" borderId="44" xfId="159" applyFont="1" applyBorder="1" applyAlignment="1">
      <alignment horizontal="center" vertical="center"/>
    </xf>
    <xf numFmtId="0" fontId="1" fillId="0" borderId="45" xfId="159" applyFont="1" applyBorder="1" applyAlignment="1">
      <alignment horizontal="left" vertical="center" indent="1"/>
    </xf>
    <xf numFmtId="0" fontId="1" fillId="0" borderId="53" xfId="159" applyFont="1" applyBorder="1" applyAlignment="1">
      <alignment horizontal="center" vertical="center"/>
    </xf>
    <xf numFmtId="3" fontId="1" fillId="0" borderId="45" xfId="161" applyNumberFormat="1" applyFont="1" applyBorder="1" applyAlignment="1" applyProtection="1">
      <alignment vertical="center"/>
      <protection locked="0"/>
    </xf>
    <xf numFmtId="3" fontId="1" fillId="0" borderId="47" xfId="161" applyNumberFormat="1" applyFont="1" applyBorder="1" applyAlignment="1" applyProtection="1">
      <alignment vertical="center"/>
      <protection locked="0"/>
    </xf>
    <xf numFmtId="0" fontId="3" fillId="0" borderId="24" xfId="124" applyBorder="1" applyAlignment="1">
      <alignment horizontal="left"/>
    </xf>
    <xf numFmtId="14" fontId="15" fillId="0" borderId="40" xfId="159" applyNumberFormat="1" applyFont="1" applyBorder="1" applyAlignment="1">
      <alignment horizontal="left" vertical="center"/>
    </xf>
    <xf numFmtId="0" fontId="3" fillId="0" borderId="0" xfId="124" applyAlignment="1">
      <alignment horizontal="left"/>
    </xf>
    <xf numFmtId="0" fontId="1" fillId="0" borderId="0" xfId="133"/>
    <xf numFmtId="0" fontId="30" fillId="0" borderId="0" xfId="159" applyFont="1"/>
    <xf numFmtId="0" fontId="1" fillId="0" borderId="0" xfId="159" applyFont="1" applyAlignment="1">
      <alignment vertical="center"/>
    </xf>
    <xf numFmtId="0" fontId="83" fillId="0" borderId="0" xfId="158" applyFont="1" applyFill="1" applyBorder="1" applyAlignment="1" applyProtection="1">
      <alignment horizontal="center"/>
    </xf>
    <xf numFmtId="0" fontId="84" fillId="0" borderId="0" xfId="0" applyFont="1" applyAlignment="1">
      <alignment horizontal="center"/>
    </xf>
    <xf numFmtId="49" fontId="7" fillId="0" borderId="24" xfId="0" applyNumberFormat="1" applyFont="1" applyBorder="1" applyAlignment="1" applyProtection="1">
      <alignment horizontal="center" vertical="center" wrapText="1"/>
      <protection locked="0"/>
    </xf>
    <xf numFmtId="49" fontId="7" fillId="0" borderId="9" xfId="0" applyNumberFormat="1" applyFont="1" applyBorder="1" applyAlignment="1" applyProtection="1">
      <alignment horizontal="center" vertical="center" wrapText="1"/>
      <protection locked="0"/>
    </xf>
    <xf numFmtId="49" fontId="7" fillId="0" borderId="40" xfId="0" applyNumberFormat="1" applyFont="1" applyBorder="1" applyAlignment="1" applyProtection="1">
      <alignment horizontal="center" vertical="center" wrapText="1"/>
      <protection locked="0"/>
    </xf>
    <xf numFmtId="49" fontId="7" fillId="0" borderId="24" xfId="158" applyNumberFormat="1" applyFont="1" applyFill="1" applyBorder="1" applyAlignment="1" applyProtection="1">
      <alignment horizontal="center"/>
      <protection locked="0"/>
    </xf>
    <xf numFmtId="49" fontId="7" fillId="0" borderId="40" xfId="158" applyNumberFormat="1" applyFont="1" applyFill="1" applyBorder="1" applyAlignment="1" applyProtection="1">
      <alignment horizontal="center"/>
      <protection locked="0"/>
    </xf>
    <xf numFmtId="0" fontId="7" fillId="0" borderId="24" xfId="158" applyFont="1" applyFill="1" applyBorder="1" applyAlignment="1" applyProtection="1">
      <alignment horizontal="center"/>
      <protection locked="0"/>
    </xf>
    <xf numFmtId="0" fontId="7" fillId="0" borderId="40" xfId="158" applyFont="1" applyFill="1" applyBorder="1" applyAlignment="1" applyProtection="1">
      <alignment horizontal="center"/>
      <protection locked="0"/>
    </xf>
    <xf numFmtId="0" fontId="10" fillId="0" borderId="24" xfId="103" applyFont="1" applyFill="1" applyBorder="1" applyAlignment="1" applyProtection="1">
      <alignment horizontal="center" vertical="center"/>
      <protection locked="0"/>
    </xf>
    <xf numFmtId="0" fontId="10" fillId="0" borderId="9" xfId="103" applyFont="1" applyFill="1" applyBorder="1" applyAlignment="1" applyProtection="1">
      <alignment horizontal="center" vertical="center"/>
      <protection locked="0"/>
    </xf>
    <xf numFmtId="0" fontId="10" fillId="0" borderId="40" xfId="103" applyFont="1" applyFill="1" applyBorder="1" applyAlignment="1" applyProtection="1">
      <alignment horizontal="center" vertical="center"/>
      <protection locked="0"/>
    </xf>
    <xf numFmtId="0" fontId="8" fillId="0" borderId="0" xfId="122" applyFont="1" applyFill="1" applyBorder="1" applyAlignment="1" applyProtection="1">
      <alignment horizontal="left"/>
      <protection locked="0"/>
    </xf>
    <xf numFmtId="0" fontId="8" fillId="0" borderId="28" xfId="122" applyFont="1" applyFill="1" applyBorder="1" applyAlignment="1" applyProtection="1">
      <alignment horizontal="center" vertical="center" wrapText="1"/>
      <protection locked="0"/>
    </xf>
    <xf numFmtId="0" fontId="8" fillId="0" borderId="32" xfId="122" applyFont="1" applyFill="1" applyBorder="1" applyAlignment="1" applyProtection="1">
      <alignment horizontal="center" vertical="center" wrapText="1"/>
      <protection locked="0"/>
    </xf>
    <xf numFmtId="0" fontId="8" fillId="0" borderId="35" xfId="122" applyFont="1" applyFill="1" applyBorder="1" applyAlignment="1" applyProtection="1">
      <alignment horizontal="center" vertical="center" wrapText="1"/>
      <protection locked="0"/>
    </xf>
    <xf numFmtId="0" fontId="8" fillId="0" borderId="37" xfId="122" applyFont="1" applyFill="1" applyBorder="1" applyAlignment="1" applyProtection="1">
      <alignment horizontal="center" vertical="center" wrapText="1"/>
      <protection locked="0"/>
    </xf>
    <xf numFmtId="0" fontId="8" fillId="0" borderId="30" xfId="122" applyFont="1" applyFill="1" applyBorder="1" applyAlignment="1" applyProtection="1">
      <alignment horizontal="center" vertical="center" wrapText="1"/>
      <protection locked="0"/>
    </xf>
    <xf numFmtId="0" fontId="8" fillId="0" borderId="39" xfId="122" applyFont="1" applyFill="1" applyBorder="1" applyAlignment="1" applyProtection="1">
      <alignment horizontal="center" vertical="center" wrapText="1"/>
      <protection locked="0"/>
    </xf>
    <xf numFmtId="1" fontId="10" fillId="0" borderId="17" xfId="103" applyNumberFormat="1" applyFont="1" applyFill="1" applyBorder="1" applyAlignment="1" applyProtection="1">
      <alignment horizontal="center" vertical="center"/>
      <protection locked="0"/>
    </xf>
    <xf numFmtId="1" fontId="10" fillId="0" borderId="18" xfId="103" applyNumberFormat="1" applyFont="1" applyFill="1" applyBorder="1" applyAlignment="1" applyProtection="1">
      <alignment horizontal="center" vertical="center"/>
      <protection locked="0"/>
    </xf>
    <xf numFmtId="1" fontId="10" fillId="0" borderId="68" xfId="103" applyNumberFormat="1" applyFont="1" applyFill="1" applyBorder="1" applyAlignment="1" applyProtection="1">
      <alignment horizontal="center" vertical="center"/>
      <protection locked="0"/>
    </xf>
    <xf numFmtId="0" fontId="10" fillId="0" borderId="0" xfId="103" applyFont="1" applyFill="1" applyBorder="1" applyAlignment="1" applyProtection="1">
      <alignment horizontal="center"/>
      <protection locked="0"/>
    </xf>
    <xf numFmtId="0" fontId="10" fillId="0" borderId="19" xfId="103" applyFont="1" applyFill="1" applyBorder="1" applyAlignment="1" applyProtection="1">
      <alignment horizontal="center"/>
      <protection locked="0"/>
    </xf>
    <xf numFmtId="0" fontId="10" fillId="0" borderId="2" xfId="103" applyFont="1" applyFill="1" applyBorder="1" applyAlignment="1" applyProtection="1">
      <alignment horizontal="center"/>
      <protection locked="0"/>
    </xf>
    <xf numFmtId="0" fontId="10" fillId="0" borderId="34" xfId="103" applyFont="1" applyFill="1" applyBorder="1" applyAlignment="1" applyProtection="1">
      <alignment horizontal="center"/>
      <protection locked="0"/>
    </xf>
    <xf numFmtId="0" fontId="8" fillId="0" borderId="24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40" xfId="0" applyFont="1" applyFill="1" applyBorder="1" applyAlignment="1" applyProtection="1">
      <alignment horizontal="center" vertical="center"/>
    </xf>
    <xf numFmtId="0" fontId="4" fillId="0" borderId="24" xfId="94" applyFont="1" applyFill="1" applyBorder="1" applyAlignment="1" applyProtection="1">
      <alignment horizontal="center" vertical="center"/>
    </xf>
    <xf numFmtId="0" fontId="4" fillId="0" borderId="9" xfId="94" applyFont="1" applyFill="1" applyBorder="1" applyAlignment="1" applyProtection="1">
      <alignment horizontal="center" vertical="center"/>
    </xf>
    <xf numFmtId="0" fontId="4" fillId="0" borderId="40" xfId="94" applyFont="1" applyFill="1" applyBorder="1" applyAlignment="1" applyProtection="1">
      <alignment horizontal="center" vertical="center"/>
    </xf>
    <xf numFmtId="0" fontId="8" fillId="0" borderId="24" xfId="85" applyFont="1" applyFill="1" applyBorder="1" applyAlignment="1" applyProtection="1">
      <alignment horizontal="center" vertical="center"/>
    </xf>
    <xf numFmtId="0" fontId="8" fillId="0" borderId="40" xfId="85" applyFont="1" applyFill="1" applyBorder="1" applyAlignment="1" applyProtection="1">
      <alignment horizontal="center" vertical="center"/>
    </xf>
    <xf numFmtId="0" fontId="4" fillId="0" borderId="24" xfId="93" applyFont="1" applyFill="1" applyBorder="1" applyAlignment="1" applyProtection="1">
      <alignment horizontal="center"/>
    </xf>
    <xf numFmtId="0" fontId="4" fillId="0" borderId="9" xfId="85" applyBorder="1" applyAlignment="1" applyProtection="1">
      <alignment horizontal="center"/>
    </xf>
    <xf numFmtId="0" fontId="10" fillId="0" borderId="79" xfId="132" applyFont="1" applyFill="1" applyBorder="1" applyAlignment="1">
      <alignment horizontal="center" vertical="center" wrapText="1"/>
    </xf>
    <xf numFmtId="0" fontId="10" fillId="0" borderId="76" xfId="132" applyFont="1" applyFill="1" applyBorder="1" applyAlignment="1">
      <alignment horizontal="center" vertical="center" wrapText="1"/>
    </xf>
    <xf numFmtId="0" fontId="10" fillId="0" borderId="65" xfId="132" applyFont="1" applyFill="1" applyBorder="1" applyAlignment="1">
      <alignment horizontal="center" vertical="center" wrapText="1"/>
    </xf>
    <xf numFmtId="0" fontId="10" fillId="0" borderId="54" xfId="132" applyFont="1" applyFill="1" applyBorder="1" applyAlignment="1">
      <alignment horizontal="center" vertical="center" wrapText="1"/>
    </xf>
    <xf numFmtId="0" fontId="10" fillId="0" borderId="66" xfId="132" applyFont="1" applyFill="1" applyBorder="1" applyAlignment="1">
      <alignment horizontal="center" vertical="center" wrapText="1"/>
    </xf>
    <xf numFmtId="0" fontId="10" fillId="0" borderId="92" xfId="132" applyFont="1" applyFill="1" applyBorder="1" applyAlignment="1">
      <alignment horizontal="center" vertical="center" wrapText="1"/>
    </xf>
    <xf numFmtId="0" fontId="10" fillId="0" borderId="91" xfId="132" applyFont="1" applyFill="1" applyBorder="1" applyAlignment="1">
      <alignment horizontal="center" vertical="center" wrapText="1"/>
    </xf>
    <xf numFmtId="0" fontId="10" fillId="0" borderId="55" xfId="132" applyFont="1" applyFill="1" applyBorder="1" applyAlignment="1">
      <alignment horizontal="center" vertical="center" wrapText="1"/>
    </xf>
    <xf numFmtId="0" fontId="10" fillId="0" borderId="79" xfId="132" applyFont="1" applyFill="1" applyBorder="1" applyAlignment="1">
      <alignment horizontal="center" vertical="center"/>
    </xf>
    <xf numFmtId="0" fontId="10" fillId="0" borderId="76" xfId="132" applyFont="1" applyFill="1" applyBorder="1" applyAlignment="1">
      <alignment horizontal="center" vertical="center"/>
    </xf>
    <xf numFmtId="0" fontId="10" fillId="0" borderId="29" xfId="132" applyFont="1" applyFill="1" applyBorder="1" applyAlignment="1">
      <alignment horizontal="center" vertical="center"/>
    </xf>
    <xf numFmtId="0" fontId="10" fillId="0" borderId="25" xfId="132" applyFont="1" applyFill="1" applyBorder="1" applyAlignment="1">
      <alignment horizontal="center" vertical="center"/>
    </xf>
    <xf numFmtId="0" fontId="10" fillId="35" borderId="24" xfId="132" applyFont="1" applyFill="1" applyBorder="1" applyAlignment="1">
      <alignment horizontal="center" vertical="center" wrapText="1"/>
    </xf>
    <xf numFmtId="0" fontId="10" fillId="35" borderId="40" xfId="132" applyFont="1" applyFill="1" applyBorder="1" applyAlignment="1">
      <alignment horizontal="center" vertical="center" wrapText="1"/>
    </xf>
    <xf numFmtId="0" fontId="4" fillId="0" borderId="0" xfId="85" applyFont="1" applyAlignment="1">
      <alignment wrapText="1"/>
    </xf>
    <xf numFmtId="0" fontId="4" fillId="0" borderId="0" xfId="85" applyAlignment="1">
      <alignment wrapText="1"/>
    </xf>
    <xf numFmtId="0" fontId="4" fillId="0" borderId="79" xfId="132" applyFont="1" applyFill="1" applyBorder="1" applyAlignment="1">
      <alignment horizontal="left" vertical="center" indent="1"/>
    </xf>
    <xf numFmtId="0" fontId="4" fillId="0" borderId="83" xfId="132" applyFont="1" applyFill="1" applyBorder="1" applyAlignment="1">
      <alignment horizontal="left" vertical="center" indent="1"/>
    </xf>
    <xf numFmtId="0" fontId="4" fillId="0" borderId="76" xfId="132" applyFont="1" applyFill="1" applyBorder="1" applyAlignment="1">
      <alignment horizontal="left" vertical="center" indent="1"/>
    </xf>
    <xf numFmtId="0" fontId="4" fillId="0" borderId="79" xfId="132" applyFont="1" applyFill="1" applyBorder="1" applyAlignment="1">
      <alignment horizontal="left" vertical="center" wrapText="1" indent="1"/>
    </xf>
    <xf numFmtId="0" fontId="4" fillId="0" borderId="83" xfId="132" applyFont="1" applyFill="1" applyBorder="1" applyAlignment="1">
      <alignment horizontal="left" vertical="center" wrapText="1" indent="1"/>
    </xf>
    <xf numFmtId="0" fontId="4" fillId="0" borderId="76" xfId="132" applyFont="1" applyFill="1" applyBorder="1" applyAlignment="1">
      <alignment horizontal="left" vertical="center" wrapText="1" indent="1"/>
    </xf>
    <xf numFmtId="0" fontId="4" fillId="35" borderId="24" xfId="132" applyFont="1" applyFill="1" applyBorder="1" applyAlignment="1">
      <alignment horizontal="center" vertical="center" wrapText="1"/>
    </xf>
    <xf numFmtId="0" fontId="4" fillId="35" borderId="40" xfId="132" applyFont="1" applyFill="1" applyBorder="1" applyAlignment="1">
      <alignment horizontal="center" vertical="center" wrapText="1"/>
    </xf>
    <xf numFmtId="0" fontId="4" fillId="0" borderId="24" xfId="132" applyFill="1" applyBorder="1" applyAlignment="1">
      <alignment horizontal="center"/>
    </xf>
    <xf numFmtId="0" fontId="4" fillId="0" borderId="40" xfId="132" applyFill="1" applyBorder="1" applyAlignment="1">
      <alignment horizontal="center"/>
    </xf>
    <xf numFmtId="0" fontId="10" fillId="0" borderId="28" xfId="132" applyFont="1" applyFill="1" applyBorder="1" applyAlignment="1">
      <alignment horizontal="center" vertical="center"/>
    </xf>
    <xf numFmtId="0" fontId="10" fillId="0" borderId="32" xfId="132" applyFont="1" applyFill="1" applyBorder="1" applyAlignment="1">
      <alignment horizontal="center" vertical="center"/>
    </xf>
    <xf numFmtId="0" fontId="10" fillId="0" borderId="30" xfId="132" applyFont="1" applyFill="1" applyBorder="1" applyAlignment="1">
      <alignment horizontal="center" vertical="center"/>
    </xf>
    <xf numFmtId="0" fontId="10" fillId="0" borderId="39" xfId="132" applyFont="1" applyFill="1" applyBorder="1" applyAlignment="1">
      <alignment horizontal="center" vertical="center"/>
    </xf>
    <xf numFmtId="0" fontId="1" fillId="0" borderId="0" xfId="159" applyFont="1" applyAlignment="1">
      <alignment horizontal="justify" wrapText="1"/>
    </xf>
    <xf numFmtId="0" fontId="1" fillId="0" borderId="0" xfId="159" applyAlignment="1">
      <alignment horizontal="justify" wrapText="1"/>
    </xf>
    <xf numFmtId="0" fontId="8" fillId="0" borderId="28" xfId="159" applyFont="1" applyBorder="1" applyAlignment="1">
      <alignment horizontal="center" vertical="center" wrapText="1"/>
    </xf>
    <xf numFmtId="0" fontId="8" fillId="0" borderId="29" xfId="159" applyFont="1" applyBorder="1" applyAlignment="1">
      <alignment horizontal="center" vertical="center" wrapText="1"/>
    </xf>
    <xf numFmtId="0" fontId="8" fillId="0" borderId="35" xfId="159" applyFont="1" applyBorder="1" applyAlignment="1">
      <alignment horizontal="center" vertical="center" wrapText="1"/>
    </xf>
    <xf numFmtId="0" fontId="8" fillId="0" borderId="0" xfId="159" applyFont="1" applyAlignment="1">
      <alignment horizontal="center" vertical="center" wrapText="1"/>
    </xf>
    <xf numFmtId="0" fontId="8" fillId="0" borderId="30" xfId="159" applyFont="1" applyBorder="1" applyAlignment="1">
      <alignment horizontal="center" vertical="center" wrapText="1"/>
    </xf>
    <xf numFmtId="0" fontId="8" fillId="0" borderId="25" xfId="159" applyFont="1" applyBorder="1" applyAlignment="1">
      <alignment horizontal="center" vertical="center" wrapText="1"/>
    </xf>
    <xf numFmtId="1" fontId="10" fillId="0" borderId="57" xfId="124" applyNumberFormat="1" applyFont="1" applyBorder="1" applyAlignment="1">
      <alignment horizontal="center" vertical="center" wrapText="1"/>
    </xf>
    <xf numFmtId="1" fontId="10" fillId="0" borderId="62" xfId="124" applyNumberFormat="1" applyFont="1" applyBorder="1" applyAlignment="1">
      <alignment horizontal="center" vertical="center" wrapText="1"/>
    </xf>
    <xf numFmtId="1" fontId="10" fillId="0" borderId="57" xfId="159" applyNumberFormat="1" applyFont="1" applyBorder="1" applyAlignment="1">
      <alignment horizontal="center" vertical="center"/>
    </xf>
    <xf numFmtId="0" fontId="10" fillId="0" borderId="86" xfId="159" applyFont="1" applyBorder="1" applyAlignment="1">
      <alignment horizontal="center" vertical="center"/>
    </xf>
    <xf numFmtId="1" fontId="10" fillId="0" borderId="85" xfId="159" applyNumberFormat="1" applyFont="1" applyBorder="1" applyAlignment="1">
      <alignment horizontal="center" vertical="center"/>
    </xf>
    <xf numFmtId="0" fontId="10" fillId="0" borderId="62" xfId="159" applyFont="1" applyBorder="1" applyAlignment="1">
      <alignment horizontal="center" vertical="center"/>
    </xf>
    <xf numFmtId="0" fontId="10" fillId="0" borderId="93" xfId="159" applyFont="1" applyBorder="1" applyAlignment="1">
      <alignment horizontal="center"/>
    </xf>
    <xf numFmtId="0" fontId="10" fillId="0" borderId="4" xfId="159" applyFont="1" applyBorder="1" applyAlignment="1">
      <alignment horizontal="center"/>
    </xf>
    <xf numFmtId="0" fontId="10" fillId="0" borderId="95" xfId="159" applyFont="1" applyBorder="1" applyAlignment="1">
      <alignment horizontal="center"/>
    </xf>
    <xf numFmtId="0" fontId="10" fillId="0" borderId="96" xfId="159" applyFont="1" applyBorder="1" applyAlignment="1">
      <alignment horizontal="center"/>
    </xf>
    <xf numFmtId="0" fontId="10" fillId="0" borderId="24" xfId="159" applyFont="1" applyBorder="1" applyAlignment="1">
      <alignment horizontal="left" vertical="top"/>
    </xf>
    <xf numFmtId="0" fontId="10" fillId="0" borderId="9" xfId="159" applyFont="1" applyBorder="1" applyAlignment="1">
      <alignment horizontal="left" vertical="top"/>
    </xf>
    <xf numFmtId="0" fontId="10" fillId="0" borderId="40" xfId="159" applyFont="1" applyBorder="1" applyAlignment="1">
      <alignment horizontal="left" vertical="top"/>
    </xf>
    <xf numFmtId="1" fontId="10" fillId="0" borderId="27" xfId="124" applyNumberFormat="1" applyFont="1" applyBorder="1" applyAlignment="1">
      <alignment horizontal="center" vertical="center" wrapText="1"/>
    </xf>
    <xf numFmtId="1" fontId="10" fillId="0" borderId="56" xfId="124" applyNumberFormat="1" applyFont="1" applyBorder="1" applyAlignment="1">
      <alignment horizontal="center" vertical="center" wrapText="1"/>
    </xf>
    <xf numFmtId="0" fontId="10" fillId="0" borderId="18" xfId="159" applyFont="1" applyBorder="1" applyAlignment="1">
      <alignment horizontal="left"/>
    </xf>
    <xf numFmtId="0" fontId="10" fillId="0" borderId="68" xfId="159" applyFont="1" applyBorder="1" applyAlignment="1">
      <alignment horizontal="left"/>
    </xf>
    <xf numFmtId="0" fontId="6" fillId="0" borderId="25" xfId="127" applyFont="1" applyFill="1" applyBorder="1" applyAlignment="1" applyProtection="1">
      <alignment horizontal="center"/>
    </xf>
    <xf numFmtId="0" fontId="24" fillId="0" borderId="28" xfId="127" applyFont="1" applyFill="1" applyBorder="1" applyAlignment="1" applyProtection="1">
      <alignment horizontal="center" vertical="center" wrapText="1"/>
    </xf>
    <xf numFmtId="0" fontId="24" fillId="0" borderId="29" xfId="127" applyFont="1" applyFill="1" applyBorder="1" applyAlignment="1" applyProtection="1">
      <alignment horizontal="center" vertical="center" wrapText="1"/>
    </xf>
    <xf numFmtId="0" fontId="24" fillId="0" borderId="32" xfId="127" applyFont="1" applyFill="1" applyBorder="1" applyAlignment="1" applyProtection="1">
      <alignment horizontal="center" vertical="center" wrapText="1"/>
    </xf>
    <xf numFmtId="0" fontId="24" fillId="0" borderId="30" xfId="127" applyFont="1" applyFill="1" applyBorder="1" applyAlignment="1" applyProtection="1">
      <alignment horizontal="center" vertical="center" wrapText="1"/>
    </xf>
    <xf numFmtId="0" fontId="24" fillId="0" borderId="25" xfId="127" applyFont="1" applyFill="1" applyBorder="1" applyAlignment="1" applyProtection="1">
      <alignment horizontal="center" vertical="center" wrapText="1"/>
    </xf>
    <xf numFmtId="0" fontId="24" fillId="0" borderId="39" xfId="127" applyFont="1" applyFill="1" applyBorder="1" applyAlignment="1" applyProtection="1">
      <alignment horizontal="center" vertical="center" wrapText="1"/>
    </xf>
    <xf numFmtId="0" fontId="3" fillId="0" borderId="9" xfId="127" applyFont="1" applyFill="1" applyBorder="1" applyAlignment="1" applyProtection="1">
      <alignment horizontal="center" vertical="center"/>
    </xf>
    <xf numFmtId="0" fontId="3" fillId="0" borderId="40" xfId="127" applyFont="1" applyFill="1" applyBorder="1" applyAlignment="1" applyProtection="1">
      <alignment horizontal="center" vertical="center"/>
    </xf>
    <xf numFmtId="0" fontId="6" fillId="0" borderId="61" xfId="127" applyFont="1" applyFill="1" applyBorder="1" applyAlignment="1" applyProtection="1">
      <alignment horizontal="left"/>
    </xf>
    <xf numFmtId="0" fontId="6" fillId="0" borderId="40" xfId="127" applyFont="1" applyFill="1" applyBorder="1" applyAlignment="1" applyProtection="1">
      <alignment horizontal="left"/>
    </xf>
    <xf numFmtId="0" fontId="3" fillId="0" borderId="62" xfId="127" applyFont="1" applyFill="1" applyBorder="1" applyAlignment="1" applyProtection="1">
      <alignment horizontal="left"/>
    </xf>
    <xf numFmtId="0" fontId="3" fillId="0" borderId="68" xfId="127" applyFont="1" applyFill="1" applyBorder="1" applyAlignment="1" applyProtection="1">
      <alignment horizontal="left"/>
    </xf>
    <xf numFmtId="0" fontId="3" fillId="0" borderId="72" xfId="127" applyFont="1" applyFill="1" applyBorder="1" applyAlignment="1" applyProtection="1">
      <alignment horizontal="left" indent="1"/>
    </xf>
    <xf numFmtId="0" fontId="3" fillId="0" borderId="73" xfId="127" applyFont="1" applyFill="1" applyBorder="1" applyAlignment="1" applyProtection="1">
      <alignment horizontal="left" indent="1"/>
    </xf>
    <xf numFmtId="0" fontId="3" fillId="0" borderId="4" xfId="127" applyFont="1" applyFill="1" applyBorder="1" applyAlignment="1" applyProtection="1">
      <alignment horizontal="left" wrapText="1" indent="1"/>
    </xf>
    <xf numFmtId="0" fontId="3" fillId="0" borderId="34" xfId="127" applyFont="1" applyFill="1" applyBorder="1" applyAlignment="1" applyProtection="1">
      <alignment horizontal="left" wrapText="1" indent="1"/>
    </xf>
    <xf numFmtId="0" fontId="3" fillId="0" borderId="4" xfId="127" applyFont="1" applyFill="1" applyBorder="1" applyAlignment="1" applyProtection="1">
      <alignment horizontal="left" indent="1"/>
    </xf>
    <xf numFmtId="0" fontId="3" fillId="0" borderId="34" xfId="127" applyFont="1" applyFill="1" applyBorder="1" applyAlignment="1" applyProtection="1">
      <alignment horizontal="left" indent="1"/>
    </xf>
    <xf numFmtId="0" fontId="3" fillId="0" borderId="61" xfId="127" applyFont="1" applyFill="1" applyBorder="1" applyAlignment="1" applyProtection="1">
      <alignment horizontal="left"/>
    </xf>
    <xf numFmtId="0" fontId="3" fillId="0" borderId="40" xfId="127" applyFont="1" applyFill="1" applyBorder="1" applyAlignment="1" applyProtection="1">
      <alignment horizontal="left"/>
    </xf>
    <xf numFmtId="0" fontId="3" fillId="0" borderId="4" xfId="127" applyFont="1" applyFill="1" applyBorder="1" applyAlignment="1" applyProtection="1">
      <alignment horizontal="left"/>
    </xf>
    <xf numFmtId="0" fontId="3" fillId="0" borderId="34" xfId="127" applyFont="1" applyFill="1" applyBorder="1" applyAlignment="1" applyProtection="1">
      <alignment horizontal="left"/>
    </xf>
    <xf numFmtId="0" fontId="3" fillId="0" borderId="46" xfId="127" applyFont="1" applyFill="1" applyBorder="1" applyAlignment="1" applyProtection="1">
      <alignment horizontal="left"/>
    </xf>
    <xf numFmtId="0" fontId="3" fillId="0" borderId="53" xfId="127" applyFont="1" applyFill="1" applyBorder="1" applyAlignment="1" applyProtection="1">
      <alignment horizontal="left"/>
    </xf>
    <xf numFmtId="1" fontId="6" fillId="0" borderId="24" xfId="127" applyNumberFormat="1" applyFont="1" applyFill="1" applyBorder="1" applyAlignment="1" applyProtection="1">
      <alignment horizontal="center" vertical="center"/>
    </xf>
    <xf numFmtId="0" fontId="6" fillId="0" borderId="40" xfId="127" applyFont="1" applyFill="1" applyBorder="1" applyAlignment="1" applyProtection="1">
      <alignment horizontal="center" vertical="center"/>
    </xf>
    <xf numFmtId="0" fontId="8" fillId="0" borderId="28" xfId="129" applyFont="1" applyFill="1" applyBorder="1" applyAlignment="1" applyProtection="1">
      <alignment horizontal="center" vertical="center" wrapText="1"/>
    </xf>
    <xf numFmtId="0" fontId="16" fillId="0" borderId="32" xfId="112" applyFont="1" applyFill="1" applyBorder="1" applyAlignment="1" applyProtection="1">
      <alignment horizontal="center"/>
    </xf>
    <xf numFmtId="0" fontId="16" fillId="0" borderId="30" xfId="112" applyFont="1" applyFill="1" applyBorder="1" applyAlignment="1" applyProtection="1">
      <alignment horizontal="center"/>
    </xf>
    <xf numFmtId="0" fontId="16" fillId="0" borderId="39" xfId="112" applyFont="1" applyFill="1" applyBorder="1" applyAlignment="1" applyProtection="1">
      <alignment horizontal="center"/>
    </xf>
    <xf numFmtId="0" fontId="8" fillId="0" borderId="28" xfId="112" applyFont="1" applyFill="1" applyBorder="1" applyAlignment="1" applyProtection="1">
      <alignment horizontal="center" vertical="center"/>
    </xf>
    <xf numFmtId="0" fontId="8" fillId="0" borderId="32" xfId="112" applyFont="1" applyFill="1" applyBorder="1" applyAlignment="1" applyProtection="1">
      <alignment horizontal="center" vertical="center"/>
    </xf>
    <xf numFmtId="0" fontId="8" fillId="0" borderId="30" xfId="112" applyFont="1" applyFill="1" applyBorder="1" applyAlignment="1" applyProtection="1">
      <alignment horizontal="center" vertical="center"/>
    </xf>
    <xf numFmtId="0" fontId="8" fillId="0" borderId="39" xfId="112" applyFont="1" applyFill="1" applyBorder="1" applyAlignment="1" applyProtection="1">
      <alignment horizontal="center" vertical="center"/>
    </xf>
    <xf numFmtId="0" fontId="10" fillId="0" borderId="24" xfId="124" applyFont="1" applyFill="1" applyBorder="1" applyAlignment="1" applyProtection="1">
      <alignment horizontal="center" vertical="center"/>
      <protection locked="0"/>
    </xf>
    <xf numFmtId="0" fontId="10" fillId="0" borderId="40" xfId="124" applyFont="1" applyFill="1" applyBorder="1" applyAlignment="1" applyProtection="1">
      <alignment horizontal="center" vertical="center"/>
      <protection locked="0"/>
    </xf>
    <xf numFmtId="0" fontId="67" fillId="0" borderId="65" xfId="114" applyFont="1" applyFill="1" applyBorder="1" applyAlignment="1" applyProtection="1">
      <alignment horizontal="center" vertical="center" wrapText="1"/>
      <protection locked="0"/>
    </xf>
    <xf numFmtId="0" fontId="67" fillId="0" borderId="54" xfId="114" applyFont="1" applyFill="1" applyBorder="1" applyAlignment="1" applyProtection="1">
      <alignment horizontal="center" vertical="center" wrapText="1"/>
      <protection locked="0"/>
    </xf>
    <xf numFmtId="0" fontId="67" fillId="0" borderId="32" xfId="114" applyFont="1" applyFill="1" applyBorder="1" applyAlignment="1" applyProtection="1">
      <alignment horizontal="center" vertical="center" wrapText="1"/>
      <protection locked="0"/>
    </xf>
    <xf numFmtId="0" fontId="67" fillId="0" borderId="39" xfId="114" applyFont="1" applyFill="1" applyBorder="1" applyAlignment="1" applyProtection="1">
      <alignment horizontal="center" vertical="center" wrapText="1"/>
      <protection locked="0"/>
    </xf>
    <xf numFmtId="0" fontId="67" fillId="0" borderId="58" xfId="113" applyFont="1" applyFill="1" applyBorder="1" applyAlignment="1" applyProtection="1">
      <alignment horizontal="left" vertical="center"/>
      <protection locked="0"/>
    </xf>
    <xf numFmtId="0" fontId="67" fillId="0" borderId="63" xfId="113" applyFont="1" applyFill="1" applyBorder="1" applyAlignment="1" applyProtection="1">
      <alignment horizontal="left" vertical="center"/>
      <protection locked="0"/>
    </xf>
    <xf numFmtId="0" fontId="67" fillId="0" borderId="45" xfId="113" applyFont="1" applyFill="1" applyBorder="1" applyAlignment="1" applyProtection="1">
      <alignment horizontal="left" vertical="center"/>
      <protection locked="0"/>
    </xf>
    <xf numFmtId="0" fontId="67" fillId="0" borderId="47" xfId="113" applyFont="1" applyFill="1" applyBorder="1" applyAlignment="1" applyProtection="1">
      <alignment horizontal="left" vertical="center"/>
      <protection locked="0"/>
    </xf>
    <xf numFmtId="0" fontId="68" fillId="0" borderId="17" xfId="126" applyFont="1" applyFill="1" applyBorder="1" applyAlignment="1" applyProtection="1">
      <alignment horizontal="left"/>
      <protection locked="0"/>
    </xf>
    <xf numFmtId="0" fontId="68" fillId="0" borderId="68" xfId="126" applyFont="1" applyFill="1" applyBorder="1" applyAlignment="1" applyProtection="1">
      <alignment horizontal="left"/>
      <protection locked="0"/>
    </xf>
    <xf numFmtId="0" fontId="67" fillId="0" borderId="79" xfId="114" applyFont="1" applyFill="1" applyBorder="1" applyAlignment="1" applyProtection="1">
      <alignment horizontal="center" vertical="center" wrapText="1"/>
      <protection locked="0"/>
    </xf>
    <xf numFmtId="0" fontId="67" fillId="0" borderId="83" xfId="114" applyFont="1" applyFill="1" applyBorder="1" applyAlignment="1" applyProtection="1">
      <alignment horizontal="center" vertical="center" wrapText="1"/>
      <protection locked="0"/>
    </xf>
    <xf numFmtId="0" fontId="67" fillId="0" borderId="76" xfId="114" applyFont="1" applyFill="1" applyBorder="1" applyAlignment="1" applyProtection="1">
      <alignment horizontal="center" vertical="center" wrapText="1"/>
      <protection locked="0"/>
    </xf>
    <xf numFmtId="0" fontId="67" fillId="0" borderId="28" xfId="114" applyFont="1" applyFill="1" applyBorder="1" applyAlignment="1" applyProtection="1">
      <alignment horizontal="center" vertical="center" wrapText="1"/>
      <protection locked="0"/>
    </xf>
    <xf numFmtId="0" fontId="67" fillId="0" borderId="21" xfId="114" applyFont="1" applyFill="1" applyBorder="1" applyAlignment="1" applyProtection="1">
      <alignment horizontal="center" vertical="center" wrapText="1"/>
      <protection locked="0"/>
    </xf>
    <xf numFmtId="0" fontId="67" fillId="0" borderId="66" xfId="114" applyFont="1" applyFill="1" applyBorder="1" applyAlignment="1" applyProtection="1">
      <alignment horizontal="center" vertical="center" wrapText="1"/>
      <protection locked="0"/>
    </xf>
    <xf numFmtId="0" fontId="67" fillId="0" borderId="71" xfId="114" applyFont="1" applyFill="1" applyBorder="1" applyAlignment="1" applyProtection="1">
      <alignment horizontal="center" vertical="center" wrapText="1"/>
      <protection locked="0"/>
    </xf>
    <xf numFmtId="0" fontId="67" fillId="0" borderId="91" xfId="114" applyFont="1" applyFill="1" applyBorder="1" applyAlignment="1" applyProtection="1">
      <alignment horizontal="center" vertical="center" wrapText="1"/>
      <protection locked="0"/>
    </xf>
    <xf numFmtId="0" fontId="67" fillId="0" borderId="63" xfId="114" applyFont="1" applyFill="1" applyBorder="1" applyAlignment="1" applyProtection="1">
      <alignment horizontal="center" vertical="center" wrapText="1"/>
      <protection locked="0"/>
    </xf>
    <xf numFmtId="0" fontId="67" fillId="0" borderId="57" xfId="113" applyFont="1" applyFill="1" applyBorder="1" applyAlignment="1" applyProtection="1">
      <alignment horizontal="center" vertical="center" wrapText="1"/>
      <protection locked="0"/>
    </xf>
    <xf numFmtId="0" fontId="67" fillId="0" borderId="86" xfId="113" applyFont="1" applyFill="1" applyBorder="1" applyAlignment="1" applyProtection="1">
      <alignment horizontal="center" vertical="center" wrapText="1"/>
      <protection locked="0"/>
    </xf>
    <xf numFmtId="0" fontId="67" fillId="0" borderId="80" xfId="113" applyFont="1" applyFill="1" applyBorder="1" applyAlignment="1" applyProtection="1">
      <alignment horizontal="center" vertical="center" wrapText="1"/>
      <protection locked="0"/>
    </xf>
    <xf numFmtId="0" fontId="67" fillId="0" borderId="81" xfId="113" applyFont="1" applyFill="1" applyBorder="1" applyAlignment="1" applyProtection="1">
      <alignment horizontal="center" vertical="center" wrapText="1"/>
      <protection locked="0"/>
    </xf>
    <xf numFmtId="0" fontId="67" fillId="0" borderId="45" xfId="113" applyFont="1" applyFill="1" applyBorder="1" applyAlignment="1" applyProtection="1">
      <alignment horizontal="center" vertical="center" wrapText="1"/>
      <protection locked="0"/>
    </xf>
    <xf numFmtId="0" fontId="67" fillId="0" borderId="47" xfId="113" applyFont="1" applyFill="1" applyBorder="1" applyAlignment="1" applyProtection="1">
      <alignment horizontal="center" vertical="center" wrapText="1"/>
      <protection locked="0"/>
    </xf>
    <xf numFmtId="0" fontId="68" fillId="0" borderId="18" xfId="126" applyFont="1" applyFill="1" applyBorder="1" applyAlignment="1" applyProtection="1">
      <alignment horizontal="left"/>
      <protection locked="0"/>
    </xf>
    <xf numFmtId="0" fontId="68" fillId="0" borderId="85" xfId="126" applyFont="1" applyFill="1" applyBorder="1" applyAlignment="1" applyProtection="1">
      <alignment horizontal="left"/>
      <protection locked="0"/>
    </xf>
    <xf numFmtId="0" fontId="67" fillId="0" borderId="65" xfId="92" applyFont="1" applyBorder="1" applyAlignment="1">
      <alignment horizontal="center" vertical="center"/>
    </xf>
    <xf numFmtId="0" fontId="67" fillId="0" borderId="66" xfId="92" applyFont="1" applyBorder="1" applyAlignment="1">
      <alignment horizontal="center" vertical="center"/>
    </xf>
    <xf numFmtId="0" fontId="67" fillId="0" borderId="67" xfId="92" applyFont="1" applyBorder="1" applyAlignment="1">
      <alignment horizontal="center" vertical="center"/>
    </xf>
    <xf numFmtId="0" fontId="4" fillId="0" borderId="42" xfId="113" applyFont="1" applyFill="1" applyBorder="1" applyAlignment="1" applyProtection="1">
      <alignment horizontal="center" vertical="center" textRotation="90"/>
      <protection locked="0"/>
    </xf>
    <xf numFmtId="0" fontId="4" fillId="0" borderId="43" xfId="113" applyFont="1" applyFill="1" applyBorder="1" applyAlignment="1" applyProtection="1">
      <alignment horizontal="center" vertical="center" textRotation="90"/>
      <protection locked="0"/>
    </xf>
    <xf numFmtId="0" fontId="4" fillId="0" borderId="44" xfId="113" applyFont="1" applyFill="1" applyBorder="1" applyAlignment="1" applyProtection="1">
      <alignment horizontal="center" vertical="center" textRotation="90"/>
      <protection locked="0"/>
    </xf>
    <xf numFmtId="0" fontId="4" fillId="0" borderId="18" xfId="113" applyFont="1" applyFill="1" applyBorder="1" applyAlignment="1" applyProtection="1">
      <alignment horizontal="center" vertical="center" textRotation="90"/>
      <protection locked="0"/>
    </xf>
    <xf numFmtId="0" fontId="4" fillId="0" borderId="19" xfId="113" applyFont="1" applyFill="1" applyBorder="1" applyAlignment="1" applyProtection="1">
      <alignment horizontal="center" vertical="center" textRotation="90"/>
      <protection locked="0"/>
    </xf>
    <xf numFmtId="0" fontId="4" fillId="0" borderId="20" xfId="113" applyFont="1" applyFill="1" applyBorder="1" applyAlignment="1" applyProtection="1">
      <alignment horizontal="center" vertical="center" textRotation="90"/>
      <protection locked="0"/>
    </xf>
    <xf numFmtId="0" fontId="4" fillId="0" borderId="21" xfId="113" applyFont="1" applyFill="1" applyBorder="1" applyAlignment="1" applyProtection="1">
      <alignment horizontal="center" vertical="center" textRotation="90"/>
      <protection locked="0"/>
    </xf>
    <xf numFmtId="0" fontId="10" fillId="0" borderId="24" xfId="128" applyFont="1" applyFill="1" applyBorder="1" applyAlignment="1" applyProtection="1">
      <alignment horizontal="center" vertical="center"/>
      <protection locked="0"/>
    </xf>
    <xf numFmtId="0" fontId="10" fillId="0" borderId="9" xfId="128" applyFont="1" applyFill="1" applyBorder="1" applyAlignment="1" applyProtection="1">
      <alignment horizontal="center" vertical="center"/>
      <protection locked="0"/>
    </xf>
    <xf numFmtId="0" fontId="10" fillId="0" borderId="40" xfId="128" applyFont="1" applyFill="1" applyBorder="1" applyAlignment="1" applyProtection="1">
      <alignment horizontal="center" vertical="center"/>
      <protection locked="0"/>
    </xf>
    <xf numFmtId="0" fontId="8" fillId="0" borderId="28" xfId="128" applyFont="1" applyFill="1" applyBorder="1" applyAlignment="1" applyProtection="1">
      <alignment horizontal="center" vertical="center" wrapText="1"/>
      <protection locked="0"/>
    </xf>
    <xf numFmtId="0" fontId="16" fillId="0" borderId="32" xfId="115" applyFont="1" applyFill="1" applyBorder="1" applyAlignment="1" applyProtection="1">
      <alignment horizontal="center"/>
      <protection locked="0"/>
    </xf>
    <xf numFmtId="0" fontId="16" fillId="0" borderId="30" xfId="115" applyFont="1" applyFill="1" applyBorder="1" applyAlignment="1" applyProtection="1">
      <alignment horizontal="center"/>
      <protection locked="0"/>
    </xf>
    <xf numFmtId="0" fontId="16" fillId="0" borderId="39" xfId="115" applyFont="1" applyFill="1" applyBorder="1" applyAlignment="1" applyProtection="1">
      <alignment horizontal="center"/>
      <protection locked="0"/>
    </xf>
    <xf numFmtId="0" fontId="75" fillId="0" borderId="24" xfId="124" applyFont="1" applyFill="1" applyBorder="1" applyAlignment="1" applyProtection="1">
      <alignment horizontal="left"/>
      <protection locked="0"/>
    </xf>
    <xf numFmtId="0" fontId="4" fillId="0" borderId="40" xfId="88" applyFont="1" applyBorder="1" applyAlignment="1">
      <alignment horizontal="left"/>
    </xf>
    <xf numFmtId="0" fontId="10" fillId="0" borderId="24" xfId="111" applyFont="1" applyFill="1" applyBorder="1" applyAlignment="1" applyProtection="1">
      <alignment horizontal="center" vertical="center"/>
      <protection locked="0"/>
    </xf>
    <xf numFmtId="0" fontId="6" fillId="0" borderId="40" xfId="100" applyFont="1" applyBorder="1" applyAlignment="1">
      <alignment horizontal="center" vertical="center"/>
    </xf>
    <xf numFmtId="0" fontId="10" fillId="0" borderId="24" xfId="111" applyFont="1" applyFill="1" applyBorder="1" applyAlignment="1">
      <alignment horizontal="center"/>
    </xf>
    <xf numFmtId="0" fontId="10" fillId="0" borderId="40" xfId="111" applyFont="1" applyFill="1" applyBorder="1" applyAlignment="1">
      <alignment horizontal="center"/>
    </xf>
    <xf numFmtId="1" fontId="10" fillId="0" borderId="24" xfId="111" applyNumberFormat="1" applyFont="1" applyFill="1" applyBorder="1" applyAlignment="1">
      <alignment horizontal="center"/>
    </xf>
    <xf numFmtId="0" fontId="67" fillId="0" borderId="28" xfId="111" applyFont="1" applyFill="1" applyBorder="1" applyAlignment="1">
      <alignment horizontal="center" vertical="center" wrapText="1"/>
    </xf>
    <xf numFmtId="0" fontId="67" fillId="0" borderId="32" xfId="111" applyFont="1" applyFill="1" applyBorder="1" applyAlignment="1">
      <alignment horizontal="center" vertical="center" wrapText="1"/>
    </xf>
    <xf numFmtId="0" fontId="67" fillId="0" borderId="21" xfId="111" applyFont="1" applyFill="1" applyBorder="1" applyAlignment="1">
      <alignment horizontal="center" vertical="center" wrapText="1"/>
    </xf>
    <xf numFmtId="0" fontId="67" fillId="0" borderId="73" xfId="111" applyFont="1" applyFill="1" applyBorder="1" applyAlignment="1">
      <alignment horizontal="center" vertical="center" wrapText="1"/>
    </xf>
    <xf numFmtId="0" fontId="68" fillId="0" borderId="30" xfId="111" applyFont="1" applyFill="1" applyBorder="1" applyAlignment="1">
      <alignment horizontal="center" vertical="center" wrapText="1"/>
    </xf>
    <xf numFmtId="0" fontId="68" fillId="0" borderId="39" xfId="111" applyFont="1" applyFill="1" applyBorder="1" applyAlignment="1">
      <alignment horizontal="center" vertical="center" wrapText="1"/>
    </xf>
    <xf numFmtId="0" fontId="4" fillId="0" borderId="40" xfId="88" applyFont="1" applyFill="1" applyBorder="1" applyAlignment="1">
      <alignment horizontal="left"/>
    </xf>
    <xf numFmtId="0" fontId="10" fillId="0" borderId="24" xfId="110" applyFont="1" applyFill="1" applyBorder="1" applyAlignment="1" applyProtection="1">
      <alignment horizontal="center" vertical="center"/>
      <protection locked="0"/>
    </xf>
    <xf numFmtId="0" fontId="10" fillId="0" borderId="40" xfId="110" applyFont="1" applyFill="1" applyBorder="1" applyAlignment="1" applyProtection="1">
      <alignment horizontal="center" vertical="center"/>
      <protection locked="0"/>
    </xf>
    <xf numFmtId="0" fontId="10" fillId="0" borderId="18" xfId="110" applyFont="1" applyFill="1" applyBorder="1" applyAlignment="1" applyProtection="1">
      <alignment horizontal="center" vertical="center"/>
    </xf>
    <xf numFmtId="0" fontId="10" fillId="0" borderId="17" xfId="110" applyFont="1" applyFill="1" applyBorder="1" applyAlignment="1" applyProtection="1">
      <alignment horizontal="center" vertical="center"/>
    </xf>
    <xf numFmtId="1" fontId="10" fillId="0" borderId="18" xfId="110" applyNumberFormat="1" applyFont="1" applyFill="1" applyBorder="1" applyAlignment="1" applyProtection="1">
      <alignment horizontal="center" vertical="center"/>
    </xf>
    <xf numFmtId="0" fontId="10" fillId="0" borderId="68" xfId="110" applyFont="1" applyFill="1" applyBorder="1" applyAlignment="1" applyProtection="1">
      <alignment horizontal="center" vertical="center"/>
    </xf>
    <xf numFmtId="0" fontId="10" fillId="0" borderId="84" xfId="110" applyFont="1" applyFill="1" applyBorder="1" applyAlignment="1" applyProtection="1">
      <alignment horizontal="center" vertical="center" wrapText="1"/>
    </xf>
    <xf numFmtId="0" fontId="10" fillId="0" borderId="52" xfId="110" applyFont="1" applyFill="1" applyBorder="1" applyAlignment="1" applyProtection="1">
      <alignment horizontal="center" vertical="center" wrapText="1"/>
    </xf>
    <xf numFmtId="0" fontId="10" fillId="0" borderId="35" xfId="110" applyFont="1" applyFill="1" applyBorder="1" applyAlignment="1" applyProtection="1">
      <alignment horizontal="center" vertical="center" wrapText="1"/>
    </xf>
    <xf numFmtId="0" fontId="10" fillId="0" borderId="0" xfId="110" applyFont="1" applyFill="1" applyBorder="1" applyAlignment="1" applyProtection="1">
      <alignment horizontal="center" vertical="center" wrapText="1"/>
    </xf>
  </cellXfs>
  <cellStyles count="164">
    <cellStyle name="$l0 %" xfId="1" xr:uid="{00000000-0005-0000-0000-000000000000}"/>
    <cellStyle name="$l0 Dec" xfId="2" xr:uid="{00000000-0005-0000-0000-000001000000}"/>
    <cellStyle name="$l0 No" xfId="3" xr:uid="{00000000-0005-0000-0000-000002000000}"/>
    <cellStyle name="$l0 Row" xfId="4" xr:uid="{00000000-0005-0000-0000-000003000000}"/>
    <cellStyle name="$l0 Table" xfId="5" xr:uid="{00000000-0005-0000-0000-000004000000}"/>
    <cellStyle name="$l1 %" xfId="6" xr:uid="{00000000-0005-0000-0000-000005000000}"/>
    <cellStyle name="$l1 No" xfId="7" xr:uid="{00000000-0005-0000-0000-000006000000}"/>
    <cellStyle name="$l1 Row" xfId="8" xr:uid="{00000000-0005-0000-0000-000007000000}"/>
    <cellStyle name="$l-1 Row" xfId="9" xr:uid="{00000000-0005-0000-0000-000008000000}"/>
    <cellStyle name="$l1 Table" xfId="10" xr:uid="{00000000-0005-0000-0000-000009000000}"/>
    <cellStyle name="$l2 %" xfId="11" xr:uid="{00000000-0005-0000-0000-00000A000000}"/>
    <cellStyle name="$l2 No" xfId="12" xr:uid="{00000000-0005-0000-0000-00000B000000}"/>
    <cellStyle name="$l2 Row" xfId="13" xr:uid="{00000000-0005-0000-0000-00000C000000}"/>
    <cellStyle name="$l3 Row" xfId="14" xr:uid="{00000000-0005-0000-0000-00000D000000}"/>
    <cellStyle name="$u0 %" xfId="15" xr:uid="{00000000-0005-0000-0000-00000E000000}"/>
    <cellStyle name="$u0 No" xfId="16" xr:uid="{00000000-0005-0000-0000-00000F000000}"/>
    <cellStyle name="[StdExit()]" xfId="17" xr:uid="{00000000-0005-0000-0000-000010000000}"/>
    <cellStyle name="’E‰Ý [0.00]_Region Orders (2)" xfId="18" xr:uid="{00000000-0005-0000-0000-000011000000}"/>
    <cellStyle name="’E‰Ý_Region Orders (2)" xfId="19" xr:uid="{00000000-0005-0000-0000-000012000000}"/>
    <cellStyle name="•WŹ_Pacific Region P&amp;L" xfId="20" xr:uid="{00000000-0005-0000-0000-000013000000}"/>
    <cellStyle name="20% - Accent1" xfId="21" xr:uid="{00000000-0005-0000-0000-000014000000}"/>
    <cellStyle name="20% - Accent2" xfId="22" xr:uid="{00000000-0005-0000-0000-000015000000}"/>
    <cellStyle name="20% - Accent3" xfId="23" xr:uid="{00000000-0005-0000-0000-000016000000}"/>
    <cellStyle name="20% - Accent4" xfId="24" xr:uid="{00000000-0005-0000-0000-000017000000}"/>
    <cellStyle name="20% - Accent5" xfId="25" xr:uid="{00000000-0005-0000-0000-000018000000}"/>
    <cellStyle name="20% - Accent6" xfId="26" xr:uid="{00000000-0005-0000-0000-000019000000}"/>
    <cellStyle name="40% - Accent1" xfId="27" xr:uid="{00000000-0005-0000-0000-00001A000000}"/>
    <cellStyle name="40% - Accent2" xfId="28" xr:uid="{00000000-0005-0000-0000-00001B000000}"/>
    <cellStyle name="40% - Accent3" xfId="29" xr:uid="{00000000-0005-0000-0000-00001C000000}"/>
    <cellStyle name="40% - Accent4" xfId="30" xr:uid="{00000000-0005-0000-0000-00001D000000}"/>
    <cellStyle name="40% - Accent5" xfId="31" xr:uid="{00000000-0005-0000-0000-00001E000000}"/>
    <cellStyle name="40% - Accent6" xfId="32" xr:uid="{00000000-0005-0000-0000-00001F000000}"/>
    <cellStyle name="60% - Accent1" xfId="33" xr:uid="{00000000-0005-0000-0000-000020000000}"/>
    <cellStyle name="60% - Accent2" xfId="34" xr:uid="{00000000-0005-0000-0000-000021000000}"/>
    <cellStyle name="60% - Accent3" xfId="35" xr:uid="{00000000-0005-0000-0000-000022000000}"/>
    <cellStyle name="60% - Accent4" xfId="36" xr:uid="{00000000-0005-0000-0000-000023000000}"/>
    <cellStyle name="60% - Accent5" xfId="37" xr:uid="{00000000-0005-0000-0000-000024000000}"/>
    <cellStyle name="60% - Accent6" xfId="38" xr:uid="{00000000-0005-0000-0000-000025000000}"/>
    <cellStyle name="Accent1" xfId="39" xr:uid="{00000000-0005-0000-0000-000026000000}"/>
    <cellStyle name="Accent2" xfId="40" xr:uid="{00000000-0005-0000-0000-000027000000}"/>
    <cellStyle name="Accent3" xfId="41" xr:uid="{00000000-0005-0000-0000-000028000000}"/>
    <cellStyle name="Accent4" xfId="42" xr:uid="{00000000-0005-0000-0000-000029000000}"/>
    <cellStyle name="Accent5" xfId="43" xr:uid="{00000000-0005-0000-0000-00002A000000}"/>
    <cellStyle name="Accent6" xfId="44" xr:uid="{00000000-0005-0000-0000-00002B000000}"/>
    <cellStyle name="AdminStyle" xfId="45" xr:uid="{00000000-0005-0000-0000-00002C000000}"/>
    <cellStyle name="args.style" xfId="46" xr:uid="{00000000-0005-0000-0000-00002D000000}"/>
    <cellStyle name="Bad" xfId="47" xr:uid="{00000000-0005-0000-0000-00002E000000}"/>
    <cellStyle name="Calc Currency (0)" xfId="48" xr:uid="{00000000-0005-0000-0000-00002F000000}"/>
    <cellStyle name="Calculation" xfId="49" xr:uid="{00000000-0005-0000-0000-000030000000}"/>
    <cellStyle name="cárkyd" xfId="50" xr:uid="{00000000-0005-0000-0000-000031000000}"/>
    <cellStyle name="cary" xfId="51" xr:uid="{00000000-0005-0000-0000-000032000000}"/>
    <cellStyle name="ColLevel_1_BE (2)" xfId="52" xr:uid="{00000000-0005-0000-0000-000033000000}"/>
    <cellStyle name="Comma [0]_!!!GO" xfId="53" xr:uid="{00000000-0005-0000-0000-000034000000}"/>
    <cellStyle name="Comma_!!!GO" xfId="54" xr:uid="{00000000-0005-0000-0000-000035000000}"/>
    <cellStyle name="Copied" xfId="55" xr:uid="{00000000-0005-0000-0000-000036000000}"/>
    <cellStyle name="COST1" xfId="56" xr:uid="{00000000-0005-0000-0000-000037000000}"/>
    <cellStyle name="Currency [0]_!!!GO" xfId="57" xr:uid="{00000000-0005-0000-0000-000038000000}"/>
    <cellStyle name="Currency_!!!GO" xfId="58" xr:uid="{00000000-0005-0000-0000-000039000000}"/>
    <cellStyle name="Date" xfId="59" xr:uid="{00000000-0005-0000-0000-00003A000000}"/>
    <cellStyle name="Entered" xfId="60" xr:uid="{00000000-0005-0000-0000-00003B000000}"/>
    <cellStyle name="Explanatory Text" xfId="61" xr:uid="{00000000-0005-0000-0000-00003C000000}"/>
    <cellStyle name="Good" xfId="62" xr:uid="{00000000-0005-0000-0000-00003D000000}"/>
    <cellStyle name="Grey" xfId="63" xr:uid="{00000000-0005-0000-0000-00003E000000}"/>
    <cellStyle name="Header1" xfId="64" xr:uid="{00000000-0005-0000-0000-00003F000000}"/>
    <cellStyle name="Header2" xfId="65" xr:uid="{00000000-0005-0000-0000-000040000000}"/>
    <cellStyle name="Heading 1" xfId="66" xr:uid="{00000000-0005-0000-0000-000041000000}"/>
    <cellStyle name="Heading 2" xfId="67" xr:uid="{00000000-0005-0000-0000-000042000000}"/>
    <cellStyle name="Heading 3" xfId="68" xr:uid="{00000000-0005-0000-0000-000043000000}"/>
    <cellStyle name="Heading 4" xfId="69" xr:uid="{00000000-0005-0000-0000-000044000000}"/>
    <cellStyle name="Check Cell" xfId="70" xr:uid="{00000000-0005-0000-0000-000045000000}"/>
    <cellStyle name="Input" xfId="71" xr:uid="{00000000-0005-0000-0000-000046000000}"/>
    <cellStyle name="Input [yellow]" xfId="72" xr:uid="{00000000-0005-0000-0000-000047000000}"/>
    <cellStyle name="Input Cells" xfId="73" xr:uid="{00000000-0005-0000-0000-000048000000}"/>
    <cellStyle name="Linked Cell" xfId="74" xr:uid="{00000000-0005-0000-0000-000049000000}"/>
    <cellStyle name="Linked Cells" xfId="75" xr:uid="{00000000-0005-0000-0000-00004A000000}"/>
    <cellStyle name="Milliers [0]_!!!GO" xfId="76" xr:uid="{00000000-0005-0000-0000-00004B000000}"/>
    <cellStyle name="Milliers_!!!GO" xfId="77" xr:uid="{00000000-0005-0000-0000-00004C000000}"/>
    <cellStyle name="Monétaire [0]_!!!GO" xfId="78" xr:uid="{00000000-0005-0000-0000-00004D000000}"/>
    <cellStyle name="Monétaire_!!!GO" xfId="79" xr:uid="{00000000-0005-0000-0000-00004E000000}"/>
    <cellStyle name="Neutral" xfId="80" xr:uid="{00000000-0005-0000-0000-00004F000000}"/>
    <cellStyle name="New Times Roman" xfId="81" xr:uid="{00000000-0005-0000-0000-000050000000}"/>
    <cellStyle name="Normal - Style1" xfId="82" xr:uid="{00000000-0005-0000-0000-000051000000}"/>
    <cellStyle name="Normal 2" xfId="83" xr:uid="{00000000-0005-0000-0000-000052000000}"/>
    <cellStyle name="Normal_!!!GO" xfId="84" xr:uid="{00000000-0005-0000-0000-000053000000}"/>
    <cellStyle name="Normální" xfId="0" builtinId="0"/>
    <cellStyle name="Normální 10" xfId="85" xr:uid="{00000000-0005-0000-0000-000055000000}"/>
    <cellStyle name="Normální 10 2" xfId="86" xr:uid="{00000000-0005-0000-0000-000056000000}"/>
    <cellStyle name="Normální 10 2 2" xfId="87" xr:uid="{00000000-0005-0000-0000-000057000000}"/>
    <cellStyle name="Normální 10 3" xfId="88" xr:uid="{00000000-0005-0000-0000-000058000000}"/>
    <cellStyle name="Normální 10 4 2" xfId="89" xr:uid="{00000000-0005-0000-0000-000059000000}"/>
    <cellStyle name="Normální 11" xfId="90" xr:uid="{00000000-0005-0000-0000-00005A000000}"/>
    <cellStyle name="Normální 11 3 2" xfId="91" xr:uid="{00000000-0005-0000-0000-00005B000000}"/>
    <cellStyle name="Normální 14" xfId="92" xr:uid="{00000000-0005-0000-0000-00005C000000}"/>
    <cellStyle name="normální 2" xfId="93" xr:uid="{00000000-0005-0000-0000-00005D000000}"/>
    <cellStyle name="normální 2 2" xfId="94" xr:uid="{00000000-0005-0000-0000-00005E000000}"/>
    <cellStyle name="normální 3" xfId="95" xr:uid="{00000000-0005-0000-0000-00005F000000}"/>
    <cellStyle name="normální 3 2" xfId="96" xr:uid="{00000000-0005-0000-0000-000060000000}"/>
    <cellStyle name="normální 3 2 2" xfId="97" xr:uid="{00000000-0005-0000-0000-000061000000}"/>
    <cellStyle name="Normální 4" xfId="98" xr:uid="{00000000-0005-0000-0000-000062000000}"/>
    <cellStyle name="Normální 4 2" xfId="161" xr:uid="{99632A81-2285-4B93-BD37-C4B9AFC34769}"/>
    <cellStyle name="Normální 5" xfId="99" xr:uid="{00000000-0005-0000-0000-000063000000}"/>
    <cellStyle name="Normální 5 3" xfId="100" xr:uid="{00000000-0005-0000-0000-000064000000}"/>
    <cellStyle name="Normální 6" xfId="159" xr:uid="{AB6B14E6-FCA6-4711-B57A-2D605267D0B1}"/>
    <cellStyle name="Normální 7" xfId="101" xr:uid="{00000000-0005-0000-0000-000065000000}"/>
    <cellStyle name="Normální 7 2" xfId="102" xr:uid="{00000000-0005-0000-0000-000066000000}"/>
    <cellStyle name="normální_12-AI_úprava 03-06-2005" xfId="103" xr:uid="{00000000-0005-0000-0000-000067000000}"/>
    <cellStyle name="normální_12-HV1" xfId="104" xr:uid="{00000000-0005-0000-0000-000068000000}"/>
    <cellStyle name="normální_12-I1" xfId="105" xr:uid="{00000000-0005-0000-0000-000069000000}"/>
    <cellStyle name="normální_13-B2abc1 2 2 2" xfId="106" xr:uid="{00000000-0005-0000-0000-00006A000000}"/>
    <cellStyle name="normální_13-B2abc1 2 2 2 2" xfId="162" xr:uid="{330CA366-DACB-48B1-8525-7322F6A4C03B}"/>
    <cellStyle name="normální_13-B2abc1 3" xfId="107" xr:uid="{00000000-0005-0000-0000-00006B000000}"/>
    <cellStyle name="normální_22-Bp Bilance plán" xfId="108" xr:uid="{00000000-0005-0000-0000-00006C000000}"/>
    <cellStyle name="normální_22-HV" xfId="109" xr:uid="{00000000-0005-0000-0000-00006D000000}"/>
    <cellStyle name="normální_22-LDS pl Distribuce do OM  VOSO 2" xfId="110" xr:uid="{00000000-0005-0000-0000-00006E000000}"/>
    <cellStyle name="normální_22-LDS vst 2" xfId="111" xr:uid="{00000000-0005-0000-0000-00006F000000}"/>
    <cellStyle name="normální_22-T1 navazující na účetnictví_Příloha 5_22 (15-11-11) _změnaJN" xfId="112" xr:uid="{00000000-0005-0000-0000-000070000000}"/>
    <cellStyle name="normální_22-T1d" xfId="113" xr:uid="{00000000-0005-0000-0000-000071000000}"/>
    <cellStyle name="normální_22-T1-d opr_Příloha 5_22 (14-10-11)JN" xfId="114" xr:uid="{00000000-0005-0000-0000-000072000000}"/>
    <cellStyle name="normální_22-T2_Příloha 5_22 (14-10-11)JN" xfId="115" xr:uid="{00000000-0005-0000-0000-000073000000}"/>
    <cellStyle name="normální_List1" xfId="116" xr:uid="{00000000-0005-0000-0000-000074000000}"/>
    <cellStyle name="normální_List1 2" xfId="117" xr:uid="{00000000-0005-0000-0000-000075000000}"/>
    <cellStyle name="normální_List1_22-LDS pl Distribuce do OM  VOSO" xfId="118" xr:uid="{00000000-0005-0000-0000-000076000000}"/>
    <cellStyle name="normální_List1_22-LDS vst" xfId="119" xr:uid="{00000000-0005-0000-0000-000077000000}"/>
    <cellStyle name="normální_List3" xfId="120" xr:uid="{00000000-0005-0000-0000-000078000000}"/>
    <cellStyle name="normální_N3_12" xfId="121" xr:uid="{00000000-0005-0000-0000-000079000000}"/>
    <cellStyle name="normální_návrh ZA a A(09-09-03)" xfId="122" xr:uid="{00000000-0005-0000-0000-00007A000000}"/>
    <cellStyle name="normální_Příloha 2_12 (02-11-11)" xfId="123" xr:uid="{00000000-0005-0000-0000-00007B000000}"/>
    <cellStyle name="normální_regulační výkazy (A,N,B)_10601- pro vyhl" xfId="124" xr:uid="{00000000-0005-0000-0000-00007C000000}"/>
    <cellStyle name="normální_regulační výkazy (A,N,B)_10601- pro vyhl 2" xfId="125" xr:uid="{00000000-0005-0000-0000-00007D000000}"/>
    <cellStyle name="normální_regulační výkazy (A,N,B)_10601- pro vyhl 3" xfId="126" xr:uid="{00000000-0005-0000-0000-00007E000000}"/>
    <cellStyle name="normální_Tabulky" xfId="127" xr:uid="{00000000-0005-0000-0000-00007F000000}"/>
    <cellStyle name="normální_Tabulky_Příloha 5_22 (14-10-11)JN" xfId="128" xr:uid="{00000000-0005-0000-0000-000080000000}"/>
    <cellStyle name="normální_Tabulky_Příloha 5_22 (15-11-11) _změnaJN" xfId="129" xr:uid="{00000000-0005-0000-0000-000081000000}"/>
    <cellStyle name="normální_vyhláška-přílohy-29-6-01-a" xfId="130" xr:uid="{00000000-0005-0000-0000-000082000000}"/>
    <cellStyle name="normální_vyhláška-přílohy-29-6-01-a_22_HV-a,b" xfId="131" xr:uid="{00000000-0005-0000-0000-000083000000}"/>
    <cellStyle name="normální_vykaz_N3-plyn" xfId="132" xr:uid="{00000000-0005-0000-0000-000084000000}"/>
    <cellStyle name="normální_vykaz_N3-plyn 2" xfId="160" xr:uid="{81824E1C-1758-4148-8FB5-C8CA03FFBBF0}"/>
    <cellStyle name="normální_Výkazy PDS 22" xfId="158" xr:uid="{00000000-0005-0000-0000-000085000000}"/>
    <cellStyle name="normální_Výkup z obnov. zdrojů" xfId="133" xr:uid="{00000000-0005-0000-0000-000086000000}"/>
    <cellStyle name="normální_Výkup z obnov. zdrojů 2" xfId="134" xr:uid="{00000000-0005-0000-0000-000087000000}"/>
    <cellStyle name="normální_Výkup z obnov. zdrojů 2 2 2" xfId="135" xr:uid="{00000000-0005-0000-0000-000088000000}"/>
    <cellStyle name="normální_Výkup z obnov. zdrojů 2 2 2 2" xfId="163" xr:uid="{61A2537A-8B86-42FD-8C46-B6365A61FD23}"/>
    <cellStyle name="normální_Výkup z obnov. zdrojů 2 3" xfId="136" xr:uid="{00000000-0005-0000-0000-000089000000}"/>
    <cellStyle name="normální_Výkup z obnov. zdrojů_22-Bp Bilance plán" xfId="137" xr:uid="{00000000-0005-0000-0000-00008A000000}"/>
    <cellStyle name="normální_Výkup z obnov. zdrojů_22-Bs Bilance skutečnost" xfId="138" xr:uid="{00000000-0005-0000-0000-00008B000000}"/>
    <cellStyle name="normální_Výkup z obnov. zdrojů_22-T1 navazující na účetnictví" xfId="139" xr:uid="{00000000-0005-0000-0000-00008C000000}"/>
    <cellStyle name="normální_Výkup z obnov. zdrojů_22-T1-d opr" xfId="140" xr:uid="{00000000-0005-0000-0000-00008D000000}"/>
    <cellStyle name="normální_Výkup z obnov. zdrojů_22-T2" xfId="141" xr:uid="{00000000-0005-0000-0000-00008E000000}"/>
    <cellStyle name="Note" xfId="142" xr:uid="{00000000-0005-0000-0000-00008F000000}"/>
    <cellStyle name="O…‹aO‚e [0.00]_Region Orders (2)" xfId="143" xr:uid="{00000000-0005-0000-0000-000090000000}"/>
    <cellStyle name="O…‹aO‚e_Region Orders (2)" xfId="144" xr:uid="{00000000-0005-0000-0000-000091000000}"/>
    <cellStyle name="Output" xfId="145" xr:uid="{00000000-0005-0000-0000-000092000000}"/>
    <cellStyle name="per.style" xfId="146" xr:uid="{00000000-0005-0000-0000-000093000000}"/>
    <cellStyle name="Percent [2]" xfId="147" xr:uid="{00000000-0005-0000-0000-000094000000}"/>
    <cellStyle name="pricing" xfId="148" xr:uid="{00000000-0005-0000-0000-000095000000}"/>
    <cellStyle name="PSChar" xfId="149" xr:uid="{00000000-0005-0000-0000-000096000000}"/>
    <cellStyle name="RevList" xfId="150" xr:uid="{00000000-0005-0000-0000-000097000000}"/>
    <cellStyle name="RowLevel_1_BE (2)" xfId="151" xr:uid="{00000000-0005-0000-0000-000098000000}"/>
    <cellStyle name="Standard_Tabelle1" xfId="152" xr:uid="{00000000-0005-0000-0000-000099000000}"/>
    <cellStyle name="Styl 1" xfId="153" xr:uid="{00000000-0005-0000-0000-00009A000000}"/>
    <cellStyle name="Subtotal" xfId="154" xr:uid="{00000000-0005-0000-0000-00009B000000}"/>
    <cellStyle name="Title" xfId="155" xr:uid="{00000000-0005-0000-0000-00009C000000}"/>
    <cellStyle name="Total" xfId="156" xr:uid="{00000000-0005-0000-0000-00009D000000}"/>
    <cellStyle name="Warning Text" xfId="157" xr:uid="{00000000-0005-0000-0000-00009E000000}"/>
  </cellStyles>
  <dxfs count="1">
    <dxf>
      <font>
        <condense val="0"/>
        <extend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82550</xdr:colOff>
      <xdr:row>1</xdr:row>
      <xdr:rowOff>44450</xdr:rowOff>
    </xdr:to>
    <xdr:sp macro="" textlink="">
      <xdr:nvSpPr>
        <xdr:cNvPr id="52387" name="Text Box 1">
          <a:extLst>
            <a:ext uri="{FF2B5EF4-FFF2-40B4-BE49-F238E27FC236}">
              <a16:creationId xmlns:a16="http://schemas.microsoft.com/office/drawing/2014/main" id="{00000000-0008-0000-0100-0000A3CC0000}"/>
            </a:ext>
          </a:extLst>
        </xdr:cNvPr>
        <xdr:cNvSpPr txBox="1">
          <a:spLocks noChangeArrowheads="1"/>
        </xdr:cNvSpPr>
      </xdr:nvSpPr>
      <xdr:spPr bwMode="auto">
        <a:xfrm>
          <a:off x="18430875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82550</xdr:colOff>
      <xdr:row>1</xdr:row>
      <xdr:rowOff>44450</xdr:rowOff>
    </xdr:to>
    <xdr:sp macro="" textlink="">
      <xdr:nvSpPr>
        <xdr:cNvPr id="52388" name="Text Box 2">
          <a:extLst>
            <a:ext uri="{FF2B5EF4-FFF2-40B4-BE49-F238E27FC236}">
              <a16:creationId xmlns:a16="http://schemas.microsoft.com/office/drawing/2014/main" id="{00000000-0008-0000-0100-0000A4CC0000}"/>
            </a:ext>
          </a:extLst>
        </xdr:cNvPr>
        <xdr:cNvSpPr txBox="1">
          <a:spLocks noChangeArrowheads="1"/>
        </xdr:cNvSpPr>
      </xdr:nvSpPr>
      <xdr:spPr bwMode="auto">
        <a:xfrm>
          <a:off x="20621625" y="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82550</xdr:colOff>
      <xdr:row>2</xdr:row>
      <xdr:rowOff>0</xdr:rowOff>
    </xdr:to>
    <xdr:sp macro="" textlink="">
      <xdr:nvSpPr>
        <xdr:cNvPr id="52389" name="Text Box 3">
          <a:extLst>
            <a:ext uri="{FF2B5EF4-FFF2-40B4-BE49-F238E27FC236}">
              <a16:creationId xmlns:a16="http://schemas.microsoft.com/office/drawing/2014/main" id="{00000000-0008-0000-0100-0000A5CC0000}"/>
            </a:ext>
          </a:extLst>
        </xdr:cNvPr>
        <xdr:cNvSpPr txBox="1">
          <a:spLocks noChangeArrowheads="1"/>
        </xdr:cNvSpPr>
      </xdr:nvSpPr>
      <xdr:spPr bwMode="auto">
        <a:xfrm>
          <a:off x="18430875" y="1714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showGridLines="0" tabSelected="1" workbookViewId="0">
      <selection sqref="A1:I1"/>
    </sheetView>
  </sheetViews>
  <sheetFormatPr defaultRowHeight="12.75"/>
  <cols>
    <col min="1" max="1" width="29.140625" customWidth="1"/>
    <col min="2" max="2" width="16.140625" customWidth="1"/>
    <col min="3" max="3" width="14.7109375" customWidth="1"/>
    <col min="4" max="4" width="8.42578125" customWidth="1"/>
    <col min="5" max="5" width="19.28515625" customWidth="1"/>
    <col min="6" max="6" width="5.5703125" customWidth="1"/>
    <col min="7" max="7" width="28.85546875" customWidth="1"/>
    <col min="8" max="8" width="2.7109375" customWidth="1"/>
    <col min="9" max="9" width="4" customWidth="1"/>
  </cols>
  <sheetData>
    <row r="1" spans="1:18" ht="49.5" customHeight="1">
      <c r="A1" s="1443" t="s">
        <v>363</v>
      </c>
      <c r="B1" s="1444"/>
      <c r="C1" s="1444"/>
      <c r="D1" s="1444"/>
      <c r="E1" s="1444"/>
      <c r="F1" s="1444"/>
      <c r="G1" s="1444"/>
      <c r="H1" s="1444"/>
      <c r="I1" s="1444"/>
      <c r="J1" s="1158"/>
      <c r="K1" s="1158"/>
      <c r="L1" s="1158"/>
      <c r="M1" s="1158"/>
      <c r="N1" s="1158"/>
      <c r="O1" s="1158"/>
      <c r="P1" s="1158"/>
      <c r="Q1" s="1158"/>
      <c r="R1" s="1158"/>
    </row>
    <row r="2" spans="1:18" ht="21" customHeight="1" thickBot="1">
      <c r="A2" s="1159"/>
      <c r="B2" s="1159"/>
      <c r="C2" s="1159"/>
      <c r="D2" s="1159"/>
      <c r="E2" s="1159"/>
      <c r="F2" s="1159"/>
      <c r="G2" s="1159"/>
      <c r="H2" s="1159"/>
      <c r="I2" s="1159"/>
      <c r="J2" s="1158"/>
      <c r="K2" s="1158"/>
      <c r="L2" s="1158"/>
      <c r="M2" s="1158"/>
      <c r="N2" s="1158"/>
      <c r="O2" s="1158"/>
      <c r="P2" s="1158"/>
      <c r="Q2" s="1158"/>
      <c r="R2" s="1158"/>
    </row>
    <row r="3" spans="1:18" ht="42" customHeight="1" thickBot="1">
      <c r="A3" s="1160" t="s">
        <v>364</v>
      </c>
      <c r="B3" s="1445"/>
      <c r="C3" s="1446"/>
      <c r="D3" s="1446"/>
      <c r="E3" s="1446"/>
      <c r="F3" s="1446"/>
      <c r="G3" s="1446"/>
      <c r="H3" s="1446"/>
      <c r="I3" s="1447"/>
      <c r="J3" s="1158"/>
      <c r="K3" s="1158"/>
      <c r="L3" s="1158"/>
      <c r="M3" s="1158"/>
      <c r="N3" s="1158"/>
      <c r="O3" s="1158"/>
      <c r="P3" s="1158"/>
      <c r="Q3" s="1158"/>
      <c r="R3" s="1158"/>
    </row>
    <row r="4" spans="1:18">
      <c r="A4" s="1159"/>
      <c r="B4" s="1161" t="s">
        <v>365</v>
      </c>
      <c r="C4" s="1159"/>
      <c r="D4" s="1159"/>
      <c r="E4" s="1159"/>
      <c r="F4" s="1159"/>
      <c r="G4" s="1159"/>
      <c r="H4" s="1159"/>
      <c r="I4" s="1159"/>
      <c r="J4" s="1158"/>
      <c r="K4" s="1158"/>
      <c r="L4" s="1158"/>
      <c r="M4" s="1158"/>
      <c r="N4" s="1158"/>
      <c r="O4" s="1158"/>
      <c r="P4" s="1158"/>
      <c r="Q4" s="1158"/>
      <c r="R4" s="1158"/>
    </row>
    <row r="5" spans="1:18" ht="13.5" thickBot="1">
      <c r="A5" s="1159"/>
      <c r="B5" s="1161"/>
      <c r="C5" s="1159"/>
      <c r="D5" s="1159"/>
      <c r="E5" s="1159"/>
      <c r="F5" s="1159"/>
      <c r="G5" s="1159"/>
      <c r="H5" s="1159"/>
      <c r="I5" s="1159"/>
      <c r="J5" s="1158"/>
      <c r="K5" s="1158"/>
      <c r="L5" s="1158"/>
      <c r="M5" s="1158"/>
      <c r="N5" s="1158"/>
      <c r="O5" s="1158"/>
      <c r="P5" s="1158"/>
      <c r="Q5" s="1158"/>
      <c r="R5" s="1158"/>
    </row>
    <row r="6" spans="1:18" ht="13.5" thickBot="1">
      <c r="A6" s="1162" t="s">
        <v>366</v>
      </c>
      <c r="B6" s="1159"/>
      <c r="C6" s="1448"/>
      <c r="D6" s="1449"/>
      <c r="E6" s="1159"/>
      <c r="F6" s="1159"/>
      <c r="G6" s="1159"/>
      <c r="H6" s="1159"/>
      <c r="I6" s="1159"/>
      <c r="J6" s="1158"/>
      <c r="K6" s="1158"/>
      <c r="L6" s="1158"/>
      <c r="M6" s="1158"/>
      <c r="N6" s="1158"/>
      <c r="O6" s="1158"/>
      <c r="P6" s="1158"/>
      <c r="Q6" s="1158"/>
      <c r="R6" s="1158"/>
    </row>
    <row r="7" spans="1:18">
      <c r="A7" s="1159"/>
      <c r="B7" s="1159"/>
      <c r="C7" s="1161" t="s">
        <v>367</v>
      </c>
      <c r="D7" s="1159"/>
      <c r="E7" s="1159"/>
      <c r="F7" s="1159"/>
      <c r="G7" s="1159"/>
      <c r="H7" s="1159"/>
      <c r="I7" s="1159"/>
      <c r="J7" s="1158"/>
      <c r="K7" s="1158"/>
      <c r="L7" s="1158"/>
      <c r="M7" s="1158"/>
      <c r="N7" s="1158"/>
      <c r="O7" s="1158"/>
      <c r="P7" s="1158"/>
      <c r="Q7" s="1158"/>
      <c r="R7" s="1158"/>
    </row>
    <row r="8" spans="1:18" ht="13.5" thickBot="1">
      <c r="A8" s="1159"/>
      <c r="B8" s="1159"/>
      <c r="C8" s="1161"/>
      <c r="D8" s="1159"/>
      <c r="E8" s="1159"/>
      <c r="F8" s="1159"/>
      <c r="G8" s="1159"/>
      <c r="H8" s="1159"/>
      <c r="I8" s="1159"/>
      <c r="J8" s="1158"/>
      <c r="K8" s="1158"/>
      <c r="L8" s="1158"/>
      <c r="M8" s="1158"/>
      <c r="N8" s="1158"/>
      <c r="O8" s="1158"/>
      <c r="P8" s="1158"/>
      <c r="Q8" s="1158"/>
      <c r="R8" s="1158"/>
    </row>
    <row r="9" spans="1:18" ht="13.5" thickBot="1">
      <c r="A9" s="1163" t="s">
        <v>368</v>
      </c>
      <c r="B9" s="1159"/>
      <c r="C9" s="1450"/>
      <c r="D9" s="1451"/>
      <c r="E9" s="1159"/>
      <c r="F9" s="1159"/>
      <c r="G9" s="1159"/>
      <c r="H9" s="1159"/>
      <c r="I9" s="1159"/>
      <c r="J9" s="1158"/>
      <c r="K9" s="1158"/>
      <c r="L9" s="1158"/>
      <c r="M9" s="1158"/>
      <c r="N9" s="1158"/>
      <c r="O9" s="1158"/>
      <c r="P9" s="1158"/>
      <c r="Q9" s="1158"/>
      <c r="R9" s="1158"/>
    </row>
    <row r="10" spans="1:18" ht="20.25" customHeight="1" thickBot="1">
      <c r="A10" s="1159"/>
      <c r="B10" s="1159"/>
      <c r="C10" s="1159"/>
      <c r="D10" s="1161"/>
      <c r="E10" s="1159"/>
      <c r="F10" s="1159"/>
      <c r="G10" s="1159"/>
      <c r="H10" s="1159"/>
      <c r="I10" s="1159"/>
      <c r="J10" s="1158"/>
      <c r="K10" s="1158"/>
      <c r="L10" s="1158"/>
      <c r="M10" s="1158"/>
      <c r="N10" s="1158"/>
      <c r="O10" s="1158"/>
      <c r="P10" s="1158"/>
      <c r="Q10" s="1158"/>
      <c r="R10" s="1158"/>
    </row>
    <row r="11" spans="1:18" ht="13.5" thickBot="1">
      <c r="A11" s="1162" t="s">
        <v>369</v>
      </c>
      <c r="B11" s="1164"/>
      <c r="C11" s="1161" t="s">
        <v>370</v>
      </c>
      <c r="D11" s="1159"/>
      <c r="E11" s="1159"/>
      <c r="F11" s="1159"/>
      <c r="G11" s="1159"/>
      <c r="H11" s="1159"/>
      <c r="I11" s="1159"/>
      <c r="J11" s="1158"/>
      <c r="K11" s="1158"/>
      <c r="L11" s="1158"/>
      <c r="M11" s="1158"/>
      <c r="N11" s="1158"/>
      <c r="O11" s="1158"/>
      <c r="P11" s="1158"/>
      <c r="Q11" s="1158"/>
      <c r="R11" s="1158"/>
    </row>
    <row r="12" spans="1:18" ht="13.5" thickBot="1">
      <c r="A12" s="1159"/>
      <c r="B12" s="1159"/>
      <c r="C12" s="1159"/>
      <c r="D12" s="1159"/>
      <c r="E12" s="1159"/>
      <c r="F12" s="1159"/>
      <c r="G12" s="1159"/>
      <c r="H12" s="1159"/>
      <c r="I12" s="1159"/>
      <c r="J12" s="1158"/>
      <c r="K12" s="1158"/>
      <c r="L12" s="1158"/>
      <c r="M12" s="1158"/>
      <c r="N12" s="1158"/>
      <c r="O12" s="1158"/>
      <c r="P12" s="1158"/>
      <c r="Q12" s="1158"/>
      <c r="R12" s="1158"/>
    </row>
    <row r="13" spans="1:18" ht="13.5" thickBot="1">
      <c r="A13" s="1162" t="s">
        <v>371</v>
      </c>
      <c r="B13" s="1165"/>
      <c r="C13" s="1161" t="s">
        <v>372</v>
      </c>
      <c r="D13" s="1159"/>
      <c r="E13" s="1159"/>
      <c r="F13" s="1159"/>
      <c r="G13" s="1159"/>
      <c r="H13" s="1159"/>
      <c r="I13" s="1159"/>
      <c r="J13" s="1158"/>
      <c r="K13" s="1158"/>
      <c r="L13" s="1158"/>
      <c r="M13" s="1158"/>
      <c r="N13" s="1158"/>
      <c r="O13" s="1158"/>
      <c r="P13" s="1158"/>
      <c r="Q13" s="1158"/>
      <c r="R13" s="1158"/>
    </row>
    <row r="14" spans="1:18" ht="13.5" thickBot="1">
      <c r="A14" s="1159"/>
      <c r="B14" s="1159"/>
      <c r="C14" s="1159"/>
      <c r="D14" s="1159"/>
      <c r="E14" s="1159"/>
      <c r="F14" s="1159"/>
      <c r="G14" s="1159"/>
      <c r="H14" s="1159"/>
      <c r="I14" s="1159"/>
      <c r="J14" s="1158"/>
      <c r="K14" s="1158"/>
      <c r="L14" s="1158"/>
      <c r="M14" s="1158"/>
      <c r="N14" s="1158"/>
      <c r="O14" s="1158"/>
      <c r="P14" s="1158"/>
      <c r="Q14" s="1158"/>
      <c r="R14" s="1158"/>
    </row>
    <row r="15" spans="1:18" ht="13.5" thickBot="1">
      <c r="A15" s="1162" t="s">
        <v>373</v>
      </c>
      <c r="B15" s="1166"/>
      <c r="C15" s="1159"/>
      <c r="D15" s="1159"/>
      <c r="E15" s="1159"/>
      <c r="F15" s="1159"/>
      <c r="G15" s="1159"/>
      <c r="H15" s="1159"/>
      <c r="I15" s="1159"/>
      <c r="J15" s="1158"/>
      <c r="K15" s="1158"/>
      <c r="L15" s="1158"/>
      <c r="M15" s="1158"/>
      <c r="N15" s="1158"/>
      <c r="O15" s="1158"/>
      <c r="P15" s="1158"/>
      <c r="Q15" s="1158"/>
      <c r="R15" s="1158"/>
    </row>
    <row r="16" spans="1:18" ht="13.5" customHeight="1" thickBot="1">
      <c r="A16" s="1159"/>
      <c r="B16" s="1159"/>
      <c r="C16" s="1167" t="s">
        <v>374</v>
      </c>
      <c r="D16" s="1159"/>
      <c r="E16" s="1161" t="s">
        <v>375</v>
      </c>
      <c r="F16" s="1159"/>
      <c r="G16" s="1161" t="s">
        <v>376</v>
      </c>
      <c r="H16" s="1159"/>
      <c r="I16" s="1159"/>
      <c r="J16" s="1158"/>
      <c r="K16" s="1158"/>
      <c r="L16" s="1158"/>
      <c r="M16" s="1158"/>
      <c r="N16" s="1158"/>
      <c r="O16" s="1158"/>
      <c r="P16" s="1158"/>
      <c r="Q16" s="1158"/>
      <c r="R16" s="1158"/>
    </row>
    <row r="17" spans="1:18" ht="25.5" customHeight="1" thickBot="1">
      <c r="A17" s="1168"/>
      <c r="B17" s="1159"/>
      <c r="C17" s="1169"/>
      <c r="D17" s="1170"/>
      <c r="E17" s="1171"/>
      <c r="F17" s="1170"/>
      <c r="G17" s="1172"/>
      <c r="H17" s="1159"/>
      <c r="I17" s="1159"/>
      <c r="J17" s="1158"/>
      <c r="K17" s="1158"/>
      <c r="L17" s="1158"/>
      <c r="M17" s="1158"/>
      <c r="N17" s="1158"/>
      <c r="O17" s="1158"/>
      <c r="P17" s="1158"/>
      <c r="Q17" s="1158"/>
      <c r="R17" s="1158"/>
    </row>
    <row r="18" spans="1:18" ht="6.75" customHeight="1">
      <c r="A18" s="1173"/>
      <c r="B18" s="1158"/>
      <c r="C18" s="1174"/>
      <c r="D18" s="1174"/>
      <c r="E18" s="1174"/>
      <c r="F18" s="1174"/>
      <c r="G18" s="1174"/>
      <c r="H18" s="1158"/>
      <c r="I18" s="1158"/>
      <c r="J18" s="1158"/>
      <c r="K18" s="1158"/>
      <c r="L18" s="1158"/>
      <c r="M18" s="1158"/>
      <c r="N18" s="1158"/>
      <c r="O18" s="1158"/>
      <c r="P18" s="1158"/>
      <c r="Q18" s="1158"/>
      <c r="R18" s="1158"/>
    </row>
    <row r="19" spans="1:18">
      <c r="A19" s="1173"/>
      <c r="B19" s="1158"/>
      <c r="C19" s="1175"/>
      <c r="D19" s="1174"/>
      <c r="E19" s="1176"/>
      <c r="F19" s="1174"/>
      <c r="G19" s="1174"/>
      <c r="H19" s="1158"/>
      <c r="I19" s="1158"/>
      <c r="J19" s="1158"/>
      <c r="K19" s="1158"/>
      <c r="L19" s="1158"/>
      <c r="M19" s="1158"/>
      <c r="N19" s="1158"/>
      <c r="O19" s="1158"/>
      <c r="P19" s="1158"/>
      <c r="Q19" s="1158"/>
      <c r="R19" s="1158"/>
    </row>
    <row r="20" spans="1:18">
      <c r="A20" s="1158"/>
      <c r="B20" s="1158"/>
      <c r="C20" s="1158"/>
      <c r="D20" s="1158"/>
      <c r="E20" s="1158"/>
      <c r="F20" s="1158"/>
      <c r="G20" s="1158"/>
      <c r="H20" s="1158"/>
      <c r="I20" s="1158"/>
      <c r="J20" s="1158"/>
      <c r="K20" s="1158"/>
      <c r="L20" s="1158"/>
      <c r="M20" s="1158"/>
      <c r="N20" s="1158"/>
      <c r="O20" s="1158"/>
      <c r="P20" s="1158"/>
      <c r="Q20" s="1158"/>
      <c r="R20" s="1158"/>
    </row>
    <row r="21" spans="1:18">
      <c r="A21" s="1158"/>
      <c r="B21" s="1158"/>
      <c r="C21" s="1158"/>
      <c r="D21" s="1158"/>
      <c r="E21" s="1158"/>
      <c r="F21" s="1158"/>
      <c r="G21" s="1158"/>
      <c r="H21" s="1158"/>
      <c r="I21" s="1158"/>
      <c r="J21" s="1158"/>
      <c r="K21" s="1158"/>
      <c r="L21" s="1158"/>
      <c r="M21" s="1158"/>
      <c r="N21" s="1158"/>
      <c r="O21" s="1158"/>
      <c r="P21" s="1158"/>
      <c r="Q21" s="1158"/>
      <c r="R21" s="1158"/>
    </row>
    <row r="22" spans="1:18">
      <c r="A22" s="1158"/>
      <c r="B22" s="1177"/>
      <c r="C22" s="1158"/>
      <c r="D22" s="1158"/>
      <c r="E22" s="1178"/>
      <c r="F22" s="1158"/>
      <c r="G22" s="1158"/>
      <c r="H22" s="1158"/>
      <c r="I22" s="1158"/>
      <c r="J22" s="1158"/>
      <c r="K22" s="1158"/>
      <c r="L22" s="1158"/>
      <c r="M22" s="1158"/>
      <c r="N22" s="1158"/>
      <c r="O22" s="1158"/>
      <c r="P22" s="1158"/>
      <c r="Q22" s="1158"/>
      <c r="R22" s="1158"/>
    </row>
    <row r="23" spans="1:18">
      <c r="A23" s="1158"/>
      <c r="B23" s="1158"/>
      <c r="C23" s="1158"/>
      <c r="D23" s="1158"/>
      <c r="E23" s="1178"/>
      <c r="F23" s="1158"/>
      <c r="G23" s="1158"/>
      <c r="H23" s="1158"/>
      <c r="I23" s="1158"/>
      <c r="J23" s="1158"/>
      <c r="K23" s="1158"/>
      <c r="L23" s="1158"/>
      <c r="M23" s="1158"/>
      <c r="N23" s="1158"/>
      <c r="O23" s="1158"/>
      <c r="P23" s="1158"/>
      <c r="Q23" s="1158"/>
      <c r="R23" s="1158"/>
    </row>
    <row r="24" spans="1:18">
      <c r="A24" s="1158"/>
      <c r="B24" s="1158"/>
      <c r="C24" s="1158"/>
      <c r="D24" s="1158"/>
      <c r="E24" s="1179"/>
      <c r="F24" s="1158"/>
      <c r="G24" s="1158"/>
      <c r="H24" s="1158"/>
      <c r="I24" s="1158"/>
      <c r="J24" s="1158"/>
      <c r="K24" s="1158"/>
      <c r="L24" s="1158"/>
      <c r="M24" s="1158"/>
      <c r="N24" s="1158"/>
      <c r="O24" s="1158"/>
      <c r="P24" s="1158"/>
      <c r="Q24" s="1158"/>
      <c r="R24" s="1158"/>
    </row>
    <row r="25" spans="1:18">
      <c r="A25" s="1158"/>
      <c r="B25" s="1158"/>
      <c r="C25" s="1158"/>
      <c r="D25" s="1158"/>
      <c r="E25" s="1158"/>
      <c r="F25" s="1158"/>
      <c r="G25" s="1158"/>
      <c r="H25" s="1158"/>
      <c r="I25" s="1158"/>
      <c r="J25" s="1158"/>
      <c r="K25" s="1158"/>
      <c r="L25" s="1158"/>
      <c r="M25" s="1158"/>
      <c r="N25" s="1158"/>
      <c r="O25" s="1158"/>
      <c r="P25" s="1158"/>
      <c r="Q25" s="1158"/>
      <c r="R25" s="1158"/>
    </row>
    <row r="26" spans="1:18">
      <c r="A26" s="1158"/>
      <c r="B26" s="1158"/>
      <c r="C26" s="1158"/>
      <c r="D26" s="1158"/>
      <c r="E26" s="1158"/>
      <c r="F26" s="1158"/>
      <c r="G26" s="1158"/>
      <c r="H26" s="1158"/>
      <c r="I26" s="1158"/>
      <c r="J26" s="1158"/>
      <c r="K26" s="1158"/>
      <c r="L26" s="1158"/>
      <c r="M26" s="1158"/>
      <c r="N26" s="1158"/>
      <c r="O26" s="1158"/>
      <c r="P26" s="1158"/>
      <c r="Q26" s="1158"/>
      <c r="R26" s="1158"/>
    </row>
    <row r="27" spans="1:18">
      <c r="A27" s="1158"/>
      <c r="B27" s="1158"/>
      <c r="C27" s="1158"/>
      <c r="D27" s="1158"/>
      <c r="E27" s="1158"/>
      <c r="F27" s="1158"/>
      <c r="G27" s="1158"/>
      <c r="H27" s="1158"/>
      <c r="I27" s="1158"/>
      <c r="J27" s="1158"/>
      <c r="K27" s="1158"/>
      <c r="L27" s="1158"/>
      <c r="M27" s="1158"/>
      <c r="N27" s="1158"/>
      <c r="O27" s="1158"/>
      <c r="P27" s="1158"/>
      <c r="Q27" s="1158"/>
      <c r="R27" s="1158"/>
    </row>
    <row r="28" spans="1:18">
      <c r="A28" s="1158"/>
      <c r="B28" s="1158"/>
      <c r="C28" s="1158"/>
      <c r="D28" s="1158"/>
      <c r="E28" s="1158"/>
      <c r="F28" s="1158"/>
      <c r="G28" s="1158"/>
      <c r="H28" s="1158"/>
      <c r="I28" s="1158"/>
      <c r="J28" s="1158"/>
      <c r="K28" s="1158"/>
      <c r="L28" s="1158"/>
      <c r="M28" s="1158"/>
      <c r="N28" s="1158"/>
      <c r="O28" s="1158"/>
      <c r="P28" s="1158"/>
      <c r="Q28" s="1158"/>
      <c r="R28" s="1158"/>
    </row>
    <row r="29" spans="1:18">
      <c r="A29" s="1158"/>
      <c r="B29" s="1158"/>
      <c r="C29" s="1158"/>
      <c r="D29" s="1158"/>
      <c r="E29" s="1158"/>
      <c r="F29" s="1158"/>
      <c r="G29" s="1158"/>
      <c r="H29" s="1158"/>
      <c r="I29" s="1158"/>
      <c r="J29" s="1158"/>
      <c r="K29" s="1158"/>
      <c r="L29" s="1158"/>
      <c r="M29" s="1158"/>
      <c r="N29" s="1158"/>
      <c r="O29" s="1158"/>
      <c r="P29" s="1158"/>
      <c r="Q29" s="1158"/>
      <c r="R29" s="1158"/>
    </row>
  </sheetData>
  <protectedRanges>
    <protectedRange sqref="B15 G17" name="Oblast1_1_8"/>
    <protectedRange sqref="B3" name="Oblast1_1"/>
    <protectedRange sqref="C6" name="Oblast1_1_8_1"/>
    <protectedRange sqref="B11" name="Oblast1_1_8_2"/>
    <protectedRange sqref="C17" name="Oblast1_1_8_3_1"/>
    <protectedRange sqref="E17" name="Oblast1_1_8_4_1"/>
  </protectedRanges>
  <mergeCells count="4">
    <mergeCell ref="A1:I1"/>
    <mergeCell ref="B3:I3"/>
    <mergeCell ref="C6:D6"/>
    <mergeCell ref="C9:D9"/>
  </mergeCells>
  <conditionalFormatting sqref="E22:E23">
    <cfRule type="cellIs" dxfId="0" priority="1" stopIfTrue="1" operator="equal">
      <formula>"CHYBA"</formula>
    </cfRule>
  </conditionalFormatting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45"/>
  <sheetViews>
    <sheetView showGridLines="0" zoomScale="85" zoomScaleNormal="85" workbookViewId="0">
      <selection activeCell="F11" sqref="F11"/>
    </sheetView>
  </sheetViews>
  <sheetFormatPr defaultRowHeight="12.75"/>
  <cols>
    <col min="1" max="1" width="2.7109375" customWidth="1"/>
    <col min="2" max="2" width="3.42578125" customWidth="1"/>
    <col min="3" max="3" width="42.85546875" customWidth="1"/>
    <col min="4" max="6" width="14.5703125" customWidth="1"/>
    <col min="7" max="7" width="18.5703125" customWidth="1"/>
    <col min="8" max="9" width="14.5703125" customWidth="1"/>
  </cols>
  <sheetData>
    <row r="1" spans="1:11" ht="13.5" thickBot="1">
      <c r="A1" s="285"/>
      <c r="B1" s="285"/>
      <c r="C1" s="285"/>
      <c r="D1" s="285"/>
      <c r="E1" s="285"/>
      <c r="F1" s="285"/>
      <c r="G1" s="285"/>
      <c r="H1" s="285"/>
      <c r="I1" s="285"/>
      <c r="J1" s="285"/>
      <c r="K1" s="332"/>
    </row>
    <row r="2" spans="1:11" ht="15.75" customHeight="1" thickBot="1">
      <c r="A2" s="285"/>
      <c r="B2" s="524"/>
      <c r="C2" s="524"/>
      <c r="D2" s="525"/>
      <c r="E2" s="287" t="s">
        <v>0</v>
      </c>
      <c r="F2" s="1569"/>
      <c r="G2" s="1570"/>
      <c r="H2" s="526" t="s">
        <v>1</v>
      </c>
      <c r="I2" s="699">
        <v>2024</v>
      </c>
      <c r="J2" s="285"/>
      <c r="K2" s="332"/>
    </row>
    <row r="3" spans="1:11" ht="15.75" customHeight="1">
      <c r="A3" s="285"/>
      <c r="B3" s="527" t="s">
        <v>163</v>
      </c>
      <c r="C3" s="524"/>
      <c r="D3" s="525"/>
      <c r="E3" s="524"/>
      <c r="F3" s="525"/>
      <c r="G3" s="285"/>
      <c r="H3" s="285"/>
      <c r="I3" s="285"/>
      <c r="J3" s="285"/>
      <c r="K3" s="332"/>
    </row>
    <row r="4" spans="1:11" ht="13.5" thickBot="1">
      <c r="A4" s="285"/>
      <c r="B4" s="524"/>
      <c r="C4" s="528"/>
      <c r="D4" s="528"/>
      <c r="E4" s="528"/>
      <c r="F4" s="529"/>
      <c r="G4" s="529"/>
      <c r="H4" s="525"/>
      <c r="I4" s="528"/>
      <c r="J4" s="285"/>
      <c r="K4" s="332"/>
    </row>
    <row r="5" spans="1:11" ht="55.5" customHeight="1">
      <c r="A5" s="285"/>
      <c r="B5" s="1561" t="s">
        <v>164</v>
      </c>
      <c r="C5" s="1562"/>
      <c r="D5" s="144" t="s">
        <v>165</v>
      </c>
      <c r="E5" s="145" t="s">
        <v>166</v>
      </c>
      <c r="F5" s="146" t="s">
        <v>167</v>
      </c>
      <c r="G5" s="146" t="s">
        <v>61</v>
      </c>
      <c r="H5" s="147" t="s">
        <v>168</v>
      </c>
      <c r="I5" s="148" t="s">
        <v>169</v>
      </c>
      <c r="J5" s="285"/>
    </row>
    <row r="6" spans="1:11" ht="13.5" thickBot="1">
      <c r="A6" s="285"/>
      <c r="B6" s="1563"/>
      <c r="C6" s="1564"/>
      <c r="D6" s="149" t="s">
        <v>138</v>
      </c>
      <c r="E6" s="150" t="s">
        <v>170</v>
      </c>
      <c r="F6" s="151" t="s">
        <v>170</v>
      </c>
      <c r="G6" s="151" t="s">
        <v>60</v>
      </c>
      <c r="H6" s="152" t="s">
        <v>170</v>
      </c>
      <c r="I6" s="153" t="s">
        <v>170</v>
      </c>
      <c r="J6" s="285"/>
    </row>
    <row r="7" spans="1:11" ht="13.5" thickBot="1">
      <c r="A7" s="285"/>
      <c r="B7" s="154"/>
      <c r="C7" s="155" t="s">
        <v>11</v>
      </c>
      <c r="D7" s="156" t="s">
        <v>12</v>
      </c>
      <c r="E7" s="157" t="s">
        <v>13</v>
      </c>
      <c r="F7" s="157" t="s">
        <v>14</v>
      </c>
      <c r="G7" s="157" t="s">
        <v>15</v>
      </c>
      <c r="H7" s="155" t="s">
        <v>16</v>
      </c>
      <c r="I7" s="158" t="s">
        <v>17</v>
      </c>
      <c r="J7" s="285"/>
    </row>
    <row r="8" spans="1:11" ht="13.5" thickBot="1">
      <c r="A8" s="285"/>
      <c r="B8" s="159" t="s">
        <v>159</v>
      </c>
      <c r="C8" s="178" t="s">
        <v>171</v>
      </c>
      <c r="D8" s="160"/>
      <c r="E8" s="161"/>
      <c r="F8" s="162"/>
      <c r="G8" s="442"/>
      <c r="H8" s="409">
        <f>E8+F8</f>
        <v>0</v>
      </c>
      <c r="I8" s="163"/>
      <c r="J8" s="285"/>
    </row>
    <row r="9" spans="1:11" ht="13.5" thickBot="1">
      <c r="A9" s="285"/>
      <c r="B9" s="159" t="s">
        <v>160</v>
      </c>
      <c r="C9" s="178" t="s">
        <v>172</v>
      </c>
      <c r="D9" s="160"/>
      <c r="E9" s="161"/>
      <c r="F9" s="162"/>
      <c r="G9" s="442"/>
      <c r="H9" s="409">
        <f>E9+F9</f>
        <v>0</v>
      </c>
      <c r="I9" s="163"/>
      <c r="J9" s="285"/>
    </row>
    <row r="10" spans="1:11">
      <c r="A10" s="285"/>
      <c r="B10" s="164">
        <v>3</v>
      </c>
      <c r="C10" s="209" t="s">
        <v>173</v>
      </c>
      <c r="D10" s="532" t="s">
        <v>49</v>
      </c>
      <c r="E10" s="533" t="s">
        <v>49</v>
      </c>
      <c r="F10" s="533" t="s">
        <v>49</v>
      </c>
      <c r="G10" s="534" t="s">
        <v>49</v>
      </c>
      <c r="H10" s="410" t="s">
        <v>49</v>
      </c>
      <c r="I10" s="535" t="s">
        <v>49</v>
      </c>
      <c r="J10" s="285"/>
    </row>
    <row r="11" spans="1:11">
      <c r="A11" s="285"/>
      <c r="B11" s="165">
        <v>4</v>
      </c>
      <c r="C11" s="216" t="s">
        <v>234</v>
      </c>
      <c r="D11" s="166"/>
      <c r="E11" s="167"/>
      <c r="F11" s="168"/>
      <c r="G11" s="443"/>
      <c r="H11" s="411">
        <f t="shared" ref="H11:H17" si="0">E11+F11</f>
        <v>0</v>
      </c>
      <c r="I11" s="169"/>
      <c r="J11" s="285"/>
    </row>
    <row r="12" spans="1:11">
      <c r="A12" s="285"/>
      <c r="B12" s="165">
        <v>5</v>
      </c>
      <c r="C12" s="217" t="s">
        <v>176</v>
      </c>
      <c r="D12" s="170"/>
      <c r="E12" s="539"/>
      <c r="F12" s="171"/>
      <c r="G12" s="444"/>
      <c r="H12" s="412">
        <f t="shared" si="0"/>
        <v>0</v>
      </c>
      <c r="I12" s="172"/>
      <c r="J12" s="285"/>
    </row>
    <row r="13" spans="1:11">
      <c r="A13" s="285"/>
      <c r="B13" s="165">
        <v>6</v>
      </c>
      <c r="C13" s="217" t="s">
        <v>175</v>
      </c>
      <c r="D13" s="170"/>
      <c r="E13" s="539"/>
      <c r="F13" s="171"/>
      <c r="G13" s="444"/>
      <c r="H13" s="412">
        <f t="shared" si="0"/>
        <v>0</v>
      </c>
      <c r="I13" s="172"/>
      <c r="J13" s="285"/>
    </row>
    <row r="14" spans="1:11">
      <c r="A14" s="285"/>
      <c r="B14" s="165">
        <v>7</v>
      </c>
      <c r="C14" s="217" t="s">
        <v>233</v>
      </c>
      <c r="D14" s="170"/>
      <c r="E14" s="539"/>
      <c r="F14" s="171"/>
      <c r="G14" s="444"/>
      <c r="H14" s="412">
        <f t="shared" si="0"/>
        <v>0</v>
      </c>
      <c r="I14" s="172"/>
      <c r="J14" s="285"/>
    </row>
    <row r="15" spans="1:11">
      <c r="A15" s="285"/>
      <c r="B15" s="165">
        <v>8</v>
      </c>
      <c r="C15" s="216" t="s">
        <v>232</v>
      </c>
      <c r="D15" s="170"/>
      <c r="E15" s="539"/>
      <c r="F15" s="171"/>
      <c r="G15" s="444"/>
      <c r="H15" s="412">
        <f t="shared" si="0"/>
        <v>0</v>
      </c>
      <c r="I15" s="172"/>
      <c r="J15" s="285"/>
    </row>
    <row r="16" spans="1:11">
      <c r="A16" s="285"/>
      <c r="B16" s="165">
        <v>9</v>
      </c>
      <c r="C16" s="216" t="s">
        <v>231</v>
      </c>
      <c r="D16" s="170"/>
      <c r="E16" s="539"/>
      <c r="F16" s="171"/>
      <c r="G16" s="444"/>
      <c r="H16" s="412">
        <f t="shared" si="0"/>
        <v>0</v>
      </c>
      <c r="I16" s="172"/>
      <c r="J16" s="285"/>
    </row>
    <row r="17" spans="1:10" ht="13.5" thickBot="1">
      <c r="A17" s="285"/>
      <c r="B17" s="173">
        <v>10</v>
      </c>
      <c r="C17" s="218" t="s">
        <v>174</v>
      </c>
      <c r="D17" s="174"/>
      <c r="E17" s="541"/>
      <c r="F17" s="175"/>
      <c r="G17" s="445"/>
      <c r="H17" s="412">
        <f t="shared" si="0"/>
        <v>0</v>
      </c>
      <c r="I17" s="176"/>
      <c r="J17" s="285"/>
    </row>
    <row r="18" spans="1:10">
      <c r="A18" s="285"/>
      <c r="B18" s="220">
        <v>11</v>
      </c>
      <c r="C18" s="177" t="s">
        <v>210</v>
      </c>
      <c r="D18" s="532" t="s">
        <v>49</v>
      </c>
      <c r="E18" s="533" t="s">
        <v>49</v>
      </c>
      <c r="F18" s="533" t="s">
        <v>49</v>
      </c>
      <c r="G18" s="534" t="s">
        <v>49</v>
      </c>
      <c r="H18" s="410" t="s">
        <v>49</v>
      </c>
      <c r="I18" s="535" t="s">
        <v>49</v>
      </c>
      <c r="J18" s="285"/>
    </row>
    <row r="19" spans="1:10">
      <c r="A19" s="285"/>
      <c r="B19" s="165">
        <v>12</v>
      </c>
      <c r="C19" s="216" t="s">
        <v>234</v>
      </c>
      <c r="D19" s="166"/>
      <c r="E19" s="167"/>
      <c r="F19" s="168"/>
      <c r="G19" s="443"/>
      <c r="H19" s="411">
        <f>E19+F19</f>
        <v>0</v>
      </c>
      <c r="I19" s="169"/>
      <c r="J19" s="285"/>
    </row>
    <row r="20" spans="1:10">
      <c r="A20" s="285"/>
      <c r="B20" s="165">
        <v>13</v>
      </c>
      <c r="C20" s="217" t="s">
        <v>176</v>
      </c>
      <c r="D20" s="170"/>
      <c r="E20" s="539"/>
      <c r="F20" s="171"/>
      <c r="G20" s="444"/>
      <c r="H20" s="412">
        <f t="shared" ref="H20:H25" si="1">E20+F20</f>
        <v>0</v>
      </c>
      <c r="I20" s="172"/>
      <c r="J20" s="285"/>
    </row>
    <row r="21" spans="1:10">
      <c r="A21" s="285"/>
      <c r="B21" s="165">
        <v>14</v>
      </c>
      <c r="C21" s="217" t="s">
        <v>175</v>
      </c>
      <c r="D21" s="170"/>
      <c r="E21" s="539"/>
      <c r="F21" s="171"/>
      <c r="G21" s="444"/>
      <c r="H21" s="412">
        <f t="shared" si="1"/>
        <v>0</v>
      </c>
      <c r="I21" s="172"/>
      <c r="J21" s="285"/>
    </row>
    <row r="22" spans="1:10">
      <c r="A22" s="285"/>
      <c r="B22" s="165">
        <v>15</v>
      </c>
      <c r="C22" s="217" t="s">
        <v>233</v>
      </c>
      <c r="D22" s="170"/>
      <c r="E22" s="539"/>
      <c r="F22" s="171"/>
      <c r="G22" s="444"/>
      <c r="H22" s="412">
        <f t="shared" si="1"/>
        <v>0</v>
      </c>
      <c r="I22" s="172"/>
      <c r="J22" s="285"/>
    </row>
    <row r="23" spans="1:10">
      <c r="A23" s="285"/>
      <c r="B23" s="165">
        <v>16</v>
      </c>
      <c r="C23" s="216" t="s">
        <v>232</v>
      </c>
      <c r="D23" s="170"/>
      <c r="E23" s="539"/>
      <c r="F23" s="171"/>
      <c r="G23" s="444"/>
      <c r="H23" s="412">
        <f t="shared" si="1"/>
        <v>0</v>
      </c>
      <c r="I23" s="172"/>
      <c r="J23" s="285"/>
    </row>
    <row r="24" spans="1:10">
      <c r="A24" s="285"/>
      <c r="B24" s="165">
        <v>17</v>
      </c>
      <c r="C24" s="216" t="s">
        <v>231</v>
      </c>
      <c r="D24" s="170"/>
      <c r="E24" s="539"/>
      <c r="F24" s="171"/>
      <c r="G24" s="444"/>
      <c r="H24" s="412">
        <f t="shared" si="1"/>
        <v>0</v>
      </c>
      <c r="I24" s="172"/>
      <c r="J24" s="285"/>
    </row>
    <row r="25" spans="1:10" ht="13.5" thickBot="1">
      <c r="A25" s="285"/>
      <c r="B25" s="165">
        <v>18</v>
      </c>
      <c r="C25" s="219" t="s">
        <v>174</v>
      </c>
      <c r="D25" s="170"/>
      <c r="E25" s="539"/>
      <c r="F25" s="171"/>
      <c r="G25" s="444"/>
      <c r="H25" s="412">
        <f t="shared" si="1"/>
        <v>0</v>
      </c>
      <c r="I25" s="172"/>
      <c r="J25" s="285"/>
    </row>
    <row r="26" spans="1:10" ht="13.5" thickBot="1">
      <c r="A26" s="285"/>
      <c r="B26" s="221">
        <v>19</v>
      </c>
      <c r="C26" s="178" t="s">
        <v>177</v>
      </c>
      <c r="D26" s="413">
        <f t="shared" ref="D26:I26" si="2">SUM(D11:D17)+SUM(D19:D25)</f>
        <v>0</v>
      </c>
      <c r="E26" s="414">
        <f t="shared" si="2"/>
        <v>0</v>
      </c>
      <c r="F26" s="415">
        <f t="shared" si="2"/>
        <v>0</v>
      </c>
      <c r="G26" s="416">
        <f t="shared" si="2"/>
        <v>0</v>
      </c>
      <c r="H26" s="409">
        <f t="shared" si="2"/>
        <v>0</v>
      </c>
      <c r="I26" s="417">
        <f t="shared" si="2"/>
        <v>0</v>
      </c>
      <c r="J26" s="285"/>
    </row>
    <row r="27" spans="1:10" ht="13.5" thickBot="1">
      <c r="A27" s="285"/>
      <c r="B27" s="221">
        <v>20</v>
      </c>
      <c r="C27" s="179" t="s">
        <v>178</v>
      </c>
      <c r="D27" s="418">
        <f t="shared" ref="D27:I27" si="3">D8+D9+D26</f>
        <v>0</v>
      </c>
      <c r="E27" s="418">
        <f t="shared" si="3"/>
        <v>0</v>
      </c>
      <c r="F27" s="419">
        <f t="shared" si="3"/>
        <v>0</v>
      </c>
      <c r="G27" s="420">
        <f t="shared" si="3"/>
        <v>0</v>
      </c>
      <c r="H27" s="421">
        <f t="shared" si="3"/>
        <v>0</v>
      </c>
      <c r="I27" s="422">
        <f t="shared" si="3"/>
        <v>0</v>
      </c>
      <c r="J27" s="285"/>
    </row>
    <row r="28" spans="1:10" ht="6.75" customHeight="1" thickBot="1">
      <c r="A28" s="285"/>
      <c r="B28" s="545"/>
      <c r="C28" s="546"/>
      <c r="D28" s="547"/>
      <c r="E28" s="547"/>
      <c r="F28" s="547"/>
      <c r="G28" s="547"/>
      <c r="H28" s="547"/>
      <c r="I28" s="547"/>
      <c r="J28" s="285"/>
    </row>
    <row r="29" spans="1:10" ht="43.5" customHeight="1">
      <c r="A29" s="285"/>
      <c r="B29" s="1565" t="s">
        <v>164</v>
      </c>
      <c r="C29" s="1566"/>
      <c r="D29" s="180" t="s">
        <v>158</v>
      </c>
      <c r="E29" s="145" t="s">
        <v>179</v>
      </c>
      <c r="F29" s="145" t="s">
        <v>180</v>
      </c>
      <c r="G29" s="146" t="s">
        <v>181</v>
      </c>
      <c r="H29" s="147" t="s">
        <v>182</v>
      </c>
      <c r="I29" s="148" t="s">
        <v>169</v>
      </c>
      <c r="J29" s="285"/>
    </row>
    <row r="30" spans="1:10" ht="13.5" thickBot="1">
      <c r="A30" s="285"/>
      <c r="B30" s="1567"/>
      <c r="C30" s="1568"/>
      <c r="D30" s="181" t="s">
        <v>138</v>
      </c>
      <c r="E30" s="182" t="s">
        <v>170</v>
      </c>
      <c r="F30" s="182" t="s">
        <v>170</v>
      </c>
      <c r="G30" s="183" t="s">
        <v>60</v>
      </c>
      <c r="H30" s="184" t="s">
        <v>170</v>
      </c>
      <c r="I30" s="185" t="s">
        <v>170</v>
      </c>
      <c r="J30" s="285"/>
    </row>
    <row r="31" spans="1:10" ht="13.5" thickBot="1">
      <c r="A31" s="285"/>
      <c r="B31" s="154"/>
      <c r="C31" s="155" t="s">
        <v>11</v>
      </c>
      <c r="D31" s="156" t="s">
        <v>12</v>
      </c>
      <c r="E31" s="157" t="s">
        <v>13</v>
      </c>
      <c r="F31" s="157" t="s">
        <v>14</v>
      </c>
      <c r="G31" s="157" t="s">
        <v>15</v>
      </c>
      <c r="H31" s="155" t="s">
        <v>16</v>
      </c>
      <c r="I31" s="158" t="s">
        <v>17</v>
      </c>
      <c r="J31" s="285"/>
    </row>
    <row r="32" spans="1:10">
      <c r="A32" s="285"/>
      <c r="B32" s="222">
        <v>21</v>
      </c>
      <c r="C32" s="186" t="s">
        <v>148</v>
      </c>
      <c r="D32" s="423"/>
      <c r="E32" s="424"/>
      <c r="F32" s="424"/>
      <c r="G32" s="425"/>
      <c r="H32" s="426">
        <f>E32+F32</f>
        <v>0</v>
      </c>
      <c r="I32" s="427"/>
      <c r="J32" s="285"/>
    </row>
    <row r="33" spans="1:10" ht="13.5" customHeight="1">
      <c r="A33" s="285"/>
      <c r="B33" s="223">
        <v>22</v>
      </c>
      <c r="C33" s="187" t="s">
        <v>183</v>
      </c>
      <c r="D33" s="428"/>
      <c r="E33" s="429"/>
      <c r="F33" s="429"/>
      <c r="G33" s="430"/>
      <c r="H33" s="431">
        <f>E33+F33</f>
        <v>0</v>
      </c>
      <c r="I33" s="432"/>
      <c r="J33" s="285"/>
    </row>
    <row r="34" spans="1:10" ht="13.5" thickBot="1">
      <c r="A34" s="285"/>
      <c r="B34" s="224">
        <v>23</v>
      </c>
      <c r="C34" s="188" t="s">
        <v>184</v>
      </c>
      <c r="D34" s="548" t="s">
        <v>49</v>
      </c>
      <c r="E34" s="549" t="s">
        <v>49</v>
      </c>
      <c r="F34" s="549" t="s">
        <v>49</v>
      </c>
      <c r="G34" s="550" t="s">
        <v>49</v>
      </c>
      <c r="H34" s="433"/>
      <c r="I34" s="551" t="s">
        <v>49</v>
      </c>
      <c r="J34" s="285"/>
    </row>
    <row r="35" spans="1:10" ht="13.5" thickBot="1">
      <c r="A35" s="285"/>
      <c r="B35" s="525"/>
      <c r="C35" s="525"/>
      <c r="D35" s="525"/>
      <c r="E35" s="525"/>
      <c r="F35" s="525"/>
      <c r="G35" s="525"/>
      <c r="H35" s="525"/>
      <c r="I35" s="525"/>
      <c r="J35" s="285"/>
    </row>
    <row r="36" spans="1:10">
      <c r="A36" s="285"/>
      <c r="B36" s="525"/>
      <c r="C36" s="524"/>
      <c r="D36" s="524"/>
      <c r="E36" s="524"/>
      <c r="F36" s="437" t="s">
        <v>62</v>
      </c>
      <c r="G36" s="552"/>
      <c r="H36" s="438" t="s">
        <v>63</v>
      </c>
      <c r="I36" s="553"/>
      <c r="J36" s="285"/>
    </row>
    <row r="37" spans="1:10">
      <c r="A37" s="285"/>
      <c r="B37" s="525"/>
      <c r="C37" s="524"/>
      <c r="D37" s="524"/>
      <c r="E37" s="524"/>
      <c r="F37" s="439" t="s">
        <v>64</v>
      </c>
      <c r="G37" s="554"/>
      <c r="H37" s="440" t="s">
        <v>64</v>
      </c>
      <c r="I37" s="555"/>
      <c r="J37" s="285"/>
    </row>
    <row r="38" spans="1:10">
      <c r="A38" s="285"/>
      <c r="B38" s="525"/>
      <c r="C38" s="524"/>
      <c r="D38" s="524"/>
      <c r="E38" s="524"/>
      <c r="F38" s="139"/>
      <c r="G38" s="189"/>
      <c r="H38" s="190"/>
      <c r="I38" s="191"/>
      <c r="J38" s="285"/>
    </row>
    <row r="39" spans="1:10">
      <c r="A39" s="285"/>
      <c r="B39" s="525"/>
      <c r="C39" s="524"/>
      <c r="D39" s="524"/>
      <c r="E39" s="524"/>
      <c r="F39" s="140"/>
      <c r="G39" s="189"/>
      <c r="H39" s="141"/>
      <c r="I39" s="191"/>
      <c r="J39" s="285"/>
    </row>
    <row r="40" spans="1:10" ht="13.5" thickBot="1">
      <c r="A40" s="285"/>
      <c r="B40" s="525"/>
      <c r="C40" s="524"/>
      <c r="D40" s="524"/>
      <c r="E40" s="524"/>
      <c r="F40" s="200" t="s">
        <v>65</v>
      </c>
      <c r="G40" s="192"/>
      <c r="H40" s="556" t="s">
        <v>65</v>
      </c>
      <c r="I40" s="193"/>
      <c r="J40" s="285"/>
    </row>
    <row r="41" spans="1:10" ht="13.5" thickBot="1">
      <c r="A41" s="285"/>
      <c r="B41" s="525"/>
      <c r="C41" s="525"/>
      <c r="D41" s="525"/>
      <c r="E41" s="525"/>
      <c r="F41" s="441" t="s">
        <v>66</v>
      </c>
      <c r="G41" s="142"/>
      <c r="H41" s="453"/>
      <c r="I41" s="190"/>
      <c r="J41" s="285"/>
    </row>
    <row r="42" spans="1:10">
      <c r="A42" s="285"/>
      <c r="B42" s="285"/>
      <c r="C42" s="285"/>
      <c r="D42" s="285"/>
      <c r="E42" s="285"/>
      <c r="F42" s="285"/>
      <c r="G42" s="285"/>
      <c r="H42" s="285"/>
      <c r="I42" s="285"/>
      <c r="J42" s="285"/>
    </row>
    <row r="43" spans="1:10">
      <c r="A43" s="285"/>
      <c r="B43" s="285"/>
      <c r="C43" s="285"/>
      <c r="D43" s="285"/>
      <c r="E43" s="285"/>
      <c r="F43" s="285"/>
      <c r="G43" s="285"/>
      <c r="H43" s="285"/>
      <c r="I43" s="285"/>
      <c r="J43" s="285"/>
    </row>
    <row r="44" spans="1:10">
      <c r="A44" s="285"/>
      <c r="B44" s="285"/>
      <c r="C44" s="285"/>
      <c r="D44" s="285"/>
      <c r="E44" s="285"/>
      <c r="F44" s="285"/>
      <c r="G44" s="285"/>
      <c r="H44" s="285"/>
      <c r="I44" s="285"/>
      <c r="J44" s="285"/>
    </row>
    <row r="45" spans="1:10">
      <c r="A45" s="285"/>
      <c r="B45" s="285"/>
      <c r="C45" s="285"/>
      <c r="D45" s="285"/>
      <c r="E45" s="285"/>
      <c r="F45" s="285"/>
      <c r="G45" s="285"/>
      <c r="H45" s="285"/>
      <c r="I45" s="285"/>
      <c r="J45" s="285"/>
    </row>
  </sheetData>
  <mergeCells count="3">
    <mergeCell ref="B5:C6"/>
    <mergeCell ref="B29:C30"/>
    <mergeCell ref="F2:G2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64"/>
  <sheetViews>
    <sheetView showGridLines="0" zoomScale="85" zoomScaleNormal="85" workbookViewId="0">
      <selection activeCell="R3" sqref="R3"/>
    </sheetView>
  </sheetViews>
  <sheetFormatPr defaultRowHeight="12.75"/>
  <cols>
    <col min="1" max="1" width="3.42578125" customWidth="1"/>
    <col min="2" max="2" width="3.85546875" customWidth="1"/>
    <col min="3" max="3" width="4.140625" customWidth="1"/>
    <col min="4" max="4" width="3.28515625" bestFit="1" customWidth="1"/>
    <col min="5" max="5" width="42.7109375" customWidth="1"/>
    <col min="6" max="6" width="9.42578125" customWidth="1"/>
    <col min="7" max="18" width="14.5703125" customWidth="1"/>
    <col min="19" max="19" width="4.5703125" customWidth="1"/>
  </cols>
  <sheetData>
    <row r="1" spans="1:19" ht="13.5" thickBot="1"/>
    <row r="2" spans="1:19" ht="15.75" thickBot="1">
      <c r="A2" s="743"/>
      <c r="B2" s="744"/>
      <c r="C2" s="744"/>
      <c r="D2" s="745"/>
      <c r="E2" s="744"/>
      <c r="F2" s="744"/>
      <c r="G2" s="744"/>
      <c r="H2" s="744"/>
      <c r="I2" s="744"/>
      <c r="J2" s="746"/>
      <c r="K2" s="746"/>
      <c r="L2" s="746"/>
      <c r="M2" s="744"/>
      <c r="N2" s="744"/>
      <c r="O2" s="747" t="s">
        <v>185</v>
      </c>
      <c r="P2" s="748"/>
      <c r="Q2" s="747" t="s">
        <v>1</v>
      </c>
      <c r="R2" s="749">
        <v>2024</v>
      </c>
      <c r="S2" s="743"/>
    </row>
    <row r="3" spans="1:19" ht="15.75">
      <c r="A3" s="743"/>
      <c r="B3" s="750" t="s">
        <v>186</v>
      </c>
      <c r="C3" s="751"/>
      <c r="D3" s="752"/>
      <c r="E3" s="746"/>
      <c r="F3" s="746"/>
      <c r="G3" s="746"/>
      <c r="H3" s="746"/>
      <c r="I3" s="746"/>
      <c r="J3" s="753"/>
      <c r="K3" s="753"/>
      <c r="L3" s="753"/>
      <c r="M3" s="744"/>
      <c r="N3" s="744"/>
      <c r="O3" s="744"/>
      <c r="P3" s="744"/>
      <c r="Q3" s="744"/>
      <c r="R3" s="744"/>
      <c r="S3" s="743"/>
    </row>
    <row r="4" spans="1:19" ht="15.75" thickBot="1">
      <c r="A4" s="743"/>
      <c r="B4" s="744"/>
      <c r="C4" s="744"/>
      <c r="D4" s="754"/>
      <c r="E4" s="753"/>
      <c r="F4" s="753"/>
      <c r="G4" s="753"/>
      <c r="H4" s="753"/>
      <c r="I4" s="753"/>
      <c r="J4" s="753"/>
      <c r="K4" s="753"/>
      <c r="L4" s="753"/>
      <c r="M4" s="744"/>
      <c r="N4" s="744"/>
      <c r="O4" s="744"/>
      <c r="P4" s="744"/>
      <c r="Q4" s="744"/>
      <c r="R4" s="744"/>
      <c r="S4" s="743"/>
    </row>
    <row r="5" spans="1:19" ht="13.5" thickBot="1">
      <c r="A5" s="755"/>
      <c r="B5" s="1598" t="s">
        <v>313</v>
      </c>
      <c r="C5" s="1599"/>
      <c r="D5" s="1599"/>
      <c r="E5" s="1599"/>
      <c r="F5" s="1600"/>
      <c r="G5" s="756" t="s">
        <v>187</v>
      </c>
      <c r="H5" s="757" t="s">
        <v>272</v>
      </c>
      <c r="I5" s="757" t="s">
        <v>273</v>
      </c>
      <c r="J5" s="757" t="s">
        <v>274</v>
      </c>
      <c r="K5" s="757" t="s">
        <v>275</v>
      </c>
      <c r="L5" s="757" t="s">
        <v>276</v>
      </c>
      <c r="M5" s="757" t="s">
        <v>277</v>
      </c>
      <c r="N5" s="757" t="s">
        <v>278</v>
      </c>
      <c r="O5" s="757" t="s">
        <v>279</v>
      </c>
      <c r="P5" s="757" t="s">
        <v>280</v>
      </c>
      <c r="Q5" s="757" t="s">
        <v>281</v>
      </c>
      <c r="R5" s="758" t="s">
        <v>198</v>
      </c>
      <c r="S5" s="755"/>
    </row>
    <row r="6" spans="1:19" ht="13.5" thickBot="1">
      <c r="A6" s="755"/>
      <c r="B6" s="759" t="s">
        <v>11</v>
      </c>
      <c r="C6" s="759" t="s">
        <v>12</v>
      </c>
      <c r="D6" s="760" t="s">
        <v>13</v>
      </c>
      <c r="E6" s="761" t="s">
        <v>14</v>
      </c>
      <c r="F6" s="762" t="s">
        <v>15</v>
      </c>
      <c r="G6" s="763" t="s">
        <v>16</v>
      </c>
      <c r="H6" s="764" t="s">
        <v>17</v>
      </c>
      <c r="I6" s="764" t="s">
        <v>18</v>
      </c>
      <c r="J6" s="764" t="s">
        <v>5</v>
      </c>
      <c r="K6" s="764" t="s">
        <v>19</v>
      </c>
      <c r="L6" s="764" t="s">
        <v>20</v>
      </c>
      <c r="M6" s="764" t="s">
        <v>21</v>
      </c>
      <c r="N6" s="764" t="s">
        <v>22</v>
      </c>
      <c r="O6" s="764" t="s">
        <v>23</v>
      </c>
      <c r="P6" s="764" t="s">
        <v>24</v>
      </c>
      <c r="Q6" s="764" t="s">
        <v>314</v>
      </c>
      <c r="R6" s="765" t="s">
        <v>315</v>
      </c>
      <c r="S6" s="755"/>
    </row>
    <row r="7" spans="1:19" ht="14.25">
      <c r="A7" s="755"/>
      <c r="B7" s="1601" t="s">
        <v>193</v>
      </c>
      <c r="C7" s="1604" t="s">
        <v>194</v>
      </c>
      <c r="D7" s="766">
        <v>1</v>
      </c>
      <c r="E7" s="945" t="s">
        <v>316</v>
      </c>
      <c r="F7" s="946" t="s">
        <v>192</v>
      </c>
      <c r="G7" s="931"/>
      <c r="H7" s="928"/>
      <c r="I7" s="928"/>
      <c r="J7" s="928"/>
      <c r="K7" s="928"/>
      <c r="L7" s="928"/>
      <c r="M7" s="928"/>
      <c r="N7" s="928"/>
      <c r="O7" s="928"/>
      <c r="P7" s="928"/>
      <c r="Q7" s="928"/>
      <c r="R7" s="932"/>
      <c r="S7" s="755"/>
    </row>
    <row r="8" spans="1:19" ht="13.5">
      <c r="A8" s="755"/>
      <c r="B8" s="1602"/>
      <c r="C8" s="1605"/>
      <c r="D8" s="767">
        <f>D7+1</f>
        <v>2</v>
      </c>
      <c r="E8" s="951" t="s">
        <v>318</v>
      </c>
      <c r="F8" s="944" t="s">
        <v>340</v>
      </c>
      <c r="G8" s="933"/>
      <c r="H8" s="930"/>
      <c r="I8" s="930"/>
      <c r="J8" s="930"/>
      <c r="K8" s="930"/>
      <c r="L8" s="930"/>
      <c r="M8" s="930"/>
      <c r="N8" s="930"/>
      <c r="O8" s="930"/>
      <c r="P8" s="930"/>
      <c r="Q8" s="930"/>
      <c r="R8" s="934"/>
      <c r="S8" s="755"/>
    </row>
    <row r="9" spans="1:19" ht="13.5">
      <c r="A9" s="755"/>
      <c r="B9" s="1602"/>
      <c r="C9" s="1605"/>
      <c r="D9" s="767">
        <f t="shared" ref="D9:D56" si="0">D8+1</f>
        <v>3</v>
      </c>
      <c r="E9" s="951" t="s">
        <v>319</v>
      </c>
      <c r="F9" s="944" t="s">
        <v>340</v>
      </c>
      <c r="G9" s="933"/>
      <c r="H9" s="930"/>
      <c r="I9" s="930"/>
      <c r="J9" s="930"/>
      <c r="K9" s="930"/>
      <c r="L9" s="930"/>
      <c r="M9" s="930"/>
      <c r="N9" s="930"/>
      <c r="O9" s="930"/>
      <c r="P9" s="930"/>
      <c r="Q9" s="930"/>
      <c r="R9" s="934"/>
      <c r="S9" s="755"/>
    </row>
    <row r="10" spans="1:19">
      <c r="A10" s="755"/>
      <c r="B10" s="1602"/>
      <c r="C10" s="1605"/>
      <c r="D10" s="767">
        <f t="shared" si="0"/>
        <v>4</v>
      </c>
      <c r="E10" s="947" t="s">
        <v>188</v>
      </c>
      <c r="F10" s="948" t="s">
        <v>170</v>
      </c>
      <c r="G10" s="935"/>
      <c r="H10" s="925"/>
      <c r="I10" s="925"/>
      <c r="J10" s="925"/>
      <c r="K10" s="925"/>
      <c r="L10" s="925"/>
      <c r="M10" s="925"/>
      <c r="N10" s="925"/>
      <c r="O10" s="925"/>
      <c r="P10" s="925"/>
      <c r="Q10" s="925"/>
      <c r="R10" s="936"/>
      <c r="S10" s="755"/>
    </row>
    <row r="11" spans="1:19">
      <c r="A11" s="755"/>
      <c r="B11" s="1602"/>
      <c r="C11" s="1605"/>
      <c r="D11" s="767">
        <f t="shared" si="0"/>
        <v>5</v>
      </c>
      <c r="E11" s="947" t="s">
        <v>61</v>
      </c>
      <c r="F11" s="948" t="s">
        <v>60</v>
      </c>
      <c r="G11" s="937"/>
      <c r="H11" s="929"/>
      <c r="I11" s="929"/>
      <c r="J11" s="929"/>
      <c r="K11" s="929"/>
      <c r="L11" s="929"/>
      <c r="M11" s="929"/>
      <c r="N11" s="929"/>
      <c r="O11" s="929"/>
      <c r="P11" s="929"/>
      <c r="Q11" s="929"/>
      <c r="R11" s="938"/>
      <c r="S11" s="755"/>
    </row>
    <row r="12" spans="1:19" ht="14.25">
      <c r="A12" s="755"/>
      <c r="B12" s="1602"/>
      <c r="C12" s="1605"/>
      <c r="D12" s="767">
        <f t="shared" si="0"/>
        <v>6</v>
      </c>
      <c r="E12" s="947" t="s">
        <v>189</v>
      </c>
      <c r="F12" s="948" t="s">
        <v>192</v>
      </c>
      <c r="G12" s="937"/>
      <c r="H12" s="929"/>
      <c r="I12" s="929"/>
      <c r="J12" s="929"/>
      <c r="K12" s="929"/>
      <c r="L12" s="929"/>
      <c r="M12" s="929"/>
      <c r="N12" s="929"/>
      <c r="O12" s="929"/>
      <c r="P12" s="929"/>
      <c r="Q12" s="929"/>
      <c r="R12" s="938"/>
      <c r="S12" s="755"/>
    </row>
    <row r="13" spans="1:19">
      <c r="A13" s="755"/>
      <c r="B13" s="1602"/>
      <c r="C13" s="1605"/>
      <c r="D13" s="767">
        <f t="shared" si="0"/>
        <v>7</v>
      </c>
      <c r="E13" s="947" t="s">
        <v>190</v>
      </c>
      <c r="F13" s="948" t="s">
        <v>170</v>
      </c>
      <c r="G13" s="935"/>
      <c r="H13" s="925"/>
      <c r="I13" s="925"/>
      <c r="J13" s="925"/>
      <c r="K13" s="925"/>
      <c r="L13" s="925"/>
      <c r="M13" s="925"/>
      <c r="N13" s="925"/>
      <c r="O13" s="925"/>
      <c r="P13" s="925"/>
      <c r="Q13" s="925"/>
      <c r="R13" s="936"/>
      <c r="S13" s="755"/>
    </row>
    <row r="14" spans="1:19" ht="13.5" thickBot="1">
      <c r="A14" s="755"/>
      <c r="B14" s="1602"/>
      <c r="C14" s="1606"/>
      <c r="D14" s="768">
        <f t="shared" si="0"/>
        <v>8</v>
      </c>
      <c r="E14" s="949" t="s">
        <v>191</v>
      </c>
      <c r="F14" s="950" t="s">
        <v>60</v>
      </c>
      <c r="G14" s="939"/>
      <c r="H14" s="927"/>
      <c r="I14" s="927"/>
      <c r="J14" s="927"/>
      <c r="K14" s="927"/>
      <c r="L14" s="927"/>
      <c r="M14" s="927"/>
      <c r="N14" s="927"/>
      <c r="O14" s="927"/>
      <c r="P14" s="927"/>
      <c r="Q14" s="927"/>
      <c r="R14" s="940"/>
      <c r="S14" s="755"/>
    </row>
    <row r="15" spans="1:19" ht="13.5">
      <c r="A15" s="755"/>
      <c r="B15" s="1602"/>
      <c r="C15" s="1604" t="s">
        <v>151</v>
      </c>
      <c r="D15" s="766">
        <f t="shared" si="0"/>
        <v>9</v>
      </c>
      <c r="E15" s="945" t="s">
        <v>316</v>
      </c>
      <c r="F15" s="946" t="s">
        <v>317</v>
      </c>
      <c r="G15" s="931"/>
      <c r="H15" s="928"/>
      <c r="I15" s="928"/>
      <c r="J15" s="928"/>
      <c r="K15" s="928"/>
      <c r="L15" s="928"/>
      <c r="M15" s="928"/>
      <c r="N15" s="928"/>
      <c r="O15" s="928"/>
      <c r="P15" s="928"/>
      <c r="Q15" s="928"/>
      <c r="R15" s="932"/>
      <c r="S15" s="755"/>
    </row>
    <row r="16" spans="1:19" ht="13.5">
      <c r="A16" s="755"/>
      <c r="B16" s="1602"/>
      <c r="C16" s="1605"/>
      <c r="D16" s="767">
        <f t="shared" si="0"/>
        <v>10</v>
      </c>
      <c r="E16" s="951" t="s">
        <v>318</v>
      </c>
      <c r="F16" s="944" t="s">
        <v>317</v>
      </c>
      <c r="G16" s="933"/>
      <c r="H16" s="930"/>
      <c r="I16" s="930"/>
      <c r="J16" s="930"/>
      <c r="K16" s="930"/>
      <c r="L16" s="930"/>
      <c r="M16" s="930"/>
      <c r="N16" s="930"/>
      <c r="O16" s="930"/>
      <c r="P16" s="930"/>
      <c r="Q16" s="930"/>
      <c r="R16" s="934"/>
      <c r="S16" s="755"/>
    </row>
    <row r="17" spans="1:19" ht="13.5">
      <c r="A17" s="755"/>
      <c r="B17" s="1602"/>
      <c r="C17" s="1605"/>
      <c r="D17" s="767">
        <f t="shared" si="0"/>
        <v>11</v>
      </c>
      <c r="E17" s="951" t="s">
        <v>319</v>
      </c>
      <c r="F17" s="944" t="s">
        <v>317</v>
      </c>
      <c r="G17" s="933"/>
      <c r="H17" s="930"/>
      <c r="I17" s="930"/>
      <c r="J17" s="930"/>
      <c r="K17" s="930"/>
      <c r="L17" s="930"/>
      <c r="M17" s="930"/>
      <c r="N17" s="930"/>
      <c r="O17" s="930"/>
      <c r="P17" s="930"/>
      <c r="Q17" s="930"/>
      <c r="R17" s="934"/>
      <c r="S17" s="755"/>
    </row>
    <row r="18" spans="1:19">
      <c r="A18" s="755"/>
      <c r="B18" s="1602"/>
      <c r="C18" s="1605"/>
      <c r="D18" s="767">
        <f t="shared" si="0"/>
        <v>12</v>
      </c>
      <c r="E18" s="947" t="s">
        <v>188</v>
      </c>
      <c r="F18" s="948" t="s">
        <v>170</v>
      </c>
      <c r="G18" s="935"/>
      <c r="H18" s="925"/>
      <c r="I18" s="925"/>
      <c r="J18" s="925"/>
      <c r="K18" s="925"/>
      <c r="L18" s="925"/>
      <c r="M18" s="925"/>
      <c r="N18" s="925"/>
      <c r="O18" s="925"/>
      <c r="P18" s="925"/>
      <c r="Q18" s="925"/>
      <c r="R18" s="936"/>
      <c r="S18" s="755"/>
    </row>
    <row r="19" spans="1:19">
      <c r="A19" s="755"/>
      <c r="B19" s="1602"/>
      <c r="C19" s="1605"/>
      <c r="D19" s="767">
        <f t="shared" si="0"/>
        <v>13</v>
      </c>
      <c r="E19" s="947" t="s">
        <v>61</v>
      </c>
      <c r="F19" s="948" t="s">
        <v>60</v>
      </c>
      <c r="G19" s="937"/>
      <c r="H19" s="929"/>
      <c r="I19" s="929"/>
      <c r="J19" s="929"/>
      <c r="K19" s="929"/>
      <c r="L19" s="929"/>
      <c r="M19" s="929"/>
      <c r="N19" s="929"/>
      <c r="O19" s="929"/>
      <c r="P19" s="929"/>
      <c r="Q19" s="929"/>
      <c r="R19" s="938"/>
      <c r="S19" s="755"/>
    </row>
    <row r="20" spans="1:19" ht="13.5">
      <c r="A20" s="755"/>
      <c r="B20" s="1602"/>
      <c r="C20" s="1605"/>
      <c r="D20" s="767">
        <f t="shared" si="0"/>
        <v>14</v>
      </c>
      <c r="E20" s="947" t="s">
        <v>189</v>
      </c>
      <c r="F20" s="948" t="s">
        <v>317</v>
      </c>
      <c r="G20" s="937"/>
      <c r="H20" s="929"/>
      <c r="I20" s="929"/>
      <c r="J20" s="929"/>
      <c r="K20" s="929"/>
      <c r="L20" s="929"/>
      <c r="M20" s="929"/>
      <c r="N20" s="929"/>
      <c r="O20" s="929"/>
      <c r="P20" s="929"/>
      <c r="Q20" s="929"/>
      <c r="R20" s="938"/>
      <c r="S20" s="755"/>
    </row>
    <row r="21" spans="1:19">
      <c r="A21" s="755"/>
      <c r="B21" s="1602"/>
      <c r="C21" s="1605"/>
      <c r="D21" s="767">
        <f t="shared" si="0"/>
        <v>15</v>
      </c>
      <c r="E21" s="947" t="s">
        <v>190</v>
      </c>
      <c r="F21" s="948" t="s">
        <v>170</v>
      </c>
      <c r="G21" s="935"/>
      <c r="H21" s="925"/>
      <c r="I21" s="925"/>
      <c r="J21" s="925"/>
      <c r="K21" s="925"/>
      <c r="L21" s="925"/>
      <c r="M21" s="925"/>
      <c r="N21" s="925"/>
      <c r="O21" s="925"/>
      <c r="P21" s="925"/>
      <c r="Q21" s="925"/>
      <c r="R21" s="936"/>
      <c r="S21" s="755"/>
    </row>
    <row r="22" spans="1:19" ht="13.5" thickBot="1">
      <c r="A22" s="755"/>
      <c r="B22" s="1603"/>
      <c r="C22" s="1606"/>
      <c r="D22" s="768">
        <f t="shared" si="0"/>
        <v>16</v>
      </c>
      <c r="E22" s="952" t="s">
        <v>191</v>
      </c>
      <c r="F22" s="953" t="s">
        <v>60</v>
      </c>
      <c r="G22" s="939"/>
      <c r="H22" s="927"/>
      <c r="I22" s="927"/>
      <c r="J22" s="927"/>
      <c r="K22" s="927"/>
      <c r="L22" s="927"/>
      <c r="M22" s="927"/>
      <c r="N22" s="927"/>
      <c r="O22" s="927"/>
      <c r="P22" s="927"/>
      <c r="Q22" s="927"/>
      <c r="R22" s="940"/>
      <c r="S22" s="755"/>
    </row>
    <row r="23" spans="1:19" ht="13.5">
      <c r="A23" s="755"/>
      <c r="B23" s="1601" t="s">
        <v>196</v>
      </c>
      <c r="C23" s="1604" t="s">
        <v>194</v>
      </c>
      <c r="D23" s="766">
        <f t="shared" si="0"/>
        <v>17</v>
      </c>
      <c r="E23" s="945" t="s">
        <v>316</v>
      </c>
      <c r="F23" s="946" t="s">
        <v>317</v>
      </c>
      <c r="G23" s="931"/>
      <c r="H23" s="928"/>
      <c r="I23" s="928"/>
      <c r="J23" s="928"/>
      <c r="K23" s="928"/>
      <c r="L23" s="928"/>
      <c r="M23" s="928"/>
      <c r="N23" s="928"/>
      <c r="O23" s="928"/>
      <c r="P23" s="928"/>
      <c r="Q23" s="928"/>
      <c r="R23" s="932"/>
      <c r="S23" s="755"/>
    </row>
    <row r="24" spans="1:19" ht="13.5">
      <c r="A24" s="755"/>
      <c r="B24" s="1602"/>
      <c r="C24" s="1605"/>
      <c r="D24" s="767">
        <f t="shared" si="0"/>
        <v>18</v>
      </c>
      <c r="E24" s="951" t="s">
        <v>318</v>
      </c>
      <c r="F24" s="944" t="s">
        <v>317</v>
      </c>
      <c r="G24" s="933"/>
      <c r="H24" s="930"/>
      <c r="I24" s="930"/>
      <c r="J24" s="930"/>
      <c r="K24" s="930"/>
      <c r="L24" s="930"/>
      <c r="M24" s="930"/>
      <c r="N24" s="930"/>
      <c r="O24" s="930"/>
      <c r="P24" s="930"/>
      <c r="Q24" s="930"/>
      <c r="R24" s="934"/>
      <c r="S24" s="755"/>
    </row>
    <row r="25" spans="1:19" ht="13.5">
      <c r="A25" s="755"/>
      <c r="B25" s="1602"/>
      <c r="C25" s="1605"/>
      <c r="D25" s="767">
        <f t="shared" si="0"/>
        <v>19</v>
      </c>
      <c r="E25" s="951" t="s">
        <v>319</v>
      </c>
      <c r="F25" s="944" t="s">
        <v>317</v>
      </c>
      <c r="G25" s="933"/>
      <c r="H25" s="930"/>
      <c r="I25" s="930"/>
      <c r="J25" s="930"/>
      <c r="K25" s="930"/>
      <c r="L25" s="930"/>
      <c r="M25" s="930"/>
      <c r="N25" s="930"/>
      <c r="O25" s="930"/>
      <c r="P25" s="930"/>
      <c r="Q25" s="930"/>
      <c r="R25" s="934"/>
      <c r="S25" s="755"/>
    </row>
    <row r="26" spans="1:19">
      <c r="A26" s="755"/>
      <c r="B26" s="1602"/>
      <c r="C26" s="1605"/>
      <c r="D26" s="767">
        <f t="shared" si="0"/>
        <v>20</v>
      </c>
      <c r="E26" s="947" t="s">
        <v>188</v>
      </c>
      <c r="F26" s="948" t="s">
        <v>170</v>
      </c>
      <c r="G26" s="935"/>
      <c r="H26" s="925"/>
      <c r="I26" s="925"/>
      <c r="J26" s="925"/>
      <c r="K26" s="925"/>
      <c r="L26" s="925"/>
      <c r="M26" s="925"/>
      <c r="N26" s="925"/>
      <c r="O26" s="925"/>
      <c r="P26" s="925"/>
      <c r="Q26" s="925"/>
      <c r="R26" s="936"/>
      <c r="S26" s="755"/>
    </row>
    <row r="27" spans="1:19">
      <c r="A27" s="755"/>
      <c r="B27" s="1602"/>
      <c r="C27" s="1605"/>
      <c r="D27" s="767">
        <f t="shared" si="0"/>
        <v>21</v>
      </c>
      <c r="E27" s="947" t="s">
        <v>61</v>
      </c>
      <c r="F27" s="948" t="s">
        <v>60</v>
      </c>
      <c r="G27" s="937"/>
      <c r="H27" s="929"/>
      <c r="I27" s="929"/>
      <c r="J27" s="929"/>
      <c r="K27" s="929"/>
      <c r="L27" s="929"/>
      <c r="M27" s="929"/>
      <c r="N27" s="929"/>
      <c r="O27" s="929"/>
      <c r="P27" s="929"/>
      <c r="Q27" s="929"/>
      <c r="R27" s="938"/>
      <c r="S27" s="755"/>
    </row>
    <row r="28" spans="1:19" ht="13.5">
      <c r="A28" s="755"/>
      <c r="B28" s="1602"/>
      <c r="C28" s="1605"/>
      <c r="D28" s="767">
        <f t="shared" si="0"/>
        <v>22</v>
      </c>
      <c r="E28" s="947" t="s">
        <v>189</v>
      </c>
      <c r="F28" s="948" t="s">
        <v>317</v>
      </c>
      <c r="G28" s="937"/>
      <c r="H28" s="929"/>
      <c r="I28" s="929"/>
      <c r="J28" s="929"/>
      <c r="K28" s="929"/>
      <c r="L28" s="929"/>
      <c r="M28" s="929"/>
      <c r="N28" s="929"/>
      <c r="O28" s="929"/>
      <c r="P28" s="929"/>
      <c r="Q28" s="929"/>
      <c r="R28" s="938"/>
      <c r="S28" s="755"/>
    </row>
    <row r="29" spans="1:19">
      <c r="A29" s="755"/>
      <c r="B29" s="1602"/>
      <c r="C29" s="1605"/>
      <c r="D29" s="767">
        <f t="shared" si="0"/>
        <v>23</v>
      </c>
      <c r="E29" s="947" t="s">
        <v>190</v>
      </c>
      <c r="F29" s="948" t="s">
        <v>170</v>
      </c>
      <c r="G29" s="935"/>
      <c r="H29" s="925"/>
      <c r="I29" s="925"/>
      <c r="J29" s="925"/>
      <c r="K29" s="925"/>
      <c r="L29" s="925"/>
      <c r="M29" s="925"/>
      <c r="N29" s="925"/>
      <c r="O29" s="925"/>
      <c r="P29" s="925"/>
      <c r="Q29" s="925"/>
      <c r="R29" s="936"/>
      <c r="S29" s="755"/>
    </row>
    <row r="30" spans="1:19" ht="13.5" thickBot="1">
      <c r="A30" s="755"/>
      <c r="B30" s="1602"/>
      <c r="C30" s="1606"/>
      <c r="D30" s="768">
        <f t="shared" si="0"/>
        <v>24</v>
      </c>
      <c r="E30" s="952" t="s">
        <v>191</v>
      </c>
      <c r="F30" s="953" t="s">
        <v>60</v>
      </c>
      <c r="G30" s="939"/>
      <c r="H30" s="927"/>
      <c r="I30" s="927"/>
      <c r="J30" s="927"/>
      <c r="K30" s="927"/>
      <c r="L30" s="927"/>
      <c r="M30" s="927"/>
      <c r="N30" s="927"/>
      <c r="O30" s="927"/>
      <c r="P30" s="927"/>
      <c r="Q30" s="927"/>
      <c r="R30" s="940"/>
      <c r="S30" s="755"/>
    </row>
    <row r="31" spans="1:19" ht="13.5">
      <c r="A31" s="755"/>
      <c r="B31" s="1602"/>
      <c r="C31" s="1604" t="s">
        <v>151</v>
      </c>
      <c r="D31" s="766">
        <f t="shared" si="0"/>
        <v>25</v>
      </c>
      <c r="E31" s="945" t="s">
        <v>316</v>
      </c>
      <c r="F31" s="946" t="s">
        <v>317</v>
      </c>
      <c r="G31" s="931"/>
      <c r="H31" s="928"/>
      <c r="I31" s="928"/>
      <c r="J31" s="928"/>
      <c r="K31" s="928"/>
      <c r="L31" s="928"/>
      <c r="M31" s="928"/>
      <c r="N31" s="928"/>
      <c r="O31" s="928"/>
      <c r="P31" s="928"/>
      <c r="Q31" s="928"/>
      <c r="R31" s="932"/>
      <c r="S31" s="755"/>
    </row>
    <row r="32" spans="1:19" ht="13.5">
      <c r="A32" s="755"/>
      <c r="B32" s="1602"/>
      <c r="C32" s="1605"/>
      <c r="D32" s="767">
        <f t="shared" si="0"/>
        <v>26</v>
      </c>
      <c r="E32" s="951" t="s">
        <v>318</v>
      </c>
      <c r="F32" s="944" t="s">
        <v>317</v>
      </c>
      <c r="G32" s="933"/>
      <c r="H32" s="930"/>
      <c r="I32" s="930"/>
      <c r="J32" s="930"/>
      <c r="K32" s="930"/>
      <c r="L32" s="930"/>
      <c r="M32" s="930"/>
      <c r="N32" s="930"/>
      <c r="O32" s="930"/>
      <c r="P32" s="930"/>
      <c r="Q32" s="930"/>
      <c r="R32" s="934"/>
      <c r="S32" s="755"/>
    </row>
    <row r="33" spans="1:19" ht="13.5">
      <c r="A33" s="755"/>
      <c r="B33" s="1602"/>
      <c r="C33" s="1605"/>
      <c r="D33" s="767">
        <f t="shared" si="0"/>
        <v>27</v>
      </c>
      <c r="E33" s="951" t="s">
        <v>319</v>
      </c>
      <c r="F33" s="944" t="s">
        <v>317</v>
      </c>
      <c r="G33" s="933"/>
      <c r="H33" s="930"/>
      <c r="I33" s="930"/>
      <c r="J33" s="930"/>
      <c r="K33" s="930"/>
      <c r="L33" s="930"/>
      <c r="M33" s="930"/>
      <c r="N33" s="930"/>
      <c r="O33" s="930"/>
      <c r="P33" s="930"/>
      <c r="Q33" s="930"/>
      <c r="R33" s="934"/>
      <c r="S33" s="755"/>
    </row>
    <row r="34" spans="1:19">
      <c r="A34" s="755"/>
      <c r="B34" s="1602"/>
      <c r="C34" s="1605"/>
      <c r="D34" s="767">
        <f t="shared" si="0"/>
        <v>28</v>
      </c>
      <c r="E34" s="947" t="s">
        <v>188</v>
      </c>
      <c r="F34" s="948" t="s">
        <v>170</v>
      </c>
      <c r="G34" s="935"/>
      <c r="H34" s="925"/>
      <c r="I34" s="925"/>
      <c r="J34" s="925"/>
      <c r="K34" s="925"/>
      <c r="L34" s="925"/>
      <c r="M34" s="925"/>
      <c r="N34" s="925"/>
      <c r="O34" s="925"/>
      <c r="P34" s="925"/>
      <c r="Q34" s="925"/>
      <c r="R34" s="936"/>
      <c r="S34" s="755"/>
    </row>
    <row r="35" spans="1:19">
      <c r="A35" s="755"/>
      <c r="B35" s="1602"/>
      <c r="C35" s="1605"/>
      <c r="D35" s="767">
        <f t="shared" si="0"/>
        <v>29</v>
      </c>
      <c r="E35" s="947" t="s">
        <v>61</v>
      </c>
      <c r="F35" s="948" t="s">
        <v>60</v>
      </c>
      <c r="G35" s="937"/>
      <c r="H35" s="929"/>
      <c r="I35" s="929"/>
      <c r="J35" s="929"/>
      <c r="K35" s="929"/>
      <c r="L35" s="929"/>
      <c r="M35" s="929"/>
      <c r="N35" s="929"/>
      <c r="O35" s="929"/>
      <c r="P35" s="929"/>
      <c r="Q35" s="929"/>
      <c r="R35" s="938"/>
      <c r="S35" s="755"/>
    </row>
    <row r="36" spans="1:19" ht="13.5">
      <c r="A36" s="755"/>
      <c r="B36" s="1602"/>
      <c r="C36" s="1605"/>
      <c r="D36" s="767">
        <f t="shared" si="0"/>
        <v>30</v>
      </c>
      <c r="E36" s="947" t="s">
        <v>189</v>
      </c>
      <c r="F36" s="948" t="s">
        <v>317</v>
      </c>
      <c r="G36" s="937"/>
      <c r="H36" s="929"/>
      <c r="I36" s="929"/>
      <c r="J36" s="929"/>
      <c r="K36" s="929"/>
      <c r="L36" s="929"/>
      <c r="M36" s="929"/>
      <c r="N36" s="929"/>
      <c r="O36" s="929"/>
      <c r="P36" s="929"/>
      <c r="Q36" s="929"/>
      <c r="R36" s="938"/>
      <c r="S36" s="755"/>
    </row>
    <row r="37" spans="1:19">
      <c r="A37" s="755"/>
      <c r="B37" s="1602"/>
      <c r="C37" s="1605"/>
      <c r="D37" s="767">
        <f t="shared" si="0"/>
        <v>31</v>
      </c>
      <c r="E37" s="947" t="s">
        <v>190</v>
      </c>
      <c r="F37" s="948" t="s">
        <v>170</v>
      </c>
      <c r="G37" s="935"/>
      <c r="H37" s="925"/>
      <c r="I37" s="925"/>
      <c r="J37" s="925"/>
      <c r="K37" s="925"/>
      <c r="L37" s="925"/>
      <c r="M37" s="925"/>
      <c r="N37" s="925"/>
      <c r="O37" s="925"/>
      <c r="P37" s="925"/>
      <c r="Q37" s="925"/>
      <c r="R37" s="936"/>
      <c r="S37" s="755"/>
    </row>
    <row r="38" spans="1:19" ht="13.5" thickBot="1">
      <c r="A38" s="755"/>
      <c r="B38" s="1603"/>
      <c r="C38" s="1606"/>
      <c r="D38" s="768">
        <f t="shared" si="0"/>
        <v>32</v>
      </c>
      <c r="E38" s="952" t="s">
        <v>191</v>
      </c>
      <c r="F38" s="953" t="s">
        <v>60</v>
      </c>
      <c r="G38" s="939"/>
      <c r="H38" s="927"/>
      <c r="I38" s="927"/>
      <c r="J38" s="927"/>
      <c r="K38" s="927"/>
      <c r="L38" s="927"/>
      <c r="M38" s="927"/>
      <c r="N38" s="927"/>
      <c r="O38" s="927"/>
      <c r="P38" s="927"/>
      <c r="Q38" s="927"/>
      <c r="R38" s="940"/>
      <c r="S38" s="755"/>
    </row>
    <row r="39" spans="1:19" ht="13.5">
      <c r="A39" s="755"/>
      <c r="B39" s="1601" t="s">
        <v>197</v>
      </c>
      <c r="C39" s="1604" t="s">
        <v>194</v>
      </c>
      <c r="D39" s="766">
        <f t="shared" si="0"/>
        <v>33</v>
      </c>
      <c r="E39" s="945" t="s">
        <v>316</v>
      </c>
      <c r="F39" s="946" t="s">
        <v>317</v>
      </c>
      <c r="G39" s="931"/>
      <c r="H39" s="941"/>
      <c r="I39" s="941"/>
      <c r="J39" s="941"/>
      <c r="K39" s="941"/>
      <c r="L39" s="941"/>
      <c r="M39" s="941"/>
      <c r="N39" s="941"/>
      <c r="O39" s="941"/>
      <c r="P39" s="941"/>
      <c r="Q39" s="941"/>
      <c r="R39" s="941"/>
      <c r="S39" s="755"/>
    </row>
    <row r="40" spans="1:19" ht="13.5">
      <c r="A40" s="755"/>
      <c r="B40" s="1602"/>
      <c r="C40" s="1605"/>
      <c r="D40" s="767">
        <f t="shared" si="0"/>
        <v>34</v>
      </c>
      <c r="E40" s="951" t="s">
        <v>318</v>
      </c>
      <c r="F40" s="944" t="s">
        <v>317</v>
      </c>
      <c r="G40" s="933"/>
      <c r="H40" s="942"/>
      <c r="I40" s="942"/>
      <c r="J40" s="942"/>
      <c r="K40" s="942"/>
      <c r="L40" s="942"/>
      <c r="M40" s="942"/>
      <c r="N40" s="942"/>
      <c r="O40" s="942"/>
      <c r="P40" s="942"/>
      <c r="Q40" s="942"/>
      <c r="R40" s="942"/>
      <c r="S40" s="755"/>
    </row>
    <row r="41" spans="1:19" ht="13.5">
      <c r="A41" s="755"/>
      <c r="B41" s="1602"/>
      <c r="C41" s="1605"/>
      <c r="D41" s="767">
        <f t="shared" si="0"/>
        <v>35</v>
      </c>
      <c r="E41" s="951" t="s">
        <v>319</v>
      </c>
      <c r="F41" s="944" t="s">
        <v>317</v>
      </c>
      <c r="G41" s="933"/>
      <c r="H41" s="942"/>
      <c r="I41" s="942"/>
      <c r="J41" s="942"/>
      <c r="K41" s="942"/>
      <c r="L41" s="942"/>
      <c r="M41" s="942"/>
      <c r="N41" s="942"/>
      <c r="O41" s="942"/>
      <c r="P41" s="942"/>
      <c r="Q41" s="942"/>
      <c r="R41" s="942"/>
      <c r="S41" s="755"/>
    </row>
    <row r="42" spans="1:19">
      <c r="A42" s="755"/>
      <c r="B42" s="1602"/>
      <c r="C42" s="1605"/>
      <c r="D42" s="767">
        <f t="shared" si="0"/>
        <v>36</v>
      </c>
      <c r="E42" s="947" t="s">
        <v>188</v>
      </c>
      <c r="F42" s="948" t="s">
        <v>170</v>
      </c>
      <c r="G42" s="935"/>
      <c r="H42" s="926"/>
      <c r="I42" s="926"/>
      <c r="J42" s="926"/>
      <c r="K42" s="926"/>
      <c r="L42" s="926"/>
      <c r="M42" s="926"/>
      <c r="N42" s="926"/>
      <c r="O42" s="926"/>
      <c r="P42" s="926"/>
      <c r="Q42" s="926"/>
      <c r="R42" s="926"/>
      <c r="S42" s="755"/>
    </row>
    <row r="43" spans="1:19" ht="13.5" thickBot="1">
      <c r="A43" s="755"/>
      <c r="B43" s="1602"/>
      <c r="C43" s="1606"/>
      <c r="D43" s="768">
        <f t="shared" si="0"/>
        <v>37</v>
      </c>
      <c r="E43" s="947" t="s">
        <v>61</v>
      </c>
      <c r="F43" s="948" t="s">
        <v>60</v>
      </c>
      <c r="G43" s="939"/>
      <c r="H43" s="943"/>
      <c r="I43" s="943"/>
      <c r="J43" s="943"/>
      <c r="K43" s="943"/>
      <c r="L43" s="943"/>
      <c r="M43" s="943"/>
      <c r="N43" s="943"/>
      <c r="O43" s="943"/>
      <c r="P43" s="943"/>
      <c r="Q43" s="943"/>
      <c r="R43" s="943"/>
      <c r="S43" s="755"/>
    </row>
    <row r="44" spans="1:19" ht="13.5">
      <c r="A44" s="755"/>
      <c r="B44" s="1602"/>
      <c r="C44" s="1604" t="s">
        <v>151</v>
      </c>
      <c r="D44" s="766">
        <f t="shared" si="0"/>
        <v>38</v>
      </c>
      <c r="E44" s="945" t="s">
        <v>316</v>
      </c>
      <c r="F44" s="946" t="s">
        <v>317</v>
      </c>
      <c r="G44" s="931"/>
      <c r="H44" s="941"/>
      <c r="I44" s="941"/>
      <c r="J44" s="941"/>
      <c r="K44" s="941"/>
      <c r="L44" s="941"/>
      <c r="M44" s="941"/>
      <c r="N44" s="941"/>
      <c r="O44" s="941"/>
      <c r="P44" s="941"/>
      <c r="Q44" s="941"/>
      <c r="R44" s="941"/>
      <c r="S44" s="755"/>
    </row>
    <row r="45" spans="1:19" ht="13.5">
      <c r="A45" s="755"/>
      <c r="B45" s="1602"/>
      <c r="C45" s="1605"/>
      <c r="D45" s="767">
        <f t="shared" si="0"/>
        <v>39</v>
      </c>
      <c r="E45" s="951" t="s">
        <v>318</v>
      </c>
      <c r="F45" s="944" t="s">
        <v>317</v>
      </c>
      <c r="G45" s="933"/>
      <c r="H45" s="942"/>
      <c r="I45" s="942"/>
      <c r="J45" s="942"/>
      <c r="K45" s="942"/>
      <c r="L45" s="942"/>
      <c r="M45" s="942"/>
      <c r="N45" s="942"/>
      <c r="O45" s="942"/>
      <c r="P45" s="942"/>
      <c r="Q45" s="942"/>
      <c r="R45" s="942"/>
      <c r="S45" s="755"/>
    </row>
    <row r="46" spans="1:19" ht="13.5">
      <c r="A46" s="755"/>
      <c r="B46" s="1602"/>
      <c r="C46" s="1605"/>
      <c r="D46" s="767">
        <f t="shared" si="0"/>
        <v>40</v>
      </c>
      <c r="E46" s="951" t="s">
        <v>319</v>
      </c>
      <c r="F46" s="944" t="s">
        <v>317</v>
      </c>
      <c r="G46" s="933"/>
      <c r="H46" s="942"/>
      <c r="I46" s="942"/>
      <c r="J46" s="942"/>
      <c r="K46" s="942"/>
      <c r="L46" s="942"/>
      <c r="M46" s="942"/>
      <c r="N46" s="942"/>
      <c r="O46" s="942"/>
      <c r="P46" s="942"/>
      <c r="Q46" s="942"/>
      <c r="R46" s="942"/>
      <c r="S46" s="755"/>
    </row>
    <row r="47" spans="1:19">
      <c r="A47" s="755"/>
      <c r="B47" s="1602"/>
      <c r="C47" s="1605"/>
      <c r="D47" s="767">
        <f t="shared" si="0"/>
        <v>41</v>
      </c>
      <c r="E47" s="947" t="s">
        <v>188</v>
      </c>
      <c r="F47" s="948" t="s">
        <v>170</v>
      </c>
      <c r="G47" s="935"/>
      <c r="H47" s="926"/>
      <c r="I47" s="926"/>
      <c r="J47" s="926"/>
      <c r="K47" s="926"/>
      <c r="L47" s="926"/>
      <c r="M47" s="926"/>
      <c r="N47" s="926"/>
      <c r="O47" s="926"/>
      <c r="P47" s="926"/>
      <c r="Q47" s="926"/>
      <c r="R47" s="926"/>
      <c r="S47" s="755"/>
    </row>
    <row r="48" spans="1:19" ht="13.5" thickBot="1">
      <c r="A48" s="755"/>
      <c r="B48" s="1603"/>
      <c r="C48" s="1606"/>
      <c r="D48" s="768">
        <f t="shared" si="0"/>
        <v>42</v>
      </c>
      <c r="E48" s="947" t="s">
        <v>61</v>
      </c>
      <c r="F48" s="948" t="s">
        <v>60</v>
      </c>
      <c r="G48" s="939"/>
      <c r="H48" s="943"/>
      <c r="I48" s="943"/>
      <c r="J48" s="943"/>
      <c r="K48" s="943"/>
      <c r="L48" s="943"/>
      <c r="M48" s="943"/>
      <c r="N48" s="943"/>
      <c r="O48" s="943"/>
      <c r="P48" s="943"/>
      <c r="Q48" s="943"/>
      <c r="R48" s="943"/>
      <c r="S48" s="755"/>
    </row>
    <row r="49" spans="1:19" ht="13.5">
      <c r="A49" s="755"/>
      <c r="B49" s="1607" t="s">
        <v>69</v>
      </c>
      <c r="C49" s="1604" t="s">
        <v>320</v>
      </c>
      <c r="D49" s="766">
        <f t="shared" si="0"/>
        <v>43</v>
      </c>
      <c r="E49" s="945" t="s">
        <v>316</v>
      </c>
      <c r="F49" s="946" t="s">
        <v>317</v>
      </c>
      <c r="G49" s="931"/>
      <c r="H49" s="928"/>
      <c r="I49" s="928"/>
      <c r="J49" s="928"/>
      <c r="K49" s="928"/>
      <c r="L49" s="928"/>
      <c r="M49" s="928"/>
      <c r="N49" s="928"/>
      <c r="O49" s="928"/>
      <c r="P49" s="928"/>
      <c r="Q49" s="928"/>
      <c r="R49" s="932"/>
      <c r="S49" s="755"/>
    </row>
    <row r="50" spans="1:19" ht="13.5">
      <c r="A50" s="755"/>
      <c r="B50" s="1605"/>
      <c r="C50" s="1605"/>
      <c r="D50" s="767">
        <f t="shared" si="0"/>
        <v>44</v>
      </c>
      <c r="E50" s="951" t="s">
        <v>318</v>
      </c>
      <c r="F50" s="944" t="s">
        <v>317</v>
      </c>
      <c r="G50" s="933"/>
      <c r="H50" s="930"/>
      <c r="I50" s="930"/>
      <c r="J50" s="930"/>
      <c r="K50" s="930"/>
      <c r="L50" s="930"/>
      <c r="M50" s="930"/>
      <c r="N50" s="930"/>
      <c r="O50" s="930"/>
      <c r="P50" s="930"/>
      <c r="Q50" s="930"/>
      <c r="R50" s="934"/>
      <c r="S50" s="755"/>
    </row>
    <row r="51" spans="1:19" ht="13.5">
      <c r="A51" s="755"/>
      <c r="B51" s="1605"/>
      <c r="C51" s="1605"/>
      <c r="D51" s="767">
        <f t="shared" si="0"/>
        <v>45</v>
      </c>
      <c r="E51" s="951" t="s">
        <v>319</v>
      </c>
      <c r="F51" s="944" t="s">
        <v>317</v>
      </c>
      <c r="G51" s="933"/>
      <c r="H51" s="930"/>
      <c r="I51" s="930"/>
      <c r="J51" s="930"/>
      <c r="K51" s="930"/>
      <c r="L51" s="930"/>
      <c r="M51" s="930"/>
      <c r="N51" s="930"/>
      <c r="O51" s="930"/>
      <c r="P51" s="930"/>
      <c r="Q51" s="930"/>
      <c r="R51" s="934"/>
      <c r="S51" s="755"/>
    </row>
    <row r="52" spans="1:19">
      <c r="A52" s="755"/>
      <c r="B52" s="1605"/>
      <c r="C52" s="1605"/>
      <c r="D52" s="767">
        <f t="shared" si="0"/>
        <v>46</v>
      </c>
      <c r="E52" s="947" t="s">
        <v>188</v>
      </c>
      <c r="F52" s="948" t="s">
        <v>170</v>
      </c>
      <c r="G52" s="935"/>
      <c r="H52" s="925"/>
      <c r="I52" s="925"/>
      <c r="J52" s="925"/>
      <c r="K52" s="925"/>
      <c r="L52" s="925"/>
      <c r="M52" s="925"/>
      <c r="N52" s="925"/>
      <c r="O52" s="925"/>
      <c r="P52" s="925"/>
      <c r="Q52" s="925"/>
      <c r="R52" s="936"/>
      <c r="S52" s="755"/>
    </row>
    <row r="53" spans="1:19">
      <c r="A53" s="755"/>
      <c r="B53" s="1605"/>
      <c r="C53" s="1605"/>
      <c r="D53" s="767">
        <f t="shared" si="0"/>
        <v>47</v>
      </c>
      <c r="E53" s="947" t="s">
        <v>61</v>
      </c>
      <c r="F53" s="948" t="s">
        <v>60</v>
      </c>
      <c r="G53" s="937"/>
      <c r="H53" s="929"/>
      <c r="I53" s="929"/>
      <c r="J53" s="929"/>
      <c r="K53" s="929"/>
      <c r="L53" s="929"/>
      <c r="M53" s="929"/>
      <c r="N53" s="929"/>
      <c r="O53" s="929"/>
      <c r="P53" s="929"/>
      <c r="Q53" s="929"/>
      <c r="R53" s="938"/>
      <c r="S53" s="755"/>
    </row>
    <row r="54" spans="1:19" ht="13.5">
      <c r="A54" s="755"/>
      <c r="B54" s="1605"/>
      <c r="C54" s="1605"/>
      <c r="D54" s="767">
        <f t="shared" si="0"/>
        <v>48</v>
      </c>
      <c r="E54" s="947" t="s">
        <v>189</v>
      </c>
      <c r="F54" s="948" t="s">
        <v>317</v>
      </c>
      <c r="G54" s="937"/>
      <c r="H54" s="929"/>
      <c r="I54" s="929"/>
      <c r="J54" s="929"/>
      <c r="K54" s="929"/>
      <c r="L54" s="929"/>
      <c r="M54" s="929"/>
      <c r="N54" s="929"/>
      <c r="O54" s="929"/>
      <c r="P54" s="929"/>
      <c r="Q54" s="929"/>
      <c r="R54" s="938"/>
      <c r="S54" s="755"/>
    </row>
    <row r="55" spans="1:19">
      <c r="A55" s="755"/>
      <c r="B55" s="1605"/>
      <c r="C55" s="1605"/>
      <c r="D55" s="767">
        <f t="shared" si="0"/>
        <v>49</v>
      </c>
      <c r="E55" s="947" t="s">
        <v>190</v>
      </c>
      <c r="F55" s="948" t="s">
        <v>170</v>
      </c>
      <c r="G55" s="935"/>
      <c r="H55" s="925"/>
      <c r="I55" s="925"/>
      <c r="J55" s="925"/>
      <c r="K55" s="925"/>
      <c r="L55" s="925"/>
      <c r="M55" s="925"/>
      <c r="N55" s="925"/>
      <c r="O55" s="925"/>
      <c r="P55" s="925"/>
      <c r="Q55" s="925"/>
      <c r="R55" s="936"/>
      <c r="S55" s="755"/>
    </row>
    <row r="56" spans="1:19" ht="13.5" thickBot="1">
      <c r="A56" s="755"/>
      <c r="B56" s="1606"/>
      <c r="C56" s="1606"/>
      <c r="D56" s="768">
        <f t="shared" si="0"/>
        <v>50</v>
      </c>
      <c r="E56" s="954" t="s">
        <v>191</v>
      </c>
      <c r="F56" s="955" t="s">
        <v>60</v>
      </c>
      <c r="G56" s="939"/>
      <c r="H56" s="927"/>
      <c r="I56" s="927"/>
      <c r="J56" s="927"/>
      <c r="K56" s="927"/>
      <c r="L56" s="927"/>
      <c r="M56" s="927"/>
      <c r="N56" s="927"/>
      <c r="O56" s="927"/>
      <c r="P56" s="927"/>
      <c r="Q56" s="927"/>
      <c r="R56" s="940"/>
      <c r="S56" s="755"/>
    </row>
    <row r="57" spans="1:19" ht="15.75" thickBot="1">
      <c r="A57" s="743"/>
      <c r="B57" s="744"/>
      <c r="C57" s="744"/>
      <c r="D57" s="745"/>
      <c r="E57" s="744"/>
      <c r="F57" s="744"/>
      <c r="G57" s="744"/>
      <c r="H57" s="744"/>
      <c r="I57" s="744"/>
      <c r="J57" s="744"/>
      <c r="K57" s="744"/>
      <c r="L57" s="744"/>
      <c r="M57" s="744"/>
      <c r="N57" s="744"/>
      <c r="O57" s="744"/>
      <c r="P57" s="744"/>
      <c r="Q57" s="744"/>
      <c r="R57" s="744"/>
      <c r="S57" s="743"/>
    </row>
    <row r="58" spans="1:19" ht="23.1" customHeight="1">
      <c r="A58" s="436"/>
      <c r="B58" s="1596" t="s">
        <v>62</v>
      </c>
      <c r="C58" s="1579"/>
      <c r="D58" s="1579"/>
      <c r="E58" s="1597"/>
      <c r="F58" s="1579" t="s">
        <v>63</v>
      </c>
      <c r="G58" s="1579"/>
      <c r="H58" s="1580"/>
      <c r="I58" s="769"/>
      <c r="J58" s="1581" t="s">
        <v>199</v>
      </c>
      <c r="K58" s="1584" t="s">
        <v>165</v>
      </c>
      <c r="L58" s="1586" t="s">
        <v>200</v>
      </c>
      <c r="M58" s="1588" t="s">
        <v>78</v>
      </c>
      <c r="N58" s="770"/>
      <c r="O58" s="1590" t="s">
        <v>195</v>
      </c>
      <c r="P58" s="1591"/>
      <c r="Q58" s="1571" t="s">
        <v>201</v>
      </c>
      <c r="R58" s="1573" t="s">
        <v>202</v>
      </c>
      <c r="S58" s="434"/>
    </row>
    <row r="59" spans="1:19" ht="23.1" customHeight="1" thickBot="1">
      <c r="A59" s="436"/>
      <c r="B59" s="771" t="s">
        <v>282</v>
      </c>
      <c r="C59" s="772"/>
      <c r="D59" s="773"/>
      <c r="E59" s="774"/>
      <c r="F59" s="772" t="s">
        <v>282</v>
      </c>
      <c r="G59" s="772"/>
      <c r="H59" s="775"/>
      <c r="I59" s="769"/>
      <c r="J59" s="1582"/>
      <c r="K59" s="1585"/>
      <c r="L59" s="1587"/>
      <c r="M59" s="1589"/>
      <c r="N59" s="770"/>
      <c r="O59" s="1592"/>
      <c r="P59" s="1593"/>
      <c r="Q59" s="1572"/>
      <c r="R59" s="1574"/>
      <c r="S59" s="434"/>
    </row>
    <row r="60" spans="1:19" ht="13.5" thickBot="1">
      <c r="A60" s="436"/>
      <c r="B60" s="776"/>
      <c r="C60" s="777"/>
      <c r="D60" s="778"/>
      <c r="E60" s="779"/>
      <c r="F60" s="780"/>
      <c r="G60" s="777"/>
      <c r="H60" s="781"/>
      <c r="I60" s="769"/>
      <c r="J60" s="1583"/>
      <c r="K60" s="782" t="s">
        <v>138</v>
      </c>
      <c r="L60" s="783" t="s">
        <v>170</v>
      </c>
      <c r="M60" s="784" t="s">
        <v>170</v>
      </c>
      <c r="N60" s="770"/>
      <c r="O60" s="1594"/>
      <c r="P60" s="1595"/>
      <c r="Q60" s="785" t="s">
        <v>60</v>
      </c>
      <c r="R60" s="786" t="s">
        <v>170</v>
      </c>
      <c r="S60" s="434"/>
    </row>
    <row r="61" spans="1:19">
      <c r="A61" s="436"/>
      <c r="B61" s="787"/>
      <c r="C61" s="788"/>
      <c r="D61" s="789"/>
      <c r="E61" s="790"/>
      <c r="F61" s="791"/>
      <c r="G61" s="792"/>
      <c r="H61" s="793"/>
      <c r="I61" s="769"/>
      <c r="J61" s="794" t="s">
        <v>194</v>
      </c>
      <c r="K61" s="795"/>
      <c r="L61" s="796"/>
      <c r="M61" s="797"/>
      <c r="N61" s="770"/>
      <c r="O61" s="1575" t="s">
        <v>193</v>
      </c>
      <c r="P61" s="1576"/>
      <c r="Q61" s="798"/>
      <c r="R61" s="799"/>
      <c r="S61" s="434"/>
    </row>
    <row r="62" spans="1:19" ht="13.5" thickBot="1">
      <c r="A62" s="436"/>
      <c r="B62" s="800"/>
      <c r="C62" s="788"/>
      <c r="D62" s="789"/>
      <c r="E62" s="790"/>
      <c r="F62" s="801"/>
      <c r="G62" s="792"/>
      <c r="H62" s="793"/>
      <c r="I62" s="769"/>
      <c r="J62" s="802" t="s">
        <v>151</v>
      </c>
      <c r="K62" s="803"/>
      <c r="L62" s="804"/>
      <c r="M62" s="805"/>
      <c r="N62" s="770"/>
      <c r="O62" s="1577" t="s">
        <v>196</v>
      </c>
      <c r="P62" s="1578"/>
      <c r="Q62" s="806"/>
      <c r="R62" s="807"/>
      <c r="S62" s="434"/>
    </row>
    <row r="63" spans="1:19" ht="13.5" thickBot="1">
      <c r="A63" s="436"/>
      <c r="B63" s="808" t="s">
        <v>65</v>
      </c>
      <c r="C63" s="809"/>
      <c r="D63" s="810"/>
      <c r="E63" s="811"/>
      <c r="F63" s="812" t="s">
        <v>65</v>
      </c>
      <c r="G63" s="813"/>
      <c r="H63" s="814"/>
      <c r="I63" s="769"/>
      <c r="J63" s="815" t="s">
        <v>69</v>
      </c>
      <c r="K63" s="956">
        <f>K61+K62</f>
        <v>0</v>
      </c>
      <c r="L63" s="957">
        <f>L61+L62</f>
        <v>0</v>
      </c>
      <c r="M63" s="958">
        <f>M61+M62</f>
        <v>0</v>
      </c>
      <c r="N63" s="770"/>
      <c r="O63" s="769"/>
      <c r="P63" s="769"/>
      <c r="Q63" s="769"/>
      <c r="R63" s="769"/>
      <c r="S63" s="434"/>
    </row>
    <row r="64" spans="1:19" ht="21" thickBot="1">
      <c r="A64" s="436"/>
      <c r="B64" s="808" t="s">
        <v>66</v>
      </c>
      <c r="C64" s="816"/>
      <c r="D64" s="817"/>
      <c r="E64" s="818"/>
      <c r="F64" s="819"/>
      <c r="G64" s="820"/>
      <c r="H64" s="821"/>
      <c r="I64" s="821"/>
      <c r="J64" s="821"/>
      <c r="K64" s="821"/>
      <c r="L64" s="822"/>
      <c r="M64" s="823"/>
      <c r="N64" s="823"/>
      <c r="O64" s="819"/>
      <c r="P64" s="819"/>
      <c r="Q64" s="819"/>
      <c r="R64" s="819"/>
      <c r="S64" s="824"/>
    </row>
  </sheetData>
  <mergeCells count="23">
    <mergeCell ref="B58:E58"/>
    <mergeCell ref="B5:F5"/>
    <mergeCell ref="B7:B22"/>
    <mergeCell ref="C7:C14"/>
    <mergeCell ref="C15:C22"/>
    <mergeCell ref="B23:B38"/>
    <mergeCell ref="C23:C30"/>
    <mergeCell ref="C31:C38"/>
    <mergeCell ref="B39:B48"/>
    <mergeCell ref="C39:C43"/>
    <mergeCell ref="C44:C48"/>
    <mergeCell ref="B49:B56"/>
    <mergeCell ref="C49:C56"/>
    <mergeCell ref="Q58:Q59"/>
    <mergeCell ref="R58:R59"/>
    <mergeCell ref="O61:P61"/>
    <mergeCell ref="O62:P62"/>
    <mergeCell ref="F58:H58"/>
    <mergeCell ref="J58:J60"/>
    <mergeCell ref="K58:K59"/>
    <mergeCell ref="L58:L59"/>
    <mergeCell ref="M58:M59"/>
    <mergeCell ref="O58:P60"/>
  </mergeCells>
  <pageMargins left="0.7" right="0.7" top="0.78740157499999996" bottom="0.78740157499999996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39"/>
  <sheetViews>
    <sheetView showGridLines="0" zoomScale="85" workbookViewId="0">
      <selection activeCell="A2" sqref="A2"/>
    </sheetView>
  </sheetViews>
  <sheetFormatPr defaultRowHeight="12.75"/>
  <cols>
    <col min="1" max="1" width="2.7109375" customWidth="1"/>
    <col min="2" max="2" width="3.42578125" customWidth="1"/>
    <col min="3" max="3" width="34.42578125" bestFit="1" customWidth="1"/>
    <col min="4" max="6" width="14.42578125" customWidth="1"/>
    <col min="7" max="7" width="19.28515625" customWidth="1"/>
    <col min="8" max="9" width="14.42578125" customWidth="1"/>
  </cols>
  <sheetData>
    <row r="1" spans="1:11" ht="13.5" thickBot="1">
      <c r="A1" s="285"/>
      <c r="B1" s="285"/>
      <c r="C1" s="285"/>
      <c r="D1" s="285"/>
      <c r="E1" s="285"/>
      <c r="F1" s="285"/>
      <c r="G1" s="285"/>
      <c r="H1" s="285"/>
      <c r="I1" s="285"/>
      <c r="K1" s="332"/>
    </row>
    <row r="2" spans="1:11" ht="14.25" customHeight="1" thickBot="1">
      <c r="A2" s="285"/>
      <c r="B2" s="558"/>
      <c r="C2" s="558"/>
      <c r="D2" s="559"/>
      <c r="E2" s="194"/>
      <c r="F2" s="287" t="s">
        <v>0</v>
      </c>
      <c r="G2" s="596"/>
      <c r="H2" s="560" t="s">
        <v>1</v>
      </c>
      <c r="I2" s="288">
        <v>2024</v>
      </c>
      <c r="K2" s="332"/>
    </row>
    <row r="3" spans="1:11" ht="15.75">
      <c r="A3" s="285"/>
      <c r="B3" s="527" t="s">
        <v>203</v>
      </c>
      <c r="C3" s="558"/>
      <c r="D3" s="559"/>
      <c r="E3" s="558"/>
      <c r="F3" s="559"/>
      <c r="G3" s="559"/>
      <c r="H3" s="559"/>
      <c r="I3" s="559"/>
      <c r="K3" s="332"/>
    </row>
    <row r="4" spans="1:11" ht="13.5" thickBot="1">
      <c r="A4" s="285"/>
      <c r="B4" s="558"/>
      <c r="C4" s="557"/>
      <c r="D4" s="557"/>
      <c r="E4" s="557"/>
      <c r="F4" s="529"/>
      <c r="G4" s="529"/>
      <c r="H4" s="559"/>
      <c r="I4" s="557"/>
      <c r="K4" s="332"/>
    </row>
    <row r="5" spans="1:11" ht="13.5" thickBot="1">
      <c r="A5" s="285"/>
      <c r="B5" s="561"/>
      <c r="C5" s="557"/>
      <c r="D5" s="1608">
        <f>I2+1</f>
        <v>2025</v>
      </c>
      <c r="E5" s="1609"/>
      <c r="F5" s="1610"/>
      <c r="G5" s="1608">
        <f>D5+1</f>
        <v>2026</v>
      </c>
      <c r="H5" s="1609"/>
      <c r="I5" s="1610"/>
    </row>
    <row r="6" spans="1:11" ht="27" customHeight="1">
      <c r="A6" s="285"/>
      <c r="B6" s="1611" t="s">
        <v>204</v>
      </c>
      <c r="C6" s="1612"/>
      <c r="D6" s="562" t="s">
        <v>165</v>
      </c>
      <c r="E6" s="563" t="s">
        <v>205</v>
      </c>
      <c r="F6" s="564" t="s">
        <v>61</v>
      </c>
      <c r="G6" s="565" t="s">
        <v>165</v>
      </c>
      <c r="H6" s="563" t="s">
        <v>205</v>
      </c>
      <c r="I6" s="566" t="s">
        <v>61</v>
      </c>
    </row>
    <row r="7" spans="1:11" ht="15" thickBot="1">
      <c r="A7" s="285"/>
      <c r="B7" s="1613"/>
      <c r="C7" s="1614"/>
      <c r="D7" s="567" t="s">
        <v>138</v>
      </c>
      <c r="E7" s="568" t="s">
        <v>162</v>
      </c>
      <c r="F7" s="569" t="s">
        <v>60</v>
      </c>
      <c r="G7" s="570" t="s">
        <v>138</v>
      </c>
      <c r="H7" s="568" t="s">
        <v>162</v>
      </c>
      <c r="I7" s="571" t="s">
        <v>60</v>
      </c>
    </row>
    <row r="8" spans="1:11" ht="13.5" thickBot="1">
      <c r="A8" s="285"/>
      <c r="B8" s="572"/>
      <c r="C8" s="573" t="s">
        <v>11</v>
      </c>
      <c r="D8" s="574" t="s">
        <v>12</v>
      </c>
      <c r="E8" s="575" t="s">
        <v>13</v>
      </c>
      <c r="F8" s="575" t="s">
        <v>14</v>
      </c>
      <c r="G8" s="576" t="s">
        <v>15</v>
      </c>
      <c r="H8" s="575" t="s">
        <v>16</v>
      </c>
      <c r="I8" s="577" t="s">
        <v>17</v>
      </c>
    </row>
    <row r="9" spans="1:11" ht="13.5" thickBot="1">
      <c r="A9" s="285"/>
      <c r="B9" s="578">
        <v>1</v>
      </c>
      <c r="C9" s="530" t="s">
        <v>171</v>
      </c>
      <c r="D9" s="160"/>
      <c r="E9" s="161"/>
      <c r="F9" s="442"/>
      <c r="G9" s="160"/>
      <c r="H9" s="161"/>
      <c r="I9" s="448"/>
    </row>
    <row r="10" spans="1:11" ht="13.5" customHeight="1" thickBot="1">
      <c r="A10" s="285"/>
      <c r="B10" s="578">
        <v>2</v>
      </c>
      <c r="C10" s="530" t="s">
        <v>172</v>
      </c>
      <c r="D10" s="160"/>
      <c r="E10" s="161"/>
      <c r="F10" s="442"/>
      <c r="G10" s="160"/>
      <c r="H10" s="161"/>
      <c r="I10" s="448"/>
    </row>
    <row r="11" spans="1:11">
      <c r="A11" s="285"/>
      <c r="B11" s="531">
        <v>3</v>
      </c>
      <c r="C11" s="579" t="s">
        <v>173</v>
      </c>
      <c r="D11" s="580" t="s">
        <v>49</v>
      </c>
      <c r="E11" s="581" t="s">
        <v>49</v>
      </c>
      <c r="F11" s="582" t="s">
        <v>49</v>
      </c>
      <c r="G11" s="580" t="s">
        <v>49</v>
      </c>
      <c r="H11" s="581" t="s">
        <v>49</v>
      </c>
      <c r="I11" s="583" t="s">
        <v>49</v>
      </c>
    </row>
    <row r="12" spans="1:11">
      <c r="A12" s="285"/>
      <c r="B12" s="536">
        <v>4</v>
      </c>
      <c r="C12" s="537" t="s">
        <v>234</v>
      </c>
      <c r="D12" s="166"/>
      <c r="E12" s="452">
        <f t="shared" ref="E12:E17" si="0">D12/10.69/115</f>
        <v>0</v>
      </c>
      <c r="F12" s="443"/>
      <c r="G12" s="166"/>
      <c r="H12" s="452">
        <f t="shared" ref="H12:H17" si="1">G12/10.69/115</f>
        <v>0</v>
      </c>
      <c r="I12" s="446"/>
    </row>
    <row r="13" spans="1:11">
      <c r="A13" s="285"/>
      <c r="B13" s="536">
        <v>5</v>
      </c>
      <c r="C13" s="538" t="s">
        <v>176</v>
      </c>
      <c r="D13" s="170"/>
      <c r="E13" s="452">
        <f t="shared" si="0"/>
        <v>0</v>
      </c>
      <c r="F13" s="444"/>
      <c r="G13" s="170"/>
      <c r="H13" s="452">
        <f t="shared" si="1"/>
        <v>0</v>
      </c>
      <c r="I13" s="447"/>
    </row>
    <row r="14" spans="1:11">
      <c r="A14" s="285"/>
      <c r="B14" s="536">
        <v>6</v>
      </c>
      <c r="C14" s="538" t="s">
        <v>175</v>
      </c>
      <c r="D14" s="170"/>
      <c r="E14" s="452">
        <f t="shared" si="0"/>
        <v>0</v>
      </c>
      <c r="F14" s="444"/>
      <c r="G14" s="170"/>
      <c r="H14" s="452">
        <f t="shared" si="1"/>
        <v>0</v>
      </c>
      <c r="I14" s="447"/>
    </row>
    <row r="15" spans="1:11">
      <c r="A15" s="285"/>
      <c r="B15" s="536">
        <v>7</v>
      </c>
      <c r="C15" s="538" t="s">
        <v>233</v>
      </c>
      <c r="D15" s="170"/>
      <c r="E15" s="452">
        <f t="shared" si="0"/>
        <v>0</v>
      </c>
      <c r="F15" s="444"/>
      <c r="G15" s="170"/>
      <c r="H15" s="452">
        <f t="shared" si="1"/>
        <v>0</v>
      </c>
      <c r="I15" s="447"/>
    </row>
    <row r="16" spans="1:11">
      <c r="A16" s="285"/>
      <c r="B16" s="536">
        <v>8</v>
      </c>
      <c r="C16" s="537" t="s">
        <v>232</v>
      </c>
      <c r="D16" s="170"/>
      <c r="E16" s="452">
        <f t="shared" si="0"/>
        <v>0</v>
      </c>
      <c r="F16" s="444"/>
      <c r="G16" s="170"/>
      <c r="H16" s="452">
        <f t="shared" si="1"/>
        <v>0</v>
      </c>
      <c r="I16" s="447"/>
    </row>
    <row r="17" spans="1:9">
      <c r="A17" s="285"/>
      <c r="B17" s="536">
        <v>9</v>
      </c>
      <c r="C17" s="537" t="s">
        <v>231</v>
      </c>
      <c r="D17" s="170"/>
      <c r="E17" s="452">
        <f t="shared" si="0"/>
        <v>0</v>
      </c>
      <c r="F17" s="444"/>
      <c r="G17" s="170"/>
      <c r="H17" s="452">
        <f t="shared" si="1"/>
        <v>0</v>
      </c>
      <c r="I17" s="447"/>
    </row>
    <row r="18" spans="1:9" ht="13.5" thickBot="1">
      <c r="A18" s="285"/>
      <c r="B18" s="536">
        <v>10</v>
      </c>
      <c r="C18" s="540" t="s">
        <v>174</v>
      </c>
      <c r="D18" s="174"/>
      <c r="E18" s="541"/>
      <c r="F18" s="445"/>
      <c r="G18" s="174"/>
      <c r="H18" s="541"/>
      <c r="I18" s="449"/>
    </row>
    <row r="19" spans="1:9">
      <c r="A19" s="285"/>
      <c r="B19" s="584">
        <v>11</v>
      </c>
      <c r="C19" s="542" t="s">
        <v>210</v>
      </c>
      <c r="D19" s="585" t="s">
        <v>49</v>
      </c>
      <c r="E19" s="586" t="s">
        <v>49</v>
      </c>
      <c r="F19" s="587" t="s">
        <v>49</v>
      </c>
      <c r="G19" s="585" t="s">
        <v>49</v>
      </c>
      <c r="H19" s="586" t="s">
        <v>49</v>
      </c>
      <c r="I19" s="588" t="s">
        <v>49</v>
      </c>
    </row>
    <row r="20" spans="1:9">
      <c r="A20" s="285"/>
      <c r="B20" s="536">
        <v>12</v>
      </c>
      <c r="C20" s="537" t="s">
        <v>234</v>
      </c>
      <c r="D20" s="166"/>
      <c r="E20" s="452">
        <f t="shared" ref="E20:E25" si="2">D20/10.69/115</f>
        <v>0</v>
      </c>
      <c r="F20" s="446"/>
      <c r="G20" s="195"/>
      <c r="H20" s="452">
        <f t="shared" ref="H20:H25" si="3">G20/10.69/115</f>
        <v>0</v>
      </c>
      <c r="I20" s="446"/>
    </row>
    <row r="21" spans="1:9">
      <c r="A21" s="285"/>
      <c r="B21" s="536">
        <v>13</v>
      </c>
      <c r="C21" s="538" t="s">
        <v>176</v>
      </c>
      <c r="D21" s="170"/>
      <c r="E21" s="452">
        <f t="shared" si="2"/>
        <v>0</v>
      </c>
      <c r="F21" s="447"/>
      <c r="G21" s="196"/>
      <c r="H21" s="452">
        <f t="shared" si="3"/>
        <v>0</v>
      </c>
      <c r="I21" s="447"/>
    </row>
    <row r="22" spans="1:9">
      <c r="A22" s="285"/>
      <c r="B22" s="536">
        <v>14</v>
      </c>
      <c r="C22" s="538" t="s">
        <v>175</v>
      </c>
      <c r="D22" s="170"/>
      <c r="E22" s="452">
        <f t="shared" si="2"/>
        <v>0</v>
      </c>
      <c r="F22" s="447"/>
      <c r="G22" s="196"/>
      <c r="H22" s="452">
        <f t="shared" si="3"/>
        <v>0</v>
      </c>
      <c r="I22" s="447"/>
    </row>
    <row r="23" spans="1:9">
      <c r="A23" s="285"/>
      <c r="B23" s="536">
        <v>15</v>
      </c>
      <c r="C23" s="538" t="s">
        <v>233</v>
      </c>
      <c r="D23" s="170"/>
      <c r="E23" s="452">
        <f t="shared" si="2"/>
        <v>0</v>
      </c>
      <c r="F23" s="447"/>
      <c r="G23" s="196"/>
      <c r="H23" s="452">
        <f t="shared" si="3"/>
        <v>0</v>
      </c>
      <c r="I23" s="447"/>
    </row>
    <row r="24" spans="1:9">
      <c r="A24" s="285"/>
      <c r="B24" s="536">
        <v>16</v>
      </c>
      <c r="C24" s="537" t="s">
        <v>232</v>
      </c>
      <c r="D24" s="170"/>
      <c r="E24" s="452">
        <f t="shared" si="2"/>
        <v>0</v>
      </c>
      <c r="F24" s="447"/>
      <c r="G24" s="196"/>
      <c r="H24" s="452">
        <f t="shared" si="3"/>
        <v>0</v>
      </c>
      <c r="I24" s="447"/>
    </row>
    <row r="25" spans="1:9">
      <c r="A25" s="285"/>
      <c r="B25" s="536">
        <v>17</v>
      </c>
      <c r="C25" s="537" t="s">
        <v>231</v>
      </c>
      <c r="D25" s="170"/>
      <c r="E25" s="452">
        <f t="shared" si="2"/>
        <v>0</v>
      </c>
      <c r="F25" s="447"/>
      <c r="G25" s="196"/>
      <c r="H25" s="452">
        <f t="shared" si="3"/>
        <v>0</v>
      </c>
      <c r="I25" s="447"/>
    </row>
    <row r="26" spans="1:9" ht="13.5" thickBot="1">
      <c r="A26" s="285"/>
      <c r="B26" s="536">
        <v>18</v>
      </c>
      <c r="C26" s="540" t="s">
        <v>174</v>
      </c>
      <c r="D26" s="170"/>
      <c r="E26" s="539"/>
      <c r="F26" s="447"/>
      <c r="G26" s="196"/>
      <c r="H26" s="539"/>
      <c r="I26" s="447"/>
    </row>
    <row r="27" spans="1:9" ht="13.5" thickBot="1">
      <c r="A27" s="285"/>
      <c r="B27" s="543">
        <v>19</v>
      </c>
      <c r="C27" s="530" t="s">
        <v>177</v>
      </c>
      <c r="D27" s="413">
        <f t="shared" ref="D27:I27" si="4">SUM(D12:D18)+SUM(D20:D26)</f>
        <v>0</v>
      </c>
      <c r="E27" s="414">
        <f t="shared" si="4"/>
        <v>0</v>
      </c>
      <c r="F27" s="435">
        <f t="shared" si="4"/>
        <v>0</v>
      </c>
      <c r="G27" s="450">
        <f t="shared" si="4"/>
        <v>0</v>
      </c>
      <c r="H27" s="414">
        <f t="shared" si="4"/>
        <v>0</v>
      </c>
      <c r="I27" s="435">
        <f t="shared" si="4"/>
        <v>0</v>
      </c>
    </row>
    <row r="28" spans="1:9" ht="13.5" thickBot="1">
      <c r="A28" s="285"/>
      <c r="B28" s="543">
        <v>20</v>
      </c>
      <c r="C28" s="544" t="s">
        <v>178</v>
      </c>
      <c r="D28" s="418">
        <f t="shared" ref="D28:I28" si="5">D9+D10+D27</f>
        <v>0</v>
      </c>
      <c r="E28" s="418">
        <f t="shared" si="5"/>
        <v>0</v>
      </c>
      <c r="F28" s="451">
        <f t="shared" si="5"/>
        <v>0</v>
      </c>
      <c r="G28" s="418">
        <f t="shared" si="5"/>
        <v>0</v>
      </c>
      <c r="H28" s="418">
        <f t="shared" si="5"/>
        <v>0</v>
      </c>
      <c r="I28" s="451">
        <f t="shared" si="5"/>
        <v>0</v>
      </c>
    </row>
    <row r="29" spans="1:9" ht="13.5" thickBot="1">
      <c r="A29" s="285"/>
      <c r="B29" s="589"/>
      <c r="C29" s="590"/>
      <c r="D29" s="547"/>
      <c r="E29" s="547"/>
      <c r="F29" s="547"/>
      <c r="G29" s="547"/>
      <c r="H29" s="547"/>
      <c r="I29" s="547"/>
    </row>
    <row r="30" spans="1:9">
      <c r="A30" s="285"/>
      <c r="B30" s="559"/>
      <c r="C30" s="558"/>
      <c r="D30" s="558"/>
      <c r="E30" s="558"/>
      <c r="F30" s="437" t="s">
        <v>62</v>
      </c>
      <c r="G30" s="591"/>
      <c r="H30" s="438" t="s">
        <v>63</v>
      </c>
      <c r="I30" s="592"/>
    </row>
    <row r="31" spans="1:9">
      <c r="A31" s="285"/>
      <c r="B31" s="559"/>
      <c r="C31" s="558"/>
      <c r="D31" s="558"/>
      <c r="E31" s="558"/>
      <c r="F31" s="439" t="s">
        <v>64</v>
      </c>
      <c r="G31" s="593"/>
      <c r="H31" s="440" t="s">
        <v>64</v>
      </c>
      <c r="I31" s="594"/>
    </row>
    <row r="32" spans="1:9">
      <c r="A32" s="285"/>
      <c r="B32" s="559"/>
      <c r="C32" s="558"/>
      <c r="D32" s="558"/>
      <c r="E32" s="558"/>
      <c r="F32" s="139"/>
      <c r="G32" s="197"/>
      <c r="H32" s="198"/>
      <c r="I32" s="199"/>
    </row>
    <row r="33" spans="1:9">
      <c r="A33" s="285"/>
      <c r="B33" s="559"/>
      <c r="C33" s="558"/>
      <c r="D33" s="558"/>
      <c r="E33" s="558"/>
      <c r="F33" s="140"/>
      <c r="G33" s="197"/>
      <c r="H33" s="141"/>
      <c r="I33" s="199"/>
    </row>
    <row r="34" spans="1:9" ht="13.5" thickBot="1">
      <c r="A34" s="285"/>
      <c r="B34" s="559"/>
      <c r="C34" s="558"/>
      <c r="D34" s="558"/>
      <c r="E34" s="558"/>
      <c r="F34" s="200" t="s">
        <v>65</v>
      </c>
      <c r="G34" s="201"/>
      <c r="H34" s="202" t="s">
        <v>65</v>
      </c>
      <c r="I34" s="203"/>
    </row>
    <row r="35" spans="1:9" ht="13.5" thickBot="1">
      <c r="A35" s="285"/>
      <c r="B35" s="559"/>
      <c r="C35" s="559"/>
      <c r="D35" s="559"/>
      <c r="E35" s="559"/>
      <c r="F35" s="441" t="s">
        <v>66</v>
      </c>
      <c r="G35" s="142"/>
      <c r="H35" s="453"/>
      <c r="I35" s="198"/>
    </row>
    <row r="36" spans="1:9">
      <c r="A36" s="285"/>
      <c r="B36" s="285"/>
      <c r="C36" s="285"/>
      <c r="D36" s="285"/>
      <c r="E36" s="285"/>
      <c r="F36" s="285"/>
      <c r="G36" s="285"/>
      <c r="H36" s="285"/>
      <c r="I36" s="285"/>
    </row>
    <row r="37" spans="1:9">
      <c r="A37" s="285"/>
      <c r="B37" s="285"/>
      <c r="C37" s="285"/>
      <c r="D37" s="285"/>
      <c r="E37" s="285"/>
      <c r="F37" s="285"/>
      <c r="G37" s="285"/>
      <c r="H37" s="285"/>
      <c r="I37" s="285"/>
    </row>
    <row r="38" spans="1:9">
      <c r="A38" s="285"/>
      <c r="B38" s="285"/>
      <c r="C38" s="285"/>
      <c r="D38" s="285"/>
      <c r="E38" s="285"/>
      <c r="F38" s="285"/>
      <c r="G38" s="285"/>
      <c r="H38" s="285"/>
      <c r="I38" s="285"/>
    </row>
    <row r="39" spans="1:9">
      <c r="A39" s="285"/>
      <c r="B39" s="285"/>
      <c r="C39" s="285"/>
      <c r="D39" s="285"/>
      <c r="E39" s="285"/>
      <c r="F39" s="285"/>
      <c r="G39" s="285"/>
      <c r="H39" s="285"/>
      <c r="I39" s="285"/>
    </row>
  </sheetData>
  <mergeCells count="3">
    <mergeCell ref="D5:F5"/>
    <mergeCell ref="G5:I5"/>
    <mergeCell ref="B6:C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r:id="rId1"/>
  <headerFooter alignWithMargins="0"/>
  <ignoredErrors>
    <ignoredError sqref="D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47"/>
  <sheetViews>
    <sheetView showGridLines="0" workbookViewId="0"/>
  </sheetViews>
  <sheetFormatPr defaultRowHeight="12.75"/>
  <cols>
    <col min="1" max="1" width="4.140625" customWidth="1"/>
    <col min="2" max="2" width="3.7109375" customWidth="1"/>
    <col min="3" max="3" width="25.85546875" customWidth="1"/>
    <col min="4" max="7" width="18.42578125" customWidth="1"/>
  </cols>
  <sheetData>
    <row r="1" spans="2:7" ht="13.5" thickBot="1"/>
    <row r="2" spans="2:7" ht="13.5" thickBot="1">
      <c r="B2" s="972"/>
      <c r="C2" s="1" t="s">
        <v>0</v>
      </c>
      <c r="D2" s="1617"/>
      <c r="E2" s="1618"/>
      <c r="F2" s="973" t="s">
        <v>1</v>
      </c>
      <c r="G2" s="974">
        <v>2024</v>
      </c>
    </row>
    <row r="3" spans="2:7">
      <c r="B3" s="972"/>
      <c r="C3" s="1"/>
      <c r="D3" s="975"/>
      <c r="E3" s="976"/>
      <c r="F3" s="973"/>
      <c r="G3" s="977"/>
    </row>
    <row r="4" spans="2:7">
      <c r="B4" s="972" t="s">
        <v>350</v>
      </c>
      <c r="C4" s="972"/>
      <c r="D4" s="978"/>
      <c r="E4" s="978"/>
      <c r="F4" s="978"/>
      <c r="G4" s="978"/>
    </row>
    <row r="5" spans="2:7" ht="13.5" thickBot="1">
      <c r="B5" s="972"/>
      <c r="C5" s="979"/>
      <c r="D5" s="972"/>
      <c r="E5" s="972"/>
      <c r="F5" s="972"/>
      <c r="G5" s="972"/>
    </row>
    <row r="6" spans="2:7" ht="13.5" thickBot="1">
      <c r="B6" s="1619" t="s">
        <v>351</v>
      </c>
      <c r="C6" s="1620"/>
      <c r="D6" s="1621">
        <f>G2+1</f>
        <v>2025</v>
      </c>
      <c r="E6" s="1620"/>
      <c r="F6" s="1621">
        <f>G2+2</f>
        <v>2026</v>
      </c>
      <c r="G6" s="1620"/>
    </row>
    <row r="7" spans="2:7" ht="24">
      <c r="B7" s="1622" t="s">
        <v>352</v>
      </c>
      <c r="C7" s="1623"/>
      <c r="D7" s="980" t="s">
        <v>353</v>
      </c>
      <c r="E7" s="981" t="s">
        <v>206</v>
      </c>
      <c r="F7" s="982" t="s">
        <v>353</v>
      </c>
      <c r="G7" s="983" t="s">
        <v>206</v>
      </c>
    </row>
    <row r="8" spans="2:7" ht="13.5">
      <c r="B8" s="1624"/>
      <c r="C8" s="1625"/>
      <c r="D8" s="984" t="s">
        <v>138</v>
      </c>
      <c r="E8" s="985" t="s">
        <v>354</v>
      </c>
      <c r="F8" s="986" t="s">
        <v>138</v>
      </c>
      <c r="G8" s="987" t="s">
        <v>354</v>
      </c>
    </row>
    <row r="9" spans="2:7" ht="13.5" thickBot="1">
      <c r="B9" s="1626" t="s">
        <v>11</v>
      </c>
      <c r="C9" s="1627"/>
      <c r="D9" s="988" t="s">
        <v>12</v>
      </c>
      <c r="E9" s="989" t="s">
        <v>13</v>
      </c>
      <c r="F9" s="990" t="s">
        <v>14</v>
      </c>
      <c r="G9" s="991" t="s">
        <v>15</v>
      </c>
    </row>
    <row r="10" spans="2:7">
      <c r="B10" s="992">
        <v>1</v>
      </c>
      <c r="C10" s="993"/>
      <c r="D10" s="994"/>
      <c r="E10" s="995"/>
      <c r="F10" s="996"/>
      <c r="G10" s="997"/>
    </row>
    <row r="11" spans="2:7">
      <c r="B11" s="998">
        <v>2</v>
      </c>
      <c r="C11" s="999"/>
      <c r="D11" s="994"/>
      <c r="E11" s="995"/>
      <c r="F11" s="996"/>
      <c r="G11" s="997"/>
    </row>
    <row r="12" spans="2:7">
      <c r="B12" s="998">
        <v>3</v>
      </c>
      <c r="C12" s="999"/>
      <c r="D12" s="994"/>
      <c r="E12" s="995"/>
      <c r="F12" s="996"/>
      <c r="G12" s="997"/>
    </row>
    <row r="13" spans="2:7">
      <c r="B13" s="998">
        <v>4</v>
      </c>
      <c r="C13" s="999"/>
      <c r="D13" s="994"/>
      <c r="E13" s="995"/>
      <c r="F13" s="996"/>
      <c r="G13" s="997"/>
    </row>
    <row r="14" spans="2:7">
      <c r="B14" s="998">
        <v>5</v>
      </c>
      <c r="C14" s="999"/>
      <c r="D14" s="994"/>
      <c r="E14" s="995"/>
      <c r="F14" s="996"/>
      <c r="G14" s="997"/>
    </row>
    <row r="15" spans="2:7">
      <c r="B15" s="998">
        <v>6</v>
      </c>
      <c r="C15" s="999"/>
      <c r="D15" s="994"/>
      <c r="E15" s="995"/>
      <c r="F15" s="996"/>
      <c r="G15" s="997"/>
    </row>
    <row r="16" spans="2:7">
      <c r="B16" s="998">
        <v>7</v>
      </c>
      <c r="C16" s="999"/>
      <c r="D16" s="994"/>
      <c r="E16" s="995"/>
      <c r="F16" s="996"/>
      <c r="G16" s="997"/>
    </row>
    <row r="17" spans="2:7">
      <c r="B17" s="998">
        <v>8</v>
      </c>
      <c r="C17" s="999"/>
      <c r="D17" s="994"/>
      <c r="E17" s="995"/>
      <c r="F17" s="996"/>
      <c r="G17" s="997"/>
    </row>
    <row r="18" spans="2:7">
      <c r="B18" s="998">
        <v>9</v>
      </c>
      <c r="C18" s="999"/>
      <c r="D18" s="994"/>
      <c r="E18" s="995"/>
      <c r="F18" s="996"/>
      <c r="G18" s="997"/>
    </row>
    <row r="19" spans="2:7">
      <c r="B19" s="998">
        <v>10</v>
      </c>
      <c r="C19" s="1000"/>
      <c r="D19" s="994"/>
      <c r="E19" s="995"/>
      <c r="F19" s="996"/>
      <c r="G19" s="997"/>
    </row>
    <row r="20" spans="2:7">
      <c r="B20" s="998">
        <v>11</v>
      </c>
      <c r="C20" s="1000"/>
      <c r="D20" s="994"/>
      <c r="E20" s="995"/>
      <c r="F20" s="996"/>
      <c r="G20" s="997"/>
    </row>
    <row r="21" spans="2:7">
      <c r="B21" s="998">
        <v>12</v>
      </c>
      <c r="C21" s="1000"/>
      <c r="D21" s="994"/>
      <c r="E21" s="995"/>
      <c r="F21" s="996"/>
      <c r="G21" s="997"/>
    </row>
    <row r="22" spans="2:7">
      <c r="B22" s="998">
        <v>13</v>
      </c>
      <c r="C22" s="1000"/>
      <c r="D22" s="994"/>
      <c r="E22" s="995"/>
      <c r="F22" s="996"/>
      <c r="G22" s="997"/>
    </row>
    <row r="23" spans="2:7">
      <c r="B23" s="998">
        <v>14</v>
      </c>
      <c r="C23" s="1000"/>
      <c r="D23" s="994"/>
      <c r="E23" s="995"/>
      <c r="F23" s="996"/>
      <c r="G23" s="997"/>
    </row>
    <row r="24" spans="2:7">
      <c r="B24" s="998">
        <v>15</v>
      </c>
      <c r="C24" s="1000"/>
      <c r="D24" s="994"/>
      <c r="E24" s="995"/>
      <c r="F24" s="996"/>
      <c r="G24" s="997"/>
    </row>
    <row r="25" spans="2:7">
      <c r="B25" s="998">
        <v>16</v>
      </c>
      <c r="C25" s="1000"/>
      <c r="D25" s="994"/>
      <c r="E25" s="995"/>
      <c r="F25" s="996"/>
      <c r="G25" s="997"/>
    </row>
    <row r="26" spans="2:7">
      <c r="B26" s="998">
        <v>17</v>
      </c>
      <c r="C26" s="1000"/>
      <c r="D26" s="994"/>
      <c r="E26" s="995"/>
      <c r="F26" s="996"/>
      <c r="G26" s="997"/>
    </row>
    <row r="27" spans="2:7">
      <c r="B27" s="998">
        <v>18</v>
      </c>
      <c r="C27" s="1000"/>
      <c r="D27" s="994"/>
      <c r="E27" s="995"/>
      <c r="F27" s="996"/>
      <c r="G27" s="997"/>
    </row>
    <row r="28" spans="2:7">
      <c r="B28" s="998">
        <v>19</v>
      </c>
      <c r="C28" s="1000"/>
      <c r="D28" s="994"/>
      <c r="E28" s="995"/>
      <c r="F28" s="996"/>
      <c r="G28" s="997"/>
    </row>
    <row r="29" spans="2:7">
      <c r="B29" s="998">
        <v>20</v>
      </c>
      <c r="C29" s="1000"/>
      <c r="D29" s="994"/>
      <c r="E29" s="995"/>
      <c r="F29" s="996"/>
      <c r="G29" s="997"/>
    </row>
    <row r="30" spans="2:7">
      <c r="B30" s="998">
        <v>21</v>
      </c>
      <c r="C30" s="1000"/>
      <c r="D30" s="994"/>
      <c r="E30" s="995"/>
      <c r="F30" s="996"/>
      <c r="G30" s="997"/>
    </row>
    <row r="31" spans="2:7">
      <c r="B31" s="998">
        <v>22</v>
      </c>
      <c r="C31" s="1000"/>
      <c r="D31" s="994"/>
      <c r="E31" s="995"/>
      <c r="F31" s="996"/>
      <c r="G31" s="997"/>
    </row>
    <row r="32" spans="2:7">
      <c r="B32" s="998">
        <v>23</v>
      </c>
      <c r="C32" s="1000"/>
      <c r="D32" s="994"/>
      <c r="E32" s="995"/>
      <c r="F32" s="996"/>
      <c r="G32" s="997"/>
    </row>
    <row r="33" spans="2:7">
      <c r="B33" s="998">
        <v>24</v>
      </c>
      <c r="C33" s="1000"/>
      <c r="D33" s="994"/>
      <c r="E33" s="995"/>
      <c r="F33" s="996"/>
      <c r="G33" s="997"/>
    </row>
    <row r="34" spans="2:7">
      <c r="B34" s="998">
        <v>25</v>
      </c>
      <c r="C34" s="1000"/>
      <c r="D34" s="994"/>
      <c r="E34" s="995"/>
      <c r="F34" s="996"/>
      <c r="G34" s="997"/>
    </row>
    <row r="35" spans="2:7">
      <c r="B35" s="998">
        <v>26</v>
      </c>
      <c r="C35" s="1000"/>
      <c r="D35" s="994"/>
      <c r="E35" s="995"/>
      <c r="F35" s="996"/>
      <c r="G35" s="997"/>
    </row>
    <row r="36" spans="2:7">
      <c r="B36" s="998">
        <v>27</v>
      </c>
      <c r="C36" s="1000"/>
      <c r="D36" s="994"/>
      <c r="E36" s="995"/>
      <c r="F36" s="996"/>
      <c r="G36" s="997"/>
    </row>
    <row r="37" spans="2:7">
      <c r="B37" s="998">
        <v>28</v>
      </c>
      <c r="C37" s="1000"/>
      <c r="D37" s="994"/>
      <c r="E37" s="995"/>
      <c r="F37" s="996"/>
      <c r="G37" s="997"/>
    </row>
    <row r="38" spans="2:7">
      <c r="B38" s="998">
        <v>29</v>
      </c>
      <c r="C38" s="1000"/>
      <c r="D38" s="994"/>
      <c r="E38" s="995"/>
      <c r="F38" s="996"/>
      <c r="G38" s="997"/>
    </row>
    <row r="39" spans="2:7" ht="13.5" thickBot="1">
      <c r="B39" s="1001">
        <v>30</v>
      </c>
      <c r="C39" s="1002"/>
      <c r="D39" s="1003"/>
      <c r="E39" s="1004"/>
      <c r="F39" s="1005"/>
      <c r="G39" s="1006"/>
    </row>
    <row r="40" spans="2:7" ht="13.5" thickBot="1">
      <c r="B40" s="1007">
        <v>31</v>
      </c>
      <c r="C40" s="1008" t="s">
        <v>69</v>
      </c>
      <c r="D40" s="1009"/>
      <c r="E40" s="1010" t="s">
        <v>49</v>
      </c>
      <c r="F40" s="1011"/>
      <c r="G40" s="1012" t="s">
        <v>49</v>
      </c>
    </row>
    <row r="41" spans="2:7" ht="13.5" thickBot="1">
      <c r="B41" s="972"/>
      <c r="C41" s="972"/>
      <c r="D41" s="972"/>
      <c r="E41" s="972"/>
      <c r="F41" s="972"/>
      <c r="G41" s="972"/>
    </row>
    <row r="42" spans="2:7">
      <c r="B42" s="1013"/>
      <c r="C42" s="1014" t="s">
        <v>62</v>
      </c>
      <c r="D42" s="1015"/>
      <c r="E42" s="1016" t="s">
        <v>63</v>
      </c>
      <c r="F42" s="1017"/>
      <c r="G42" s="1013"/>
    </row>
    <row r="43" spans="2:7">
      <c r="B43" s="1013"/>
      <c r="C43" s="1018" t="s">
        <v>282</v>
      </c>
      <c r="D43" s="1019"/>
      <c r="E43" s="1020" t="s">
        <v>282</v>
      </c>
      <c r="F43" s="1021"/>
      <c r="G43" s="1013"/>
    </row>
    <row r="44" spans="2:7">
      <c r="B44" s="1013"/>
      <c r="C44" s="1022"/>
      <c r="D44" s="1023"/>
      <c r="E44" s="1024"/>
      <c r="F44" s="1025"/>
      <c r="G44" s="1013"/>
    </row>
    <row r="45" spans="2:7">
      <c r="B45" s="1013"/>
      <c r="C45" s="1026"/>
      <c r="D45" s="1023"/>
      <c r="E45" s="1027"/>
      <c r="F45" s="1025"/>
      <c r="G45" s="1013"/>
    </row>
    <row r="46" spans="2:7" ht="13.5" thickBot="1">
      <c r="B46" s="1013"/>
      <c r="C46" s="1028" t="s">
        <v>65</v>
      </c>
      <c r="D46" s="1029"/>
      <c r="E46" s="1030" t="s">
        <v>65</v>
      </c>
      <c r="F46" s="1031"/>
      <c r="G46" s="1013"/>
    </row>
    <row r="47" spans="2:7" ht="13.5" thickBot="1">
      <c r="B47" s="1013"/>
      <c r="C47" s="1615" t="s">
        <v>355</v>
      </c>
      <c r="D47" s="1616"/>
      <c r="E47" s="1032"/>
      <c r="F47" s="1033"/>
      <c r="G47" s="1013"/>
    </row>
  </sheetData>
  <mergeCells count="7">
    <mergeCell ref="C47:D47"/>
    <mergeCell ref="D2:E2"/>
    <mergeCell ref="B6:C6"/>
    <mergeCell ref="D6:E6"/>
    <mergeCell ref="F6:G6"/>
    <mergeCell ref="B7:C8"/>
    <mergeCell ref="B9:C9"/>
  </mergeCells>
  <dataValidations count="1">
    <dataValidation type="list" allowBlank="1" showInputMessage="1" showErrorMessage="1" sqref="D3" xr:uid="{00000000-0002-0000-0C00-000000000000}">
      <formula1>$K$2:$K$16</formula1>
    </dataValidation>
  </dataValidation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G37"/>
  <sheetViews>
    <sheetView showGridLines="0" workbookViewId="0"/>
  </sheetViews>
  <sheetFormatPr defaultRowHeight="12.75"/>
  <cols>
    <col min="1" max="1" width="3.28515625" customWidth="1"/>
    <col min="2" max="2" width="3.5703125" bestFit="1" customWidth="1"/>
    <col min="3" max="3" width="37.85546875" customWidth="1"/>
    <col min="4" max="7" width="18.140625" customWidth="1"/>
  </cols>
  <sheetData>
    <row r="1" spans="2:7" ht="13.5" thickBot="1"/>
    <row r="2" spans="2:7" ht="13.5" thickBot="1">
      <c r="B2" s="1034"/>
      <c r="C2" s="1035" t="s">
        <v>356</v>
      </c>
      <c r="D2" s="1629"/>
      <c r="E2" s="1630"/>
      <c r="F2" s="1035" t="s">
        <v>357</v>
      </c>
      <c r="G2" s="1036">
        <v>2024</v>
      </c>
    </row>
    <row r="3" spans="2:7">
      <c r="B3" s="1034"/>
      <c r="C3" s="1034"/>
      <c r="D3" s="1035"/>
      <c r="E3" s="1037"/>
      <c r="F3" s="1035"/>
      <c r="G3" s="1038"/>
    </row>
    <row r="4" spans="2:7">
      <c r="B4" s="1034" t="s">
        <v>358</v>
      </c>
      <c r="C4" s="1034"/>
      <c r="D4" s="1034"/>
      <c r="E4" s="1034"/>
      <c r="F4" s="1034"/>
      <c r="G4" s="1034"/>
    </row>
    <row r="5" spans="2:7" ht="13.5" thickBot="1">
      <c r="B5" s="1039"/>
      <c r="C5" s="1039"/>
      <c r="D5" s="1038"/>
      <c r="E5" s="1039"/>
      <c r="F5" s="1034"/>
      <c r="G5" s="1034"/>
    </row>
    <row r="6" spans="2:7">
      <c r="B6" s="1631" t="s">
        <v>359</v>
      </c>
      <c r="C6" s="1632"/>
      <c r="D6" s="1633">
        <f>G2+1</f>
        <v>2025</v>
      </c>
      <c r="E6" s="1634"/>
      <c r="F6" s="1633">
        <f>G2+2</f>
        <v>2026</v>
      </c>
      <c r="G6" s="1634"/>
    </row>
    <row r="7" spans="2:7" ht="25.5">
      <c r="B7" s="1635" t="s">
        <v>360</v>
      </c>
      <c r="C7" s="1636"/>
      <c r="D7" s="1040" t="s">
        <v>361</v>
      </c>
      <c r="E7" s="1041" t="s">
        <v>230</v>
      </c>
      <c r="F7" s="1042" t="s">
        <v>361</v>
      </c>
      <c r="G7" s="1041" t="s">
        <v>230</v>
      </c>
    </row>
    <row r="8" spans="2:7" ht="14.25">
      <c r="B8" s="1637"/>
      <c r="C8" s="1638"/>
      <c r="D8" s="1079" t="s">
        <v>138</v>
      </c>
      <c r="E8" s="1080" t="s">
        <v>362</v>
      </c>
      <c r="F8" s="1081" t="s">
        <v>138</v>
      </c>
      <c r="G8" s="1080" t="s">
        <v>362</v>
      </c>
    </row>
    <row r="9" spans="2:7" ht="13.5" thickBot="1">
      <c r="B9" s="1043"/>
      <c r="C9" s="1044" t="s">
        <v>11</v>
      </c>
      <c r="D9" s="1045" t="s">
        <v>12</v>
      </c>
      <c r="E9" s="1046" t="s">
        <v>13</v>
      </c>
      <c r="F9" s="1047" t="s">
        <v>14</v>
      </c>
      <c r="G9" s="1046" t="s">
        <v>15</v>
      </c>
    </row>
    <row r="10" spans="2:7">
      <c r="B10" s="992">
        <v>1</v>
      </c>
      <c r="C10" s="1048"/>
      <c r="D10" s="1049"/>
      <c r="E10" s="1050"/>
      <c r="F10" s="1051"/>
      <c r="G10" s="1050"/>
    </row>
    <row r="11" spans="2:7">
      <c r="B11" s="998">
        <v>2</v>
      </c>
      <c r="C11" s="1052"/>
      <c r="D11" s="1053"/>
      <c r="E11" s="1054"/>
      <c r="F11" s="1055"/>
      <c r="G11" s="1054"/>
    </row>
    <row r="12" spans="2:7">
      <c r="B12" s="998">
        <v>3</v>
      </c>
      <c r="C12" s="1052"/>
      <c r="D12" s="1053"/>
      <c r="E12" s="1054"/>
      <c r="F12" s="1055"/>
      <c r="G12" s="1054"/>
    </row>
    <row r="13" spans="2:7">
      <c r="B13" s="998">
        <v>4</v>
      </c>
      <c r="C13" s="1052"/>
      <c r="D13" s="1053"/>
      <c r="E13" s="1054"/>
      <c r="F13" s="1055"/>
      <c r="G13" s="1054"/>
    </row>
    <row r="14" spans="2:7">
      <c r="B14" s="998">
        <v>5</v>
      </c>
      <c r="C14" s="1052"/>
      <c r="D14" s="1053"/>
      <c r="E14" s="1054"/>
      <c r="F14" s="1055"/>
      <c r="G14" s="1054"/>
    </row>
    <row r="15" spans="2:7">
      <c r="B15" s="998">
        <v>6</v>
      </c>
      <c r="C15" s="1052"/>
      <c r="D15" s="1053"/>
      <c r="E15" s="1054"/>
      <c r="F15" s="1055"/>
      <c r="G15" s="1054"/>
    </row>
    <row r="16" spans="2:7">
      <c r="B16" s="998">
        <v>7</v>
      </c>
      <c r="C16" s="1052"/>
      <c r="D16" s="1053"/>
      <c r="E16" s="1054"/>
      <c r="F16" s="1055"/>
      <c r="G16" s="1054"/>
    </row>
    <row r="17" spans="2:7">
      <c r="B17" s="998">
        <v>8</v>
      </c>
      <c r="C17" s="1052"/>
      <c r="D17" s="1053"/>
      <c r="E17" s="1054"/>
      <c r="F17" s="1055"/>
      <c r="G17" s="1054"/>
    </row>
    <row r="18" spans="2:7">
      <c r="B18" s="998">
        <v>9</v>
      </c>
      <c r="C18" s="1052"/>
      <c r="D18" s="1053"/>
      <c r="E18" s="1054"/>
      <c r="F18" s="1055"/>
      <c r="G18" s="1054"/>
    </row>
    <row r="19" spans="2:7">
      <c r="B19" s="998">
        <v>10</v>
      </c>
      <c r="C19" s="1056"/>
      <c r="D19" s="1057"/>
      <c r="E19" s="1058"/>
      <c r="F19" s="1059"/>
      <c r="G19" s="1058"/>
    </row>
    <row r="20" spans="2:7">
      <c r="B20" s="998">
        <v>11</v>
      </c>
      <c r="C20" s="1056"/>
      <c r="D20" s="1057"/>
      <c r="E20" s="1058"/>
      <c r="F20" s="1059"/>
      <c r="G20" s="1058"/>
    </row>
    <row r="21" spans="2:7">
      <c r="B21" s="998">
        <v>12</v>
      </c>
      <c r="C21" s="1056"/>
      <c r="D21" s="1057"/>
      <c r="E21" s="1058"/>
      <c r="F21" s="1059"/>
      <c r="G21" s="1058"/>
    </row>
    <row r="22" spans="2:7">
      <c r="B22" s="998">
        <v>13</v>
      </c>
      <c r="C22" s="1056"/>
      <c r="D22" s="1057"/>
      <c r="E22" s="1058"/>
      <c r="F22" s="1059"/>
      <c r="G22" s="1058"/>
    </row>
    <row r="23" spans="2:7">
      <c r="B23" s="998">
        <v>14</v>
      </c>
      <c r="C23" s="1056"/>
      <c r="D23" s="1057"/>
      <c r="E23" s="1058"/>
      <c r="F23" s="1059"/>
      <c r="G23" s="1058"/>
    </row>
    <row r="24" spans="2:7">
      <c r="B24" s="998">
        <v>15</v>
      </c>
      <c r="C24" s="1056"/>
      <c r="D24" s="1057"/>
      <c r="E24" s="1058"/>
      <c r="F24" s="1059"/>
      <c r="G24" s="1058"/>
    </row>
    <row r="25" spans="2:7">
      <c r="B25" s="998">
        <v>16</v>
      </c>
      <c r="C25" s="1056"/>
      <c r="D25" s="1057"/>
      <c r="E25" s="1058"/>
      <c r="F25" s="1059"/>
      <c r="G25" s="1058"/>
    </row>
    <row r="26" spans="2:7">
      <c r="B26" s="998">
        <v>17</v>
      </c>
      <c r="C26" s="1056"/>
      <c r="D26" s="1057"/>
      <c r="E26" s="1058"/>
      <c r="F26" s="1059"/>
      <c r="G26" s="1058"/>
    </row>
    <row r="27" spans="2:7">
      <c r="B27" s="998">
        <v>18</v>
      </c>
      <c r="C27" s="1056"/>
      <c r="D27" s="1057"/>
      <c r="E27" s="1058"/>
      <c r="F27" s="1059"/>
      <c r="G27" s="1058"/>
    </row>
    <row r="28" spans="2:7">
      <c r="B28" s="998">
        <v>19</v>
      </c>
      <c r="C28" s="1056"/>
      <c r="D28" s="1057"/>
      <c r="E28" s="1058"/>
      <c r="F28" s="1059"/>
      <c r="G28" s="1058"/>
    </row>
    <row r="29" spans="2:7" ht="13.5" thickBot="1">
      <c r="B29" s="1001">
        <v>20</v>
      </c>
      <c r="C29" s="1060"/>
      <c r="D29" s="1061"/>
      <c r="E29" s="1062"/>
      <c r="F29" s="1063"/>
      <c r="G29" s="1062"/>
    </row>
    <row r="30" spans="2:7" ht="13.5" thickBot="1">
      <c r="B30" s="1064">
        <v>21</v>
      </c>
      <c r="C30" s="1065" t="s">
        <v>69</v>
      </c>
      <c r="D30" s="1066"/>
      <c r="E30" s="1067"/>
      <c r="F30" s="1068"/>
      <c r="G30" s="1067"/>
    </row>
    <row r="31" spans="2:7" ht="13.5" thickBot="1">
      <c r="B31" s="1034"/>
      <c r="C31" s="1034"/>
      <c r="D31" s="1034"/>
      <c r="E31" s="1034"/>
      <c r="F31" s="1034"/>
      <c r="G31" s="1034"/>
    </row>
    <row r="32" spans="2:7">
      <c r="B32" s="1034"/>
      <c r="C32" s="1069" t="s">
        <v>62</v>
      </c>
      <c r="D32" s="1070"/>
      <c r="E32" s="1071" t="s">
        <v>63</v>
      </c>
      <c r="F32" s="1072"/>
      <c r="G32" s="1034"/>
    </row>
    <row r="33" spans="2:7">
      <c r="B33" s="1034"/>
      <c r="C33" s="1073" t="s">
        <v>282</v>
      </c>
      <c r="D33" s="1074"/>
      <c r="E33" s="1075" t="s">
        <v>282</v>
      </c>
      <c r="F33" s="1076"/>
      <c r="G33" s="1034"/>
    </row>
    <row r="34" spans="2:7">
      <c r="B34" s="1034"/>
      <c r="C34" s="1022"/>
      <c r="D34" s="1023"/>
      <c r="E34" s="1024"/>
      <c r="F34" s="1025"/>
      <c r="G34" s="1034"/>
    </row>
    <row r="35" spans="2:7">
      <c r="B35" s="1034"/>
      <c r="C35" s="1077"/>
      <c r="D35" s="1023"/>
      <c r="E35" s="1078"/>
      <c r="F35" s="1025"/>
      <c r="G35" s="1034"/>
    </row>
    <row r="36" spans="2:7" ht="13.5" thickBot="1">
      <c r="B36" s="1034"/>
      <c r="C36" s="1028" t="s">
        <v>65</v>
      </c>
      <c r="D36" s="1029"/>
      <c r="E36" s="1030" t="s">
        <v>65</v>
      </c>
      <c r="F36" s="1031"/>
      <c r="G36" s="1034"/>
    </row>
    <row r="37" spans="2:7" ht="13.5" thickBot="1">
      <c r="B37" s="1034"/>
      <c r="C37" s="1615" t="s">
        <v>161</v>
      </c>
      <c r="D37" s="1628"/>
      <c r="E37" s="1032"/>
      <c r="F37" s="1033"/>
      <c r="G37" s="1034"/>
    </row>
  </sheetData>
  <mergeCells count="6">
    <mergeCell ref="C37:D37"/>
    <mergeCell ref="D2:E2"/>
    <mergeCell ref="B6:C6"/>
    <mergeCell ref="D6:E6"/>
    <mergeCell ref="F6:G6"/>
    <mergeCell ref="B7:C8"/>
  </mergeCells>
  <dataValidations count="1">
    <dataValidation type="list" allowBlank="1" showInputMessage="1" showErrorMessage="1" sqref="E3" xr:uid="{00000000-0002-0000-0D00-000000000000}">
      <formula1>$K$2:$K$17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5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RowHeight="12.75"/>
  <cols>
    <col min="1" max="1" width="2.7109375" customWidth="1"/>
    <col min="2" max="2" width="3.5703125" customWidth="1"/>
    <col min="3" max="3" width="49.5703125" bestFit="1" customWidth="1"/>
    <col min="4" max="5" width="16.42578125" customWidth="1"/>
    <col min="6" max="6" width="23.42578125" customWidth="1"/>
    <col min="7" max="18" width="16.42578125" customWidth="1"/>
    <col min="19" max="19" width="20.7109375" customWidth="1"/>
    <col min="20" max="21" width="16.42578125" customWidth="1"/>
  </cols>
  <sheetData>
    <row r="1" spans="1:23" ht="13.5" thickBot="1">
      <c r="A1" s="707" t="s">
        <v>245</v>
      </c>
      <c r="B1" s="707"/>
      <c r="C1" s="707"/>
      <c r="D1" s="707"/>
      <c r="E1" s="707"/>
      <c r="F1" s="707"/>
      <c r="G1" s="707"/>
      <c r="H1" s="707"/>
      <c r="I1" s="707"/>
      <c r="J1" s="707"/>
      <c r="K1" s="707"/>
      <c r="L1" s="707"/>
      <c r="M1" s="707"/>
      <c r="N1" s="707"/>
      <c r="O1" s="707"/>
      <c r="P1" s="707"/>
      <c r="Q1" s="707"/>
      <c r="R1" s="707"/>
      <c r="S1" s="707"/>
      <c r="T1" s="707"/>
      <c r="U1" s="707"/>
      <c r="V1" s="707"/>
      <c r="W1" s="332"/>
    </row>
    <row r="2" spans="1:23" ht="16.5" thickBot="1">
      <c r="A2" s="707"/>
      <c r="B2" s="484"/>
      <c r="C2" s="484"/>
      <c r="D2" s="485"/>
      <c r="E2" s="485"/>
      <c r="F2" s="485"/>
      <c r="G2" s="486"/>
      <c r="H2" s="486"/>
      <c r="I2" s="485"/>
      <c r="J2" s="485"/>
      <c r="K2" s="485"/>
      <c r="L2" s="485"/>
      <c r="M2" s="485"/>
      <c r="N2" s="485"/>
      <c r="O2" s="485"/>
      <c r="P2" s="485"/>
      <c r="Q2" s="487" t="s">
        <v>0</v>
      </c>
      <c r="R2" s="487"/>
      <c r="S2" s="48"/>
      <c r="T2" s="487" t="s">
        <v>1</v>
      </c>
      <c r="U2" s="488">
        <v>2024</v>
      </c>
      <c r="V2" s="707"/>
      <c r="W2" s="332"/>
    </row>
    <row r="3" spans="1:23" ht="15.75">
      <c r="A3" s="707"/>
      <c r="B3" s="1455" t="s">
        <v>2</v>
      </c>
      <c r="C3" s="1455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  <c r="U3" s="708"/>
      <c r="V3" s="707"/>
      <c r="W3" s="332"/>
    </row>
    <row r="4" spans="1:23" ht="16.5" thickBot="1">
      <c r="A4" s="707"/>
      <c r="B4" s="286"/>
      <c r="C4" s="286"/>
      <c r="D4" s="700"/>
      <c r="E4" s="700"/>
      <c r="F4" s="700"/>
      <c r="G4" s="700"/>
      <c r="H4" s="700"/>
      <c r="I4" s="700"/>
      <c r="J4" s="700"/>
      <c r="K4" s="701"/>
      <c r="L4" s="701"/>
      <c r="M4" s="701"/>
      <c r="N4" s="701"/>
      <c r="O4" s="701"/>
      <c r="P4" s="701"/>
      <c r="Q4" s="701"/>
      <c r="R4" s="701"/>
      <c r="S4" s="701"/>
      <c r="T4" s="701"/>
      <c r="U4" s="489" t="s">
        <v>3</v>
      </c>
      <c r="V4" s="707"/>
      <c r="W4" s="332"/>
    </row>
    <row r="5" spans="1:23">
      <c r="A5" s="707"/>
      <c r="B5" s="1456" t="s">
        <v>4</v>
      </c>
      <c r="C5" s="1457"/>
      <c r="D5" s="1462">
        <f>U2</f>
        <v>2024</v>
      </c>
      <c r="E5" s="1462"/>
      <c r="F5" s="1462"/>
      <c r="G5" s="1462"/>
      <c r="H5" s="1462"/>
      <c r="I5" s="1462"/>
      <c r="J5" s="1462"/>
      <c r="K5" s="1462"/>
      <c r="L5" s="1463">
        <f>D5+1</f>
        <v>2025</v>
      </c>
      <c r="M5" s="1462"/>
      <c r="N5" s="1462"/>
      <c r="O5" s="1462"/>
      <c r="P5" s="1464"/>
      <c r="Q5" s="1463">
        <f>L5+1</f>
        <v>2026</v>
      </c>
      <c r="R5" s="1462"/>
      <c r="S5" s="1462"/>
      <c r="T5" s="1462"/>
      <c r="U5" s="1464"/>
      <c r="V5" s="707"/>
    </row>
    <row r="6" spans="1:23">
      <c r="A6" s="707"/>
      <c r="B6" s="1458"/>
      <c r="C6" s="1459"/>
      <c r="D6" s="1465" t="s">
        <v>6</v>
      </c>
      <c r="E6" s="1465"/>
      <c r="F6" s="1465"/>
      <c r="G6" s="1465"/>
      <c r="H6" s="1465"/>
      <c r="I6" s="1465"/>
      <c r="J6" s="1465"/>
      <c r="K6" s="1465"/>
      <c r="L6" s="1466" t="s">
        <v>7</v>
      </c>
      <c r="M6" s="1467"/>
      <c r="N6" s="1467"/>
      <c r="O6" s="1467"/>
      <c r="P6" s="1468"/>
      <c r="Q6" s="1466" t="s">
        <v>7</v>
      </c>
      <c r="R6" s="1467"/>
      <c r="S6" s="1467"/>
      <c r="T6" s="1467"/>
      <c r="U6" s="1468"/>
      <c r="V6" s="707"/>
    </row>
    <row r="7" spans="1:23" ht="39" thickBot="1">
      <c r="A7" s="707"/>
      <c r="B7" s="1460"/>
      <c r="C7" s="1461"/>
      <c r="D7" s="1082" t="s">
        <v>237</v>
      </c>
      <c r="E7" s="1083" t="s">
        <v>238</v>
      </c>
      <c r="F7" s="1083" t="s">
        <v>328</v>
      </c>
      <c r="G7" s="1084" t="s">
        <v>10</v>
      </c>
      <c r="H7" s="1084" t="s">
        <v>329</v>
      </c>
      <c r="I7" s="1085" t="s">
        <v>8</v>
      </c>
      <c r="J7" s="1084" t="s">
        <v>9</v>
      </c>
      <c r="K7" s="1084" t="s">
        <v>239</v>
      </c>
      <c r="L7" s="1086" t="s">
        <v>10</v>
      </c>
      <c r="M7" s="1084" t="s">
        <v>329</v>
      </c>
      <c r="N7" s="1087" t="s">
        <v>8</v>
      </c>
      <c r="O7" s="1084" t="s">
        <v>9</v>
      </c>
      <c r="P7" s="1084" t="s">
        <v>246</v>
      </c>
      <c r="Q7" s="1086" t="s">
        <v>10</v>
      </c>
      <c r="R7" s="1084" t="s">
        <v>329</v>
      </c>
      <c r="S7" s="1087" t="s">
        <v>8</v>
      </c>
      <c r="T7" s="1084" t="s">
        <v>9</v>
      </c>
      <c r="U7" s="1088" t="s">
        <v>246</v>
      </c>
      <c r="V7" s="707"/>
    </row>
    <row r="8" spans="1:23" ht="13.5" thickBot="1">
      <c r="A8" s="707"/>
      <c r="B8" s="1089"/>
      <c r="C8" s="1090" t="s">
        <v>11</v>
      </c>
      <c r="D8" s="1091" t="s">
        <v>12</v>
      </c>
      <c r="E8" s="1091" t="s">
        <v>13</v>
      </c>
      <c r="F8" s="1091" t="s">
        <v>14</v>
      </c>
      <c r="G8" s="1092" t="s">
        <v>15</v>
      </c>
      <c r="H8" s="1093" t="s">
        <v>16</v>
      </c>
      <c r="I8" s="1093" t="s">
        <v>17</v>
      </c>
      <c r="J8" s="1094" t="s">
        <v>18</v>
      </c>
      <c r="K8" s="1095" t="s">
        <v>5</v>
      </c>
      <c r="L8" s="1096" t="s">
        <v>19</v>
      </c>
      <c r="M8" s="1097" t="s">
        <v>20</v>
      </c>
      <c r="N8" s="1097" t="s">
        <v>21</v>
      </c>
      <c r="O8" s="1098" t="s">
        <v>22</v>
      </c>
      <c r="P8" s="1099" t="s">
        <v>23</v>
      </c>
      <c r="Q8" s="1100" t="s">
        <v>24</v>
      </c>
      <c r="R8" s="1101" t="s">
        <v>314</v>
      </c>
      <c r="S8" s="1092" t="s">
        <v>315</v>
      </c>
      <c r="T8" s="1093" t="s">
        <v>330</v>
      </c>
      <c r="U8" s="1102" t="s">
        <v>331</v>
      </c>
      <c r="V8" s="707"/>
    </row>
    <row r="9" spans="1:23">
      <c r="A9" s="707"/>
      <c r="B9" s="1103">
        <v>1</v>
      </c>
      <c r="C9" s="1104" t="s">
        <v>25</v>
      </c>
      <c r="D9" s="227">
        <f>D10+D11+D12</f>
        <v>0</v>
      </c>
      <c r="E9" s="228">
        <f>E10+E11+E12</f>
        <v>0</v>
      </c>
      <c r="F9" s="228">
        <f>F10+F11+F12</f>
        <v>0</v>
      </c>
      <c r="G9" s="229">
        <f t="shared" ref="G9:U9" si="0">G10+G11+G12</f>
        <v>0</v>
      </c>
      <c r="H9" s="229">
        <f>H10+H11+H12</f>
        <v>0</v>
      </c>
      <c r="I9" s="229">
        <f t="shared" si="0"/>
        <v>0</v>
      </c>
      <c r="J9" s="229">
        <f t="shared" si="0"/>
        <v>0</v>
      </c>
      <c r="K9" s="230">
        <f t="shared" si="0"/>
        <v>0</v>
      </c>
      <c r="L9" s="833">
        <f t="shared" si="0"/>
        <v>0</v>
      </c>
      <c r="M9" s="229">
        <f>M10+M11+M12</f>
        <v>0</v>
      </c>
      <c r="N9" s="228">
        <f t="shared" si="0"/>
        <v>0</v>
      </c>
      <c r="O9" s="228">
        <f t="shared" si="0"/>
        <v>0</v>
      </c>
      <c r="P9" s="231">
        <f t="shared" si="0"/>
        <v>0</v>
      </c>
      <c r="Q9" s="227">
        <f t="shared" si="0"/>
        <v>0</v>
      </c>
      <c r="R9" s="228">
        <f>R10+R11+R12</f>
        <v>0</v>
      </c>
      <c r="S9" s="228">
        <f t="shared" si="0"/>
        <v>0</v>
      </c>
      <c r="T9" s="228">
        <f t="shared" si="0"/>
        <v>0</v>
      </c>
      <c r="U9" s="231">
        <f t="shared" si="0"/>
        <v>0</v>
      </c>
      <c r="V9" s="707"/>
    </row>
    <row r="10" spans="1:23">
      <c r="A10" s="707"/>
      <c r="B10" s="1105">
        <f>B9+1</f>
        <v>2</v>
      </c>
      <c r="C10" s="1106" t="s">
        <v>26</v>
      </c>
      <c r="D10" s="232">
        <f>D14+D24</f>
        <v>0</v>
      </c>
      <c r="E10" s="233">
        <f>E14+E24</f>
        <v>0</v>
      </c>
      <c r="F10" s="233">
        <f>F14+F24</f>
        <v>0</v>
      </c>
      <c r="G10" s="234">
        <f t="shared" ref="G10:U10" si="1">G14+G24</f>
        <v>0</v>
      </c>
      <c r="H10" s="234">
        <f>H14+H24</f>
        <v>0</v>
      </c>
      <c r="I10" s="234">
        <f t="shared" si="1"/>
        <v>0</v>
      </c>
      <c r="J10" s="234">
        <f t="shared" si="1"/>
        <v>0</v>
      </c>
      <c r="K10" s="235">
        <f t="shared" si="1"/>
        <v>0</v>
      </c>
      <c r="L10" s="834">
        <f t="shared" si="1"/>
        <v>0</v>
      </c>
      <c r="M10" s="234">
        <f>M14+M24</f>
        <v>0</v>
      </c>
      <c r="N10" s="233">
        <f t="shared" si="1"/>
        <v>0</v>
      </c>
      <c r="O10" s="233">
        <f t="shared" si="1"/>
        <v>0</v>
      </c>
      <c r="P10" s="236">
        <f t="shared" si="1"/>
        <v>0</v>
      </c>
      <c r="Q10" s="232">
        <f t="shared" si="1"/>
        <v>0</v>
      </c>
      <c r="R10" s="233">
        <f>R14+R24</f>
        <v>0</v>
      </c>
      <c r="S10" s="233">
        <f t="shared" si="1"/>
        <v>0</v>
      </c>
      <c r="T10" s="233">
        <f t="shared" si="1"/>
        <v>0</v>
      </c>
      <c r="U10" s="236">
        <f t="shared" si="1"/>
        <v>0</v>
      </c>
      <c r="V10" s="707"/>
    </row>
    <row r="11" spans="1:23">
      <c r="A11" s="707"/>
      <c r="B11" s="1105">
        <f t="shared" ref="B11:B52" si="2">B10+1</f>
        <v>3</v>
      </c>
      <c r="C11" s="1106" t="s">
        <v>27</v>
      </c>
      <c r="D11" s="237">
        <f t="shared" ref="D11:U12" si="3">D21+D31</f>
        <v>0</v>
      </c>
      <c r="E11" s="238">
        <f>E21+E31</f>
        <v>0</v>
      </c>
      <c r="F11" s="238">
        <f t="shared" si="3"/>
        <v>0</v>
      </c>
      <c r="G11" s="239">
        <f t="shared" si="3"/>
        <v>0</v>
      </c>
      <c r="H11" s="239">
        <f>H21+H31</f>
        <v>0</v>
      </c>
      <c r="I11" s="239">
        <f t="shared" si="3"/>
        <v>0</v>
      </c>
      <c r="J11" s="239">
        <f t="shared" si="3"/>
        <v>0</v>
      </c>
      <c r="K11" s="240">
        <f t="shared" si="3"/>
        <v>0</v>
      </c>
      <c r="L11" s="835">
        <f t="shared" si="3"/>
        <v>0</v>
      </c>
      <c r="M11" s="239">
        <f>M21+M31</f>
        <v>0</v>
      </c>
      <c r="N11" s="238">
        <f t="shared" si="3"/>
        <v>0</v>
      </c>
      <c r="O11" s="238">
        <f t="shared" si="3"/>
        <v>0</v>
      </c>
      <c r="P11" s="241">
        <f t="shared" si="3"/>
        <v>0</v>
      </c>
      <c r="Q11" s="237">
        <f t="shared" si="3"/>
        <v>0</v>
      </c>
      <c r="R11" s="238">
        <f>R21+R31</f>
        <v>0</v>
      </c>
      <c r="S11" s="238">
        <f t="shared" si="3"/>
        <v>0</v>
      </c>
      <c r="T11" s="238">
        <f t="shared" si="3"/>
        <v>0</v>
      </c>
      <c r="U11" s="241">
        <f t="shared" si="3"/>
        <v>0</v>
      </c>
      <c r="V11" s="707"/>
    </row>
    <row r="12" spans="1:23" ht="13.5" thickBot="1">
      <c r="A12" s="707"/>
      <c r="B12" s="1107">
        <f t="shared" si="2"/>
        <v>4</v>
      </c>
      <c r="C12" s="1108" t="s">
        <v>28</v>
      </c>
      <c r="D12" s="237">
        <f t="shared" si="3"/>
        <v>0</v>
      </c>
      <c r="E12" s="238">
        <f t="shared" si="3"/>
        <v>0</v>
      </c>
      <c r="F12" s="238">
        <f t="shared" si="3"/>
        <v>0</v>
      </c>
      <c r="G12" s="239">
        <f t="shared" si="3"/>
        <v>0</v>
      </c>
      <c r="H12" s="239">
        <f>H22+H32</f>
        <v>0</v>
      </c>
      <c r="I12" s="239">
        <f t="shared" si="3"/>
        <v>0</v>
      </c>
      <c r="J12" s="239">
        <f>J22+J32</f>
        <v>0</v>
      </c>
      <c r="K12" s="240">
        <f t="shared" si="3"/>
        <v>0</v>
      </c>
      <c r="L12" s="835">
        <f t="shared" si="3"/>
        <v>0</v>
      </c>
      <c r="M12" s="239">
        <f>M22+M32</f>
        <v>0</v>
      </c>
      <c r="N12" s="238">
        <f t="shared" si="3"/>
        <v>0</v>
      </c>
      <c r="O12" s="238">
        <f t="shared" si="3"/>
        <v>0</v>
      </c>
      <c r="P12" s="241">
        <f t="shared" si="3"/>
        <v>0</v>
      </c>
      <c r="Q12" s="237">
        <f t="shared" si="3"/>
        <v>0</v>
      </c>
      <c r="R12" s="238">
        <f>R22+R32</f>
        <v>0</v>
      </c>
      <c r="S12" s="238">
        <f t="shared" si="3"/>
        <v>0</v>
      </c>
      <c r="T12" s="238">
        <f t="shared" si="3"/>
        <v>0</v>
      </c>
      <c r="U12" s="241">
        <f t="shared" si="3"/>
        <v>0</v>
      </c>
      <c r="V12" s="707"/>
    </row>
    <row r="13" spans="1:23">
      <c r="A13" s="707"/>
      <c r="B13" s="1109">
        <f t="shared" si="2"/>
        <v>5</v>
      </c>
      <c r="C13" s="1110" t="s">
        <v>29</v>
      </c>
      <c r="D13" s="242">
        <f>D14+D21+D22</f>
        <v>0</v>
      </c>
      <c r="E13" s="243">
        <f>E14+E21+E22</f>
        <v>0</v>
      </c>
      <c r="F13" s="243">
        <f>F14+F21+F22</f>
        <v>0</v>
      </c>
      <c r="G13" s="244">
        <f t="shared" ref="G13:U13" si="4">G14+G21+G22</f>
        <v>0</v>
      </c>
      <c r="H13" s="244">
        <f>H14+H21+H22</f>
        <v>0</v>
      </c>
      <c r="I13" s="244">
        <f t="shared" si="4"/>
        <v>0</v>
      </c>
      <c r="J13" s="244">
        <f t="shared" si="4"/>
        <v>0</v>
      </c>
      <c r="K13" s="245">
        <f t="shared" si="4"/>
        <v>0</v>
      </c>
      <c r="L13" s="836">
        <f t="shared" si="4"/>
        <v>0</v>
      </c>
      <c r="M13" s="244">
        <f>M14+M21+M22</f>
        <v>0</v>
      </c>
      <c r="N13" s="244">
        <f t="shared" si="4"/>
        <v>0</v>
      </c>
      <c r="O13" s="244">
        <f t="shared" si="4"/>
        <v>0</v>
      </c>
      <c r="P13" s="245">
        <f t="shared" si="4"/>
        <v>0</v>
      </c>
      <c r="Q13" s="242">
        <f t="shared" si="4"/>
        <v>0</v>
      </c>
      <c r="R13" s="243">
        <f>R14+R21+R22</f>
        <v>0</v>
      </c>
      <c r="S13" s="244">
        <f t="shared" si="4"/>
        <v>0</v>
      </c>
      <c r="T13" s="244">
        <f t="shared" si="4"/>
        <v>0</v>
      </c>
      <c r="U13" s="245">
        <f t="shared" si="4"/>
        <v>0</v>
      </c>
      <c r="V13" s="707"/>
    </row>
    <row r="14" spans="1:23">
      <c r="A14" s="707"/>
      <c r="B14" s="1111">
        <f t="shared" si="2"/>
        <v>6</v>
      </c>
      <c r="C14" s="1112" t="s">
        <v>26</v>
      </c>
      <c r="D14" s="246">
        <f>D15+D16+D19+D20</f>
        <v>0</v>
      </c>
      <c r="E14" s="247">
        <f>E15+E16+E19+E20</f>
        <v>0</v>
      </c>
      <c r="F14" s="247">
        <f>F15+F16+F19+F20</f>
        <v>0</v>
      </c>
      <c r="G14" s="248">
        <f t="shared" ref="G14:U14" si="5">G15+G16+G19+G20</f>
        <v>0</v>
      </c>
      <c r="H14" s="248">
        <f>H15+H16+H19+H20</f>
        <v>0</v>
      </c>
      <c r="I14" s="248">
        <f t="shared" si="5"/>
        <v>0</v>
      </c>
      <c r="J14" s="248">
        <f t="shared" si="5"/>
        <v>0</v>
      </c>
      <c r="K14" s="249">
        <f t="shared" si="5"/>
        <v>0</v>
      </c>
      <c r="L14" s="837">
        <f t="shared" si="5"/>
        <v>0</v>
      </c>
      <c r="M14" s="248">
        <f>M15+M16+M19+M20</f>
        <v>0</v>
      </c>
      <c r="N14" s="248">
        <f t="shared" si="5"/>
        <v>0</v>
      </c>
      <c r="O14" s="248">
        <f t="shared" si="5"/>
        <v>0</v>
      </c>
      <c r="P14" s="249">
        <f t="shared" si="5"/>
        <v>0</v>
      </c>
      <c r="Q14" s="246">
        <f t="shared" si="5"/>
        <v>0</v>
      </c>
      <c r="R14" s="247">
        <f>R15+R16+R19+R20</f>
        <v>0</v>
      </c>
      <c r="S14" s="248">
        <f t="shared" si="5"/>
        <v>0</v>
      </c>
      <c r="T14" s="248">
        <f t="shared" si="5"/>
        <v>0</v>
      </c>
      <c r="U14" s="249">
        <f t="shared" si="5"/>
        <v>0</v>
      </c>
      <c r="V14" s="707"/>
    </row>
    <row r="15" spans="1:23">
      <c r="A15" s="707"/>
      <c r="B15" s="1111">
        <f t="shared" si="2"/>
        <v>7</v>
      </c>
      <c r="C15" s="1113" t="s">
        <v>30</v>
      </c>
      <c r="D15" s="250"/>
      <c r="E15" s="251"/>
      <c r="F15" s="251"/>
      <c r="G15" s="252"/>
      <c r="H15" s="252"/>
      <c r="I15" s="252"/>
      <c r="J15" s="252"/>
      <c r="K15" s="249">
        <f>E15+F15+G15+H15-I15-J15</f>
        <v>0</v>
      </c>
      <c r="L15" s="838"/>
      <c r="M15" s="252"/>
      <c r="N15" s="252"/>
      <c r="O15" s="252"/>
      <c r="P15" s="249">
        <f>K15+M15+L15-N15-O15</f>
        <v>0</v>
      </c>
      <c r="Q15" s="250"/>
      <c r="R15" s="251"/>
      <c r="S15" s="252"/>
      <c r="T15" s="252"/>
      <c r="U15" s="249">
        <f>P15+Q15+R15-S15-T15</f>
        <v>0</v>
      </c>
      <c r="V15" s="707"/>
    </row>
    <row r="16" spans="1:23">
      <c r="A16" s="707"/>
      <c r="B16" s="1111">
        <f t="shared" si="2"/>
        <v>8</v>
      </c>
      <c r="C16" s="1113" t="s">
        <v>31</v>
      </c>
      <c r="D16" s="246">
        <f>D17+D18</f>
        <v>0</v>
      </c>
      <c r="E16" s="247">
        <f t="shared" ref="E16:U16" si="6">E17+E18</f>
        <v>0</v>
      </c>
      <c r="F16" s="247">
        <f t="shared" si="6"/>
        <v>0</v>
      </c>
      <c r="G16" s="248">
        <f t="shared" si="6"/>
        <v>0</v>
      </c>
      <c r="H16" s="248">
        <f>H17+H18</f>
        <v>0</v>
      </c>
      <c r="I16" s="248">
        <f t="shared" si="6"/>
        <v>0</v>
      </c>
      <c r="J16" s="248">
        <f t="shared" si="6"/>
        <v>0</v>
      </c>
      <c r="K16" s="249">
        <f t="shared" si="6"/>
        <v>0</v>
      </c>
      <c r="L16" s="837">
        <f t="shared" si="6"/>
        <v>0</v>
      </c>
      <c r="M16" s="248">
        <f t="shared" si="6"/>
        <v>0</v>
      </c>
      <c r="N16" s="248">
        <f t="shared" si="6"/>
        <v>0</v>
      </c>
      <c r="O16" s="248">
        <f t="shared" si="6"/>
        <v>0</v>
      </c>
      <c r="P16" s="249">
        <f t="shared" si="6"/>
        <v>0</v>
      </c>
      <c r="Q16" s="246">
        <f t="shared" si="6"/>
        <v>0</v>
      </c>
      <c r="R16" s="247">
        <f>R17+R18</f>
        <v>0</v>
      </c>
      <c r="S16" s="248">
        <f t="shared" si="6"/>
        <v>0</v>
      </c>
      <c r="T16" s="248">
        <f t="shared" si="6"/>
        <v>0</v>
      </c>
      <c r="U16" s="249">
        <f t="shared" si="6"/>
        <v>0</v>
      </c>
      <c r="V16" s="707"/>
    </row>
    <row r="17" spans="1:22">
      <c r="A17" s="707"/>
      <c r="B17" s="1111">
        <f t="shared" si="2"/>
        <v>9</v>
      </c>
      <c r="C17" s="1114" t="s">
        <v>32</v>
      </c>
      <c r="D17" s="250"/>
      <c r="E17" s="251"/>
      <c r="F17" s="251"/>
      <c r="G17" s="252"/>
      <c r="H17" s="252"/>
      <c r="I17" s="252"/>
      <c r="J17" s="252"/>
      <c r="K17" s="249">
        <f t="shared" ref="K17:K22" si="7">E17+F17+G17+H17-I17-J17</f>
        <v>0</v>
      </c>
      <c r="L17" s="250"/>
      <c r="M17" s="251"/>
      <c r="N17" s="252"/>
      <c r="O17" s="252"/>
      <c r="P17" s="249">
        <f t="shared" ref="P17:P22" si="8">K17+M17+L17-N17-O17</f>
        <v>0</v>
      </c>
      <c r="Q17" s="250"/>
      <c r="R17" s="251"/>
      <c r="S17" s="252"/>
      <c r="T17" s="252"/>
      <c r="U17" s="249">
        <f t="shared" ref="U17:U22" si="9">P17+Q17+R17-S17-T17</f>
        <v>0</v>
      </c>
      <c r="V17" s="707"/>
    </row>
    <row r="18" spans="1:22">
      <c r="A18" s="707"/>
      <c r="B18" s="1111">
        <f t="shared" si="2"/>
        <v>10</v>
      </c>
      <c r="C18" s="1114" t="s">
        <v>33</v>
      </c>
      <c r="D18" s="250"/>
      <c r="E18" s="251"/>
      <c r="F18" s="251"/>
      <c r="G18" s="252"/>
      <c r="H18" s="252"/>
      <c r="I18" s="252"/>
      <c r="J18" s="252"/>
      <c r="K18" s="249">
        <f t="shared" si="7"/>
        <v>0</v>
      </c>
      <c r="L18" s="250"/>
      <c r="M18" s="251"/>
      <c r="N18" s="252"/>
      <c r="O18" s="252"/>
      <c r="P18" s="249">
        <f t="shared" si="8"/>
        <v>0</v>
      </c>
      <c r="Q18" s="250"/>
      <c r="R18" s="251"/>
      <c r="S18" s="252"/>
      <c r="T18" s="252"/>
      <c r="U18" s="249">
        <f t="shared" si="9"/>
        <v>0</v>
      </c>
      <c r="V18" s="707"/>
    </row>
    <row r="19" spans="1:22">
      <c r="A19" s="707"/>
      <c r="B19" s="1111">
        <f t="shared" si="2"/>
        <v>11</v>
      </c>
      <c r="C19" s="1113" t="s">
        <v>34</v>
      </c>
      <c r="D19" s="250"/>
      <c r="E19" s="252"/>
      <c r="F19" s="251"/>
      <c r="G19" s="252"/>
      <c r="H19" s="252"/>
      <c r="I19" s="252"/>
      <c r="J19" s="252"/>
      <c r="K19" s="249">
        <f t="shared" si="7"/>
        <v>0</v>
      </c>
      <c r="L19" s="250"/>
      <c r="M19" s="251"/>
      <c r="N19" s="252"/>
      <c r="O19" s="252"/>
      <c r="P19" s="249">
        <f t="shared" si="8"/>
        <v>0</v>
      </c>
      <c r="Q19" s="250"/>
      <c r="R19" s="251"/>
      <c r="S19" s="252"/>
      <c r="T19" s="252"/>
      <c r="U19" s="249">
        <f t="shared" si="9"/>
        <v>0</v>
      </c>
      <c r="V19" s="707"/>
    </row>
    <row r="20" spans="1:22">
      <c r="A20" s="707"/>
      <c r="B20" s="1111">
        <f t="shared" si="2"/>
        <v>12</v>
      </c>
      <c r="C20" s="1113" t="s">
        <v>35</v>
      </c>
      <c r="D20" s="250"/>
      <c r="E20" s="252"/>
      <c r="F20" s="251"/>
      <c r="G20" s="252"/>
      <c r="H20" s="252"/>
      <c r="I20" s="252"/>
      <c r="J20" s="252"/>
      <c r="K20" s="249">
        <f t="shared" si="7"/>
        <v>0</v>
      </c>
      <c r="L20" s="250"/>
      <c r="M20" s="251"/>
      <c r="N20" s="252"/>
      <c r="O20" s="252"/>
      <c r="P20" s="249">
        <f t="shared" si="8"/>
        <v>0</v>
      </c>
      <c r="Q20" s="250"/>
      <c r="R20" s="251"/>
      <c r="S20" s="252"/>
      <c r="T20" s="252"/>
      <c r="U20" s="249">
        <f t="shared" si="9"/>
        <v>0</v>
      </c>
      <c r="V20" s="707"/>
    </row>
    <row r="21" spans="1:22">
      <c r="A21" s="707"/>
      <c r="B21" s="1111">
        <f t="shared" si="2"/>
        <v>13</v>
      </c>
      <c r="C21" s="1112" t="s">
        <v>36</v>
      </c>
      <c r="D21" s="351">
        <f>IF($D14+$D24=0,0,(D33)*$D14/($D14+$D24))</f>
        <v>0</v>
      </c>
      <c r="E21" s="1140"/>
      <c r="F21" s="239">
        <f>IF($K14+$K24=0,0,(F33)*$K14/($K14+$K24))</f>
        <v>0</v>
      </c>
      <c r="G21" s="239">
        <f>IF($K14+$K24=0,0,(G33)*$K14/($K14+$K24))</f>
        <v>0</v>
      </c>
      <c r="H21" s="239">
        <f>IF($K14+$K24=0,0,(H33)*$K14/($K14+$K24))</f>
        <v>0</v>
      </c>
      <c r="I21" s="239">
        <f>IF($K14+$K24=0,0,(I33)*$K14/($K14+$K24))</f>
        <v>0</v>
      </c>
      <c r="J21" s="239">
        <f>IF($K14+$K24=0,0,(J33)*$K14/($K14+$K24))</f>
        <v>0</v>
      </c>
      <c r="K21" s="241">
        <f t="shared" si="7"/>
        <v>0</v>
      </c>
      <c r="L21" s="237">
        <f>IF($P14+$P24=0,0,(L33)*$P14/($P14+$P24))</f>
        <v>0</v>
      </c>
      <c r="M21" s="238">
        <f>IF($P14+$P24=0,0,(M33)*$P14/($P14+$P24))</f>
        <v>0</v>
      </c>
      <c r="N21" s="238">
        <f>IF($P14+$P24=0,0,(N33)*$P14/($P14+$P24))</f>
        <v>0</v>
      </c>
      <c r="O21" s="238">
        <f>IF($P14+$P24=0,0,(O33)*$P14/($P14+$P24))</f>
        <v>0</v>
      </c>
      <c r="P21" s="241">
        <f t="shared" si="8"/>
        <v>0</v>
      </c>
      <c r="Q21" s="237">
        <f>IF($U14+$U24=0,0,(Q33)*$U14/($U14+$U24))</f>
        <v>0</v>
      </c>
      <c r="R21" s="238">
        <f>IF($U14+$U24=0,0,(R33)*$U14/($U14+$U24))</f>
        <v>0</v>
      </c>
      <c r="S21" s="238">
        <f>IF($U14+$U24=0,0,(S33)*$U14/($U14+$U24))</f>
        <v>0</v>
      </c>
      <c r="T21" s="238">
        <f>IF($U14+$U24=0,0,(T33)*$U14/($U14+$U24))</f>
        <v>0</v>
      </c>
      <c r="U21" s="241">
        <f t="shared" si="9"/>
        <v>0</v>
      </c>
      <c r="V21" s="707"/>
    </row>
    <row r="22" spans="1:22" ht="13.5" thickBot="1">
      <c r="A22" s="707"/>
      <c r="B22" s="1115">
        <f t="shared" si="2"/>
        <v>14</v>
      </c>
      <c r="C22" s="1116" t="s">
        <v>28</v>
      </c>
      <c r="D22" s="352">
        <f>IF($D14+$D$21+$D24+$D$31+$D40=0,0,(D42)*($D14+D21)/($D14+$D$21+$D24+$D$31+$D40))</f>
        <v>0</v>
      </c>
      <c r="E22" s="1141"/>
      <c r="F22" s="353">
        <f>IF($K14+$K$21+$K24+$K$31+$K40=0,0,(F42)*($K14+$K$21)/($K14+$K$21+$K24+$K$31+$K40))</f>
        <v>0</v>
      </c>
      <c r="G22" s="709">
        <f>IF($K14+$K$21+$K24+$K$31+$K40=0,0,(G42)*($K14+$K$21)/($K14+$K$21+$K24+$K$31+$K40))</f>
        <v>0</v>
      </c>
      <c r="H22" s="709">
        <f>IF($K14+$K$21+$K24+$K$31+$K40=0,0,(H42)*($K14+$K$21)/($K14+$K$21+$K24+$K$31+$K40))</f>
        <v>0</v>
      </c>
      <c r="I22" s="709">
        <f>IF($K14+$K$21+$K24+$K$31+$K40=0,0,(I42)*($K14+$K$21)/($K14+$K$21+$K24+$K$31+$K40))</f>
        <v>0</v>
      </c>
      <c r="J22" s="709">
        <f>IF($K14+$K$21+$K24+$K$31+$K40=0,0,(J42)*($K14+$K$21)/($K14+$K$21+$K24+$K$31+$K40))</f>
        <v>0</v>
      </c>
      <c r="K22" s="354">
        <f t="shared" si="7"/>
        <v>0</v>
      </c>
      <c r="L22" s="352">
        <f>IF($P14+$P$21+$P24+$P$31+$P40=0,0,(L42)*($P14+$P$21)/($P14+$P$21+$P24+$P$31+$P40))</f>
        <v>0</v>
      </c>
      <c r="M22" s="353">
        <f>IF($P14+$P$21+$P24+$P$31+$P40=0,0,(M42)*($P14+$P$21)/($P14+$P$21+$P24+$P$31+$P40))</f>
        <v>0</v>
      </c>
      <c r="N22" s="353">
        <f>IF($P14+$P$21+$P24+$P$31+$P40=0,0,(N42)*($P14+$P$21)/($P14+$P$21+$P24+$P$31+$P40))</f>
        <v>0</v>
      </c>
      <c r="O22" s="353">
        <f>IF($P14+$P$21+$P24+$P$31+$P40=0,0,(O42)*($P14+$P$21)/($P14+$P$21+$P24+$P$31+$P40))</f>
        <v>0</v>
      </c>
      <c r="P22" s="710">
        <f t="shared" si="8"/>
        <v>0</v>
      </c>
      <c r="Q22" s="352">
        <f>IF($U14+$U$21+$U24+$U$31+$U40=0,0,(Q42)*($U14+$U$21)/($U14+$U$21+$U24+$U$31+$U40))</f>
        <v>0</v>
      </c>
      <c r="R22" s="353">
        <f>IF($U14+$U$21+$U24+$U$31+$U40=0,0,(R42)*($U14+$U$21)/($U14+$U$21+$U24+$U$31+$U40))</f>
        <v>0</v>
      </c>
      <c r="S22" s="353">
        <f>IF($U14+$U$21+$U24+$U$31+$U40=0,0,(S42)*($U14+$U$21)/($U14+$U$21+$U24+$U$31+$U40))</f>
        <v>0</v>
      </c>
      <c r="T22" s="353">
        <f>IF($U14+$U$21+$U24+$U$31+$U40=0,0,(T42)*($U14+$U$21)/($U14+$U$21+$U24+$U$31+$U40))</f>
        <v>0</v>
      </c>
      <c r="U22" s="710">
        <f t="shared" si="9"/>
        <v>0</v>
      </c>
      <c r="V22" s="707"/>
    </row>
    <row r="23" spans="1:22">
      <c r="A23" s="707"/>
      <c r="B23" s="1117">
        <f t="shared" si="2"/>
        <v>15</v>
      </c>
      <c r="C23" s="1118" t="s">
        <v>37</v>
      </c>
      <c r="D23" s="253">
        <f>D24+D31+D32</f>
        <v>0</v>
      </c>
      <c r="E23" s="255">
        <f t="shared" ref="E23:U23" si="10">E24+E31+E32</f>
        <v>0</v>
      </c>
      <c r="F23" s="254">
        <f t="shared" si="10"/>
        <v>0</v>
      </c>
      <c r="G23" s="255">
        <f t="shared" si="10"/>
        <v>0</v>
      </c>
      <c r="H23" s="255">
        <f>H24+H31+H32</f>
        <v>0</v>
      </c>
      <c r="I23" s="255">
        <f t="shared" si="10"/>
        <v>0</v>
      </c>
      <c r="J23" s="255">
        <f t="shared" si="10"/>
        <v>0</v>
      </c>
      <c r="K23" s="256">
        <f t="shared" si="10"/>
        <v>0</v>
      </c>
      <c r="L23" s="253">
        <f t="shared" si="10"/>
        <v>0</v>
      </c>
      <c r="M23" s="254">
        <f>M24+M31+M32</f>
        <v>0</v>
      </c>
      <c r="N23" s="255">
        <f>N24+N31+N32</f>
        <v>0</v>
      </c>
      <c r="O23" s="255">
        <f>O24+O31+O32</f>
        <v>0</v>
      </c>
      <c r="P23" s="256">
        <f t="shared" si="10"/>
        <v>0</v>
      </c>
      <c r="Q23" s="253">
        <f t="shared" si="10"/>
        <v>0</v>
      </c>
      <c r="R23" s="254">
        <f>R24+R31+R32</f>
        <v>0</v>
      </c>
      <c r="S23" s="255">
        <f>S24+S31+S32</f>
        <v>0</v>
      </c>
      <c r="T23" s="255">
        <f>T24+T31+T32</f>
        <v>0</v>
      </c>
      <c r="U23" s="256">
        <f t="shared" si="10"/>
        <v>0</v>
      </c>
      <c r="V23" s="707"/>
    </row>
    <row r="24" spans="1:22">
      <c r="A24" s="707"/>
      <c r="B24" s="1111">
        <f t="shared" si="2"/>
        <v>16</v>
      </c>
      <c r="C24" s="1112" t="s">
        <v>26</v>
      </c>
      <c r="D24" s="246">
        <f>D25+D26+D29+D30</f>
        <v>0</v>
      </c>
      <c r="E24" s="248">
        <f>E25+E26+E29+E30</f>
        <v>0</v>
      </c>
      <c r="F24" s="248">
        <f>F25+F26+F29+F30</f>
        <v>0</v>
      </c>
      <c r="G24" s="248">
        <f t="shared" ref="G24:U24" si="11">G25+G26+G29+G30</f>
        <v>0</v>
      </c>
      <c r="H24" s="248">
        <f>H25+H26+H29+H30</f>
        <v>0</v>
      </c>
      <c r="I24" s="248">
        <f t="shared" si="11"/>
        <v>0</v>
      </c>
      <c r="J24" s="248">
        <f t="shared" si="11"/>
        <v>0</v>
      </c>
      <c r="K24" s="249">
        <f t="shared" si="11"/>
        <v>0</v>
      </c>
      <c r="L24" s="246">
        <f t="shared" si="11"/>
        <v>0</v>
      </c>
      <c r="M24" s="247">
        <f>M25+M26+M29+M30</f>
        <v>0</v>
      </c>
      <c r="N24" s="248">
        <f>N25+N26+N29+N30</f>
        <v>0</v>
      </c>
      <c r="O24" s="248">
        <f>O25+O26+O29+O30</f>
        <v>0</v>
      </c>
      <c r="P24" s="249">
        <f t="shared" si="11"/>
        <v>0</v>
      </c>
      <c r="Q24" s="246">
        <f t="shared" si="11"/>
        <v>0</v>
      </c>
      <c r="R24" s="247">
        <f>R25+R26+R29+R30</f>
        <v>0</v>
      </c>
      <c r="S24" s="248">
        <f>S25+S26+S29+S30</f>
        <v>0</v>
      </c>
      <c r="T24" s="248">
        <f>T25+T26+T29+T30</f>
        <v>0</v>
      </c>
      <c r="U24" s="249">
        <f t="shared" si="11"/>
        <v>0</v>
      </c>
      <c r="V24" s="707"/>
    </row>
    <row r="25" spans="1:22">
      <c r="A25" s="707"/>
      <c r="B25" s="1111">
        <f t="shared" si="2"/>
        <v>17</v>
      </c>
      <c r="C25" s="1113" t="s">
        <v>30</v>
      </c>
      <c r="D25" s="250"/>
      <c r="E25" s="252"/>
      <c r="F25" s="252"/>
      <c r="G25" s="252"/>
      <c r="H25" s="252"/>
      <c r="I25" s="252"/>
      <c r="J25" s="252"/>
      <c r="K25" s="249">
        <f t="shared" ref="K25:K46" si="12">E25+F25+G25+H25-I25-J25</f>
        <v>0</v>
      </c>
      <c r="L25" s="250"/>
      <c r="M25" s="251"/>
      <c r="N25" s="252"/>
      <c r="O25" s="252"/>
      <c r="P25" s="249">
        <f>K25+M25+L25-N25-O25</f>
        <v>0</v>
      </c>
      <c r="Q25" s="250"/>
      <c r="R25" s="251"/>
      <c r="S25" s="252"/>
      <c r="T25" s="252"/>
      <c r="U25" s="249">
        <f>P25+Q25+R25-S25-T25</f>
        <v>0</v>
      </c>
      <c r="V25" s="707"/>
    </row>
    <row r="26" spans="1:22">
      <c r="A26" s="707"/>
      <c r="B26" s="1111">
        <f t="shared" si="2"/>
        <v>18</v>
      </c>
      <c r="C26" s="1113" t="s">
        <v>31</v>
      </c>
      <c r="D26" s="246">
        <f>D27+D28</f>
        <v>0</v>
      </c>
      <c r="E26" s="248">
        <f>E27+E28</f>
        <v>0</v>
      </c>
      <c r="F26" s="248">
        <f>F27+F28</f>
        <v>0</v>
      </c>
      <c r="G26" s="248">
        <f>G27+G28</f>
        <v>0</v>
      </c>
      <c r="H26" s="248">
        <f>H27+H28</f>
        <v>0</v>
      </c>
      <c r="I26" s="248">
        <f t="shared" ref="I26:U26" si="13">I27+I28</f>
        <v>0</v>
      </c>
      <c r="J26" s="248">
        <f t="shared" si="13"/>
        <v>0</v>
      </c>
      <c r="K26" s="249">
        <f t="shared" si="13"/>
        <v>0</v>
      </c>
      <c r="L26" s="246">
        <f t="shared" si="13"/>
        <v>0</v>
      </c>
      <c r="M26" s="247">
        <f>M27+M28</f>
        <v>0</v>
      </c>
      <c r="N26" s="248">
        <f>N27+N28</f>
        <v>0</v>
      </c>
      <c r="O26" s="248">
        <f>O27+O28</f>
        <v>0</v>
      </c>
      <c r="P26" s="249">
        <f>P27+P28</f>
        <v>0</v>
      </c>
      <c r="Q26" s="246">
        <f t="shared" si="13"/>
        <v>0</v>
      </c>
      <c r="R26" s="247">
        <f>R27+R28</f>
        <v>0</v>
      </c>
      <c r="S26" s="248">
        <f>S27+S28</f>
        <v>0</v>
      </c>
      <c r="T26" s="248">
        <f>T27+T28</f>
        <v>0</v>
      </c>
      <c r="U26" s="249">
        <f t="shared" si="13"/>
        <v>0</v>
      </c>
      <c r="V26" s="707"/>
    </row>
    <row r="27" spans="1:22">
      <c r="A27" s="707"/>
      <c r="B27" s="1111">
        <f t="shared" si="2"/>
        <v>19</v>
      </c>
      <c r="C27" s="1114" t="s">
        <v>32</v>
      </c>
      <c r="D27" s="250"/>
      <c r="E27" s="252"/>
      <c r="F27" s="251"/>
      <c r="G27" s="252"/>
      <c r="H27" s="252"/>
      <c r="I27" s="252"/>
      <c r="J27" s="252"/>
      <c r="K27" s="249">
        <f t="shared" si="12"/>
        <v>0</v>
      </c>
      <c r="L27" s="250"/>
      <c r="M27" s="251"/>
      <c r="N27" s="252"/>
      <c r="O27" s="252"/>
      <c r="P27" s="249">
        <f t="shared" ref="P27:P32" si="14">K27+M27+L27-N27-O27</f>
        <v>0</v>
      </c>
      <c r="Q27" s="250"/>
      <c r="R27" s="251"/>
      <c r="S27" s="252"/>
      <c r="T27" s="252"/>
      <c r="U27" s="249">
        <f t="shared" ref="U27:U40" si="15">P27+Q27+R27-S27-T27</f>
        <v>0</v>
      </c>
      <c r="V27" s="707"/>
    </row>
    <row r="28" spans="1:22">
      <c r="A28" s="707"/>
      <c r="B28" s="1111">
        <f t="shared" si="2"/>
        <v>20</v>
      </c>
      <c r="C28" s="1114" t="s">
        <v>33</v>
      </c>
      <c r="D28" s="250"/>
      <c r="E28" s="252"/>
      <c r="F28" s="251"/>
      <c r="G28" s="252"/>
      <c r="H28" s="252"/>
      <c r="I28" s="252"/>
      <c r="J28" s="252"/>
      <c r="K28" s="249">
        <f t="shared" si="12"/>
        <v>0</v>
      </c>
      <c r="L28" s="250"/>
      <c r="M28" s="251"/>
      <c r="N28" s="252"/>
      <c r="O28" s="252"/>
      <c r="P28" s="249">
        <f t="shared" si="14"/>
        <v>0</v>
      </c>
      <c r="Q28" s="250"/>
      <c r="R28" s="251"/>
      <c r="S28" s="252"/>
      <c r="T28" s="252"/>
      <c r="U28" s="249">
        <f t="shared" si="15"/>
        <v>0</v>
      </c>
      <c r="V28" s="707"/>
    </row>
    <row r="29" spans="1:22">
      <c r="A29" s="707"/>
      <c r="B29" s="1111">
        <f t="shared" si="2"/>
        <v>21</v>
      </c>
      <c r="C29" s="1113" t="s">
        <v>34</v>
      </c>
      <c r="D29" s="250"/>
      <c r="E29" s="252"/>
      <c r="F29" s="251"/>
      <c r="G29" s="252"/>
      <c r="H29" s="252"/>
      <c r="I29" s="252"/>
      <c r="J29" s="252"/>
      <c r="K29" s="249">
        <f t="shared" si="12"/>
        <v>0</v>
      </c>
      <c r="L29" s="250"/>
      <c r="M29" s="251"/>
      <c r="N29" s="252"/>
      <c r="O29" s="252"/>
      <c r="P29" s="249">
        <f t="shared" si="14"/>
        <v>0</v>
      </c>
      <c r="Q29" s="250"/>
      <c r="R29" s="251"/>
      <c r="S29" s="252"/>
      <c r="T29" s="252"/>
      <c r="U29" s="249">
        <f t="shared" si="15"/>
        <v>0</v>
      </c>
      <c r="V29" s="707"/>
    </row>
    <row r="30" spans="1:22">
      <c r="A30" s="707"/>
      <c r="B30" s="1111">
        <f t="shared" si="2"/>
        <v>22</v>
      </c>
      <c r="C30" s="1113" t="s">
        <v>35</v>
      </c>
      <c r="D30" s="250"/>
      <c r="E30" s="252"/>
      <c r="F30" s="251"/>
      <c r="G30" s="252"/>
      <c r="H30" s="252"/>
      <c r="I30" s="252"/>
      <c r="J30" s="252"/>
      <c r="K30" s="249">
        <f t="shared" si="12"/>
        <v>0</v>
      </c>
      <c r="L30" s="250"/>
      <c r="M30" s="251"/>
      <c r="N30" s="252"/>
      <c r="O30" s="252"/>
      <c r="P30" s="249">
        <f t="shared" si="14"/>
        <v>0</v>
      </c>
      <c r="Q30" s="250"/>
      <c r="R30" s="251"/>
      <c r="S30" s="252"/>
      <c r="T30" s="252"/>
      <c r="U30" s="249">
        <f t="shared" si="15"/>
        <v>0</v>
      </c>
      <c r="V30" s="707"/>
    </row>
    <row r="31" spans="1:22">
      <c r="A31" s="707"/>
      <c r="B31" s="1111">
        <f t="shared" si="2"/>
        <v>23</v>
      </c>
      <c r="C31" s="1112" t="s">
        <v>36</v>
      </c>
      <c r="D31" s="351">
        <f>IF($D14+$D24=0,0,(D33)*$D24/($D14+$D24))</f>
        <v>0</v>
      </c>
      <c r="E31" s="1140"/>
      <c r="F31" s="239">
        <f>IF($K14+$K24=0,0,(F33)*$K24/($K14+$K24))</f>
        <v>0</v>
      </c>
      <c r="G31" s="239">
        <f>IF($K14+$K24=0,0,(G33)*$K24/($K14+$K24))</f>
        <v>0</v>
      </c>
      <c r="H31" s="239">
        <f>IF($K14+$K24=0,0,(H33)*$K24/($K14+$K24))</f>
        <v>0</v>
      </c>
      <c r="I31" s="239">
        <f>IF($K14+$K24=0,0,(I33)*$K24/($K14+$K24))</f>
        <v>0</v>
      </c>
      <c r="J31" s="239">
        <f>IF($K14+$K24=0,0,(J33)*$K24/($K14+$K24))</f>
        <v>0</v>
      </c>
      <c r="K31" s="241">
        <f t="shared" si="12"/>
        <v>0</v>
      </c>
      <c r="L31" s="237">
        <f>IF($P14+$P24=0,0,(L33)*$P24/($P14+$P24))</f>
        <v>0</v>
      </c>
      <c r="M31" s="238">
        <f>IF($P14+$P24=0,0,(M33)*$P24/($P14+$P24))</f>
        <v>0</v>
      </c>
      <c r="N31" s="238">
        <f>IF($P14+$P24=0,0,(N33)*$P24/($P14+$P24))</f>
        <v>0</v>
      </c>
      <c r="O31" s="238">
        <f>IF($P14+$P24=0,0,(O33)*$P24/($P14+$P24))</f>
        <v>0</v>
      </c>
      <c r="P31" s="241">
        <f t="shared" si="14"/>
        <v>0</v>
      </c>
      <c r="Q31" s="237">
        <f>IF($U14+$U24=0,0,(Q33)*$U24/($U14+$U24))</f>
        <v>0</v>
      </c>
      <c r="R31" s="238">
        <f>IF($U14+$U24=0,0,(R33)*$U24/($U14+$U24))</f>
        <v>0</v>
      </c>
      <c r="S31" s="238">
        <f>IF($U14+$U24=0,0,(S33)*$U24/($U14+$U24))</f>
        <v>0</v>
      </c>
      <c r="T31" s="238">
        <f>IF($U14+$U24=0,0,(T33)*$U24/($U14+$U24))</f>
        <v>0</v>
      </c>
      <c r="U31" s="241">
        <f t="shared" si="15"/>
        <v>0</v>
      </c>
      <c r="V31" s="707"/>
    </row>
    <row r="32" spans="1:22" ht="13.5" thickBot="1">
      <c r="A32" s="707"/>
      <c r="B32" s="1119">
        <f t="shared" si="2"/>
        <v>24</v>
      </c>
      <c r="C32" s="1120" t="s">
        <v>28</v>
      </c>
      <c r="D32" s="352">
        <f>IF($D14+$D$21+$D24+$D$31+$D40=0,0,(D42)*($D24+$D$31)/($D14+$D$21+$D24+$D$31+$D40))</f>
        <v>0</v>
      </c>
      <c r="E32" s="1141"/>
      <c r="F32" s="353">
        <f>IF($K14+$K$21+$K24+$K$31+$K40=0,0,(F42)*($K24+$K$31)/($K14+$K$21+$K24+$K$31+$K40))</f>
        <v>0</v>
      </c>
      <c r="G32" s="709">
        <f>IF($K14+$K$21+$K24+$K$31+$K40=0,0,(G42)*($K24+$K$31)/($K14+$K$21+$K24+$K$31+$K40))</f>
        <v>0</v>
      </c>
      <c r="H32" s="709">
        <f>IF($K14+$K$21+$K24+$K$31+$K40=0,0,(H42)*($K24+$K$31)/($K14+$K$21+$K24+$K$31+$K40))</f>
        <v>0</v>
      </c>
      <c r="I32" s="709">
        <f>IF($K14+$K$21+$K24+$K$31+$K40=0,0,(I42)*($K24+$K$31)/($K14+$K$21+$K24+$K$31+$K40))</f>
        <v>0</v>
      </c>
      <c r="J32" s="709">
        <f>IF($K14+$K$21+$K24+$K$31+$K40=0,0,(J42)*($K24+$K$31)/($K14+$K$21+$K24+$K$31+$K40))</f>
        <v>0</v>
      </c>
      <c r="K32" s="354">
        <f t="shared" si="12"/>
        <v>0</v>
      </c>
      <c r="L32" s="352">
        <f>IF($P14+$P$21+$P24+$P$31+$P40=0,0,(L42)*($P24+$P$31)/($P14+$P$21+$P24+$P$31+$P40))</f>
        <v>0</v>
      </c>
      <c r="M32" s="353">
        <f>IF($P14+$P$21+$P24+$P$31+$P40=0,0,(M42)*($P24+$P$31)/($P14+$P$21+$P24+$P$31+$P40))</f>
        <v>0</v>
      </c>
      <c r="N32" s="353">
        <f>IF($P14+$P$21+$P24+$P$31+$P40=0,0,(N42)*($P24+$P$31)/($P14+$P$21+$P24+$P$31+$P40))</f>
        <v>0</v>
      </c>
      <c r="O32" s="353">
        <f>IF($P14+$P$21+$P24+$P$31+$P40=0,0,(O42)*($P24+$P$31)/($P14+$P$21+$P24+$P$31+$P40))</f>
        <v>0</v>
      </c>
      <c r="P32" s="710">
        <f t="shared" si="14"/>
        <v>0</v>
      </c>
      <c r="Q32" s="352">
        <f>IF($U14+$U$21+$U24+$U$31+$U40=0,0,(Q42)*($U24+$U$31)/($U14+$U$21+$U24+$U$31+$U40))</f>
        <v>0</v>
      </c>
      <c r="R32" s="353">
        <f>IF($U14+$U$21+$U24+$U$31+$U40=0,0,(R42)*($U24+$U$31)/($U14+$U$21+$U24+$U$31+$U40))</f>
        <v>0</v>
      </c>
      <c r="S32" s="353">
        <f>IF($U14+$U$21+$U24+$U$31+$U40=0,0,(S42)*($U24+$U$31)/($U14+$U$21+$U24+$U$31+$U40))</f>
        <v>0</v>
      </c>
      <c r="T32" s="353">
        <f>IF($U14+$U$21+$U24+$U$31+$U40=0,0,(T42)*($U24+$U$31)/($U14+$U$21+$U24+$U$31+$U40))</f>
        <v>0</v>
      </c>
      <c r="U32" s="710">
        <f t="shared" si="15"/>
        <v>0</v>
      </c>
      <c r="V32" s="707"/>
    </row>
    <row r="33" spans="1:22" ht="14.25">
      <c r="A33" s="707"/>
      <c r="B33" s="1109">
        <f t="shared" si="2"/>
        <v>25</v>
      </c>
      <c r="C33" s="1121" t="s">
        <v>323</v>
      </c>
      <c r="D33" s="257">
        <f t="shared" ref="D33:K33" si="16">SUM(D34:D38)</f>
        <v>0</v>
      </c>
      <c r="E33" s="258">
        <f t="shared" si="16"/>
        <v>0</v>
      </c>
      <c r="F33" s="258">
        <f t="shared" si="16"/>
        <v>0</v>
      </c>
      <c r="G33" s="259">
        <f t="shared" si="16"/>
        <v>0</v>
      </c>
      <c r="H33" s="259">
        <f>SUM(H34:H38)</f>
        <v>0</v>
      </c>
      <c r="I33" s="259">
        <f t="shared" si="16"/>
        <v>0</v>
      </c>
      <c r="J33" s="259">
        <f t="shared" si="16"/>
        <v>0</v>
      </c>
      <c r="K33" s="260">
        <f t="shared" si="16"/>
        <v>0</v>
      </c>
      <c r="L33" s="257">
        <f t="shared" ref="L33:U33" si="17">SUM(L34:L38)</f>
        <v>0</v>
      </c>
      <c r="M33" s="258">
        <f t="shared" si="17"/>
        <v>0</v>
      </c>
      <c r="N33" s="259">
        <f t="shared" si="17"/>
        <v>0</v>
      </c>
      <c r="O33" s="259">
        <f t="shared" si="17"/>
        <v>0</v>
      </c>
      <c r="P33" s="260">
        <f t="shared" si="17"/>
        <v>0</v>
      </c>
      <c r="Q33" s="257">
        <f t="shared" si="17"/>
        <v>0</v>
      </c>
      <c r="R33" s="258">
        <f t="shared" si="17"/>
        <v>0</v>
      </c>
      <c r="S33" s="259">
        <f t="shared" si="17"/>
        <v>0</v>
      </c>
      <c r="T33" s="259">
        <f t="shared" si="17"/>
        <v>0</v>
      </c>
      <c r="U33" s="260">
        <f t="shared" si="17"/>
        <v>0</v>
      </c>
      <c r="V33" s="707"/>
    </row>
    <row r="34" spans="1:22">
      <c r="A34" s="707"/>
      <c r="B34" s="1111">
        <f t="shared" si="2"/>
        <v>26</v>
      </c>
      <c r="C34" s="1112" t="s">
        <v>218</v>
      </c>
      <c r="D34" s="250"/>
      <c r="E34" s="251"/>
      <c r="F34" s="251"/>
      <c r="G34" s="252"/>
      <c r="H34" s="252"/>
      <c r="I34" s="252"/>
      <c r="J34" s="252"/>
      <c r="K34" s="249">
        <f t="shared" si="12"/>
        <v>0</v>
      </c>
      <c r="L34" s="250"/>
      <c r="M34" s="251"/>
      <c r="N34" s="252"/>
      <c r="O34" s="252"/>
      <c r="P34" s="249">
        <f>K34+M34+L34-N34-O34</f>
        <v>0</v>
      </c>
      <c r="Q34" s="250"/>
      <c r="R34" s="251"/>
      <c r="S34" s="252"/>
      <c r="T34" s="252"/>
      <c r="U34" s="249">
        <f>P34+Q34+R34-S34-T34</f>
        <v>0</v>
      </c>
      <c r="V34" s="707"/>
    </row>
    <row r="35" spans="1:22">
      <c r="A35" s="707"/>
      <c r="B35" s="1111">
        <f t="shared" si="2"/>
        <v>27</v>
      </c>
      <c r="C35" s="1112" t="s">
        <v>39</v>
      </c>
      <c r="D35" s="250"/>
      <c r="E35" s="251"/>
      <c r="F35" s="251"/>
      <c r="G35" s="252"/>
      <c r="H35" s="252"/>
      <c r="I35" s="252"/>
      <c r="J35" s="252"/>
      <c r="K35" s="249">
        <f t="shared" si="12"/>
        <v>0</v>
      </c>
      <c r="L35" s="250"/>
      <c r="M35" s="251"/>
      <c r="N35" s="252"/>
      <c r="O35" s="252"/>
      <c r="P35" s="249">
        <f>K35+M35+L35-N35-O35</f>
        <v>0</v>
      </c>
      <c r="Q35" s="250"/>
      <c r="R35" s="251"/>
      <c r="S35" s="252"/>
      <c r="T35" s="252"/>
      <c r="U35" s="249">
        <f t="shared" si="15"/>
        <v>0</v>
      </c>
      <c r="V35" s="707"/>
    </row>
    <row r="36" spans="1:22">
      <c r="A36" s="707"/>
      <c r="B36" s="1111">
        <f t="shared" si="2"/>
        <v>28</v>
      </c>
      <c r="C36" s="1112" t="s">
        <v>40</v>
      </c>
      <c r="D36" s="250"/>
      <c r="E36" s="251"/>
      <c r="F36" s="251"/>
      <c r="G36" s="252"/>
      <c r="H36" s="252"/>
      <c r="I36" s="252"/>
      <c r="J36" s="252"/>
      <c r="K36" s="249">
        <f t="shared" si="12"/>
        <v>0</v>
      </c>
      <c r="L36" s="250"/>
      <c r="M36" s="251"/>
      <c r="N36" s="252"/>
      <c r="O36" s="252"/>
      <c r="P36" s="249">
        <f>K36+M36+L36-N36-O36</f>
        <v>0</v>
      </c>
      <c r="Q36" s="250"/>
      <c r="R36" s="251"/>
      <c r="S36" s="252"/>
      <c r="T36" s="252"/>
      <c r="U36" s="249">
        <f t="shared" si="15"/>
        <v>0</v>
      </c>
      <c r="V36" s="707"/>
    </row>
    <row r="37" spans="1:22">
      <c r="A37" s="707"/>
      <c r="B37" s="1111">
        <f t="shared" si="2"/>
        <v>29</v>
      </c>
      <c r="C37" s="1112" t="s">
        <v>41</v>
      </c>
      <c r="D37" s="250"/>
      <c r="E37" s="251"/>
      <c r="F37" s="251"/>
      <c r="G37" s="252"/>
      <c r="H37" s="252"/>
      <c r="I37" s="252"/>
      <c r="J37" s="252"/>
      <c r="K37" s="249">
        <f t="shared" si="12"/>
        <v>0</v>
      </c>
      <c r="L37" s="250"/>
      <c r="M37" s="251"/>
      <c r="N37" s="252"/>
      <c r="O37" s="252"/>
      <c r="P37" s="249">
        <f>K37+M37+L37-N37-O37</f>
        <v>0</v>
      </c>
      <c r="Q37" s="250"/>
      <c r="R37" s="251"/>
      <c r="S37" s="252"/>
      <c r="T37" s="252"/>
      <c r="U37" s="249">
        <f t="shared" si="15"/>
        <v>0</v>
      </c>
      <c r="V37" s="707"/>
    </row>
    <row r="38" spans="1:22" ht="13.5" thickBot="1">
      <c r="A38" s="707"/>
      <c r="B38" s="1115">
        <f t="shared" si="2"/>
        <v>30</v>
      </c>
      <c r="C38" s="1122" t="s">
        <v>42</v>
      </c>
      <c r="D38" s="261"/>
      <c r="E38" s="263"/>
      <c r="F38" s="263"/>
      <c r="G38" s="263"/>
      <c r="H38" s="263"/>
      <c r="I38" s="263"/>
      <c r="J38" s="263"/>
      <c r="K38" s="264">
        <f t="shared" si="12"/>
        <v>0</v>
      </c>
      <c r="L38" s="263"/>
      <c r="M38" s="263"/>
      <c r="N38" s="263"/>
      <c r="O38" s="263"/>
      <c r="P38" s="264">
        <f>K38+M38+L38-N38-O38</f>
        <v>0</v>
      </c>
      <c r="Q38" s="263"/>
      <c r="R38" s="263"/>
      <c r="S38" s="263"/>
      <c r="T38" s="263"/>
      <c r="U38" s="264">
        <f t="shared" si="15"/>
        <v>0</v>
      </c>
      <c r="V38" s="707"/>
    </row>
    <row r="39" spans="1:22">
      <c r="A39" s="707"/>
      <c r="B39" s="1123">
        <f t="shared" si="2"/>
        <v>31</v>
      </c>
      <c r="C39" s="1124" t="s">
        <v>43</v>
      </c>
      <c r="D39" s="253">
        <f>D40+D41</f>
        <v>0</v>
      </c>
      <c r="E39" s="254">
        <f>E40+E41</f>
        <v>0</v>
      </c>
      <c r="F39" s="254">
        <f>F40+F41</f>
        <v>0</v>
      </c>
      <c r="G39" s="254">
        <f t="shared" ref="G39:U39" si="18">G40+G41</f>
        <v>0</v>
      </c>
      <c r="H39" s="254">
        <f>H40+H41</f>
        <v>0</v>
      </c>
      <c r="I39" s="255">
        <f t="shared" si="18"/>
        <v>0</v>
      </c>
      <c r="J39" s="254">
        <f t="shared" si="18"/>
        <v>0</v>
      </c>
      <c r="K39" s="256">
        <f t="shared" si="18"/>
        <v>0</v>
      </c>
      <c r="L39" s="253">
        <f t="shared" si="18"/>
        <v>0</v>
      </c>
      <c r="M39" s="254">
        <f>M40+M41</f>
        <v>0</v>
      </c>
      <c r="N39" s="255">
        <f>N40+N41</f>
        <v>0</v>
      </c>
      <c r="O39" s="254">
        <f>O40+O41</f>
        <v>0</v>
      </c>
      <c r="P39" s="265">
        <f t="shared" si="18"/>
        <v>0</v>
      </c>
      <c r="Q39" s="253">
        <f t="shared" si="18"/>
        <v>0</v>
      </c>
      <c r="R39" s="254">
        <f>R40+R41</f>
        <v>0</v>
      </c>
      <c r="S39" s="255">
        <f>S40+S41</f>
        <v>0</v>
      </c>
      <c r="T39" s="254">
        <f>T40+T41</f>
        <v>0</v>
      </c>
      <c r="U39" s="256">
        <f t="shared" si="18"/>
        <v>0</v>
      </c>
      <c r="V39" s="707"/>
    </row>
    <row r="40" spans="1:22">
      <c r="A40" s="707"/>
      <c r="B40" s="1105">
        <f t="shared" si="2"/>
        <v>32</v>
      </c>
      <c r="C40" s="1112" t="s">
        <v>321</v>
      </c>
      <c r="D40" s="250"/>
      <c r="E40" s="251"/>
      <c r="F40" s="251"/>
      <c r="G40" s="251"/>
      <c r="H40" s="251"/>
      <c r="I40" s="252"/>
      <c r="J40" s="251"/>
      <c r="K40" s="266">
        <f t="shared" si="12"/>
        <v>0</v>
      </c>
      <c r="L40" s="711"/>
      <c r="M40" s="829"/>
      <c r="N40" s="252"/>
      <c r="O40" s="251"/>
      <c r="P40" s="267">
        <f>K40+M40+L40-N40-O40</f>
        <v>0</v>
      </c>
      <c r="Q40" s="250"/>
      <c r="R40" s="251"/>
      <c r="S40" s="252"/>
      <c r="T40" s="251"/>
      <c r="U40" s="249">
        <f t="shared" si="15"/>
        <v>0</v>
      </c>
      <c r="V40" s="707"/>
    </row>
    <row r="41" spans="1:22" ht="13.5" thickBot="1">
      <c r="A41" s="707"/>
      <c r="B41" s="1125">
        <f t="shared" si="2"/>
        <v>33</v>
      </c>
      <c r="C41" s="1108" t="s">
        <v>28</v>
      </c>
      <c r="D41" s="352">
        <f>IF($D14+$D$21+$D24+$D$31+$D40=0,0,D42*$D40/($D14+$D$21+$D24+$D$31+$D40))</f>
        <v>0</v>
      </c>
      <c r="E41" s="1141"/>
      <c r="F41" s="353">
        <f>IF($K14+$K$21+$K24+$K$31+$K40=0,0,F42*$K40/($K14+$K$21+$K24+$K$31+$K40))</f>
        <v>0</v>
      </c>
      <c r="G41" s="709">
        <f>IF($K14+$K$21+$K24+$K$31+$K40=0,0,G42*$K40/($K14+$K$21+$K24+$K$31+$K40))</f>
        <v>0</v>
      </c>
      <c r="H41" s="709">
        <f>IF($K14+$K$21+$K24+$K$31+$K40=0,0,H42*$K40/($K14+$K$21+$K24+$K$31+$K40))</f>
        <v>0</v>
      </c>
      <c r="I41" s="709">
        <f>IF($K14+$K$21+$K24+$K$31+$K40=0,0,I42*$K40/($K14+$K$21+$K24+$K$31+$K40))</f>
        <v>0</v>
      </c>
      <c r="J41" s="709">
        <f>IF($K14+$K$21+$K24+$K$31+$K40=0,0,J42*$K40/($K14+$K$21+$K24+$K$31+$K40))</f>
        <v>0</v>
      </c>
      <c r="K41" s="354">
        <f t="shared" si="12"/>
        <v>0</v>
      </c>
      <c r="L41" s="352">
        <f>IF($P14+$P$21+$P24+$P$31+$P40=0,0,L42*$P40/($P14+$P$21+$P24+$P$31+$P40))</f>
        <v>0</v>
      </c>
      <c r="M41" s="353">
        <f>IF($P14+$P$21+$P24+$P$31+$P40=0,0,M42*$P40/($P14+$P$21+$P24+$P$31+$P40))</f>
        <v>0</v>
      </c>
      <c r="N41" s="353">
        <f>IF($P14+$P$21+$P24+$P$31+$P40=0,0,N42*$P40/($P14+$P$21+$P24+$P$31+$P40))</f>
        <v>0</v>
      </c>
      <c r="O41" s="353">
        <f>IF($P14+$P$21+$P24+$P$31+$P40=0,0,O42*$P40/($P14+$P$21+$P24+$P$31+$P40))</f>
        <v>0</v>
      </c>
      <c r="P41" s="710">
        <f>K41+M41+L41-N41-O41</f>
        <v>0</v>
      </c>
      <c r="Q41" s="352">
        <f>IF($U14+$U$21+$U24+$U$31+$U40=0,0,Q42*$U40/($U14+$U$21+$U24+$U$31+$U40))</f>
        <v>0</v>
      </c>
      <c r="R41" s="353">
        <f>IF($U14+$U$21+$U24+$U$31+$U40=0,0,R42*$U40/($U14+$U$21+$U24+$U$31+$U40))</f>
        <v>0</v>
      </c>
      <c r="S41" s="353">
        <f>IF($U14+$U$21+$U24+$U$31+$U40=0,0,S42*$U40/($U14+$U$21+$U24+$U$31+$U40))</f>
        <v>0</v>
      </c>
      <c r="T41" s="353">
        <f>IF($U14+$U$21+$U24+$U$31+$U40=0,0,T42*$U40/($U14+$U$21+$U24+$U$31+$U40))</f>
        <v>0</v>
      </c>
      <c r="U41" s="710">
        <f>P41+Q41-S41-T41</f>
        <v>0</v>
      </c>
      <c r="V41" s="707"/>
    </row>
    <row r="42" spans="1:22" ht="14.25">
      <c r="A42" s="707"/>
      <c r="B42" s="1103">
        <f t="shared" si="2"/>
        <v>34</v>
      </c>
      <c r="C42" s="1104" t="s">
        <v>324</v>
      </c>
      <c r="D42" s="257">
        <f>SUM(D43:D46)</f>
        <v>0</v>
      </c>
      <c r="E42" s="258">
        <f>SUM(E43:E46)</f>
        <v>0</v>
      </c>
      <c r="F42" s="258">
        <f>SUM(F43:F46)</f>
        <v>0</v>
      </c>
      <c r="G42" s="258">
        <f t="shared" ref="G42:U42" si="19">SUM(G43:G46)</f>
        <v>0</v>
      </c>
      <c r="H42" s="258">
        <f>SUM(H43:H46)</f>
        <v>0</v>
      </c>
      <c r="I42" s="259">
        <f t="shared" si="19"/>
        <v>0</v>
      </c>
      <c r="J42" s="258">
        <f t="shared" si="19"/>
        <v>0</v>
      </c>
      <c r="K42" s="258">
        <f t="shared" si="19"/>
        <v>0</v>
      </c>
      <c r="L42" s="257">
        <f>SUM(L43:L46)</f>
        <v>0</v>
      </c>
      <c r="M42" s="258">
        <f>SUM(M43:M46)</f>
        <v>0</v>
      </c>
      <c r="N42" s="259">
        <f>SUM(N43:N46)</f>
        <v>0</v>
      </c>
      <c r="O42" s="258">
        <f>SUM(O43:O46)</f>
        <v>0</v>
      </c>
      <c r="P42" s="268">
        <f t="shared" si="19"/>
        <v>0</v>
      </c>
      <c r="Q42" s="257">
        <f t="shared" si="19"/>
        <v>0</v>
      </c>
      <c r="R42" s="258">
        <f>SUM(R43:R46)</f>
        <v>0</v>
      </c>
      <c r="S42" s="259">
        <f>SUM(S43:S46)</f>
        <v>0</v>
      </c>
      <c r="T42" s="258">
        <f>SUM(T43:T46)</f>
        <v>0</v>
      </c>
      <c r="U42" s="268">
        <f t="shared" si="19"/>
        <v>0</v>
      </c>
      <c r="V42" s="707"/>
    </row>
    <row r="43" spans="1:22">
      <c r="A43" s="707"/>
      <c r="B43" s="1105">
        <f t="shared" si="2"/>
        <v>35</v>
      </c>
      <c r="C43" s="1106" t="s">
        <v>44</v>
      </c>
      <c r="D43" s="250"/>
      <c r="E43" s="251"/>
      <c r="F43" s="252"/>
      <c r="G43" s="252"/>
      <c r="H43" s="252"/>
      <c r="I43" s="252"/>
      <c r="J43" s="252"/>
      <c r="K43" s="249">
        <f>E43+F43+G43+H43-I43-J43</f>
        <v>0</v>
      </c>
      <c r="L43" s="250"/>
      <c r="M43" s="251"/>
      <c r="N43" s="252"/>
      <c r="O43" s="251"/>
      <c r="P43" s="267">
        <f>K43+M43+L43-N43-O43</f>
        <v>0</v>
      </c>
      <c r="Q43" s="250"/>
      <c r="R43" s="251"/>
      <c r="S43" s="252"/>
      <c r="T43" s="251"/>
      <c r="U43" s="267">
        <f>P43+Q43+R43-S43-T43</f>
        <v>0</v>
      </c>
      <c r="V43" s="707"/>
    </row>
    <row r="44" spans="1:22">
      <c r="A44" s="707"/>
      <c r="B44" s="1105">
        <f t="shared" si="2"/>
        <v>36</v>
      </c>
      <c r="C44" s="1106" t="s">
        <v>45</v>
      </c>
      <c r="D44" s="250"/>
      <c r="E44" s="251"/>
      <c r="F44" s="252"/>
      <c r="G44" s="252"/>
      <c r="H44" s="252"/>
      <c r="I44" s="252"/>
      <c r="J44" s="252"/>
      <c r="K44" s="249">
        <f>E44+F44+G44+H44-I44-J44</f>
        <v>0</v>
      </c>
      <c r="L44" s="250"/>
      <c r="M44" s="251"/>
      <c r="N44" s="252"/>
      <c r="O44" s="251"/>
      <c r="P44" s="249">
        <f>K44+M44+L44-N44-O44</f>
        <v>0</v>
      </c>
      <c r="Q44" s="250"/>
      <c r="R44" s="251"/>
      <c r="S44" s="252"/>
      <c r="T44" s="251"/>
      <c r="U44" s="267">
        <f>P44+Q44+R44-S44-T44</f>
        <v>0</v>
      </c>
      <c r="V44" s="707"/>
    </row>
    <row r="45" spans="1:22">
      <c r="A45" s="707"/>
      <c r="B45" s="1105">
        <f t="shared" si="2"/>
        <v>37</v>
      </c>
      <c r="C45" s="1106" t="s">
        <v>46</v>
      </c>
      <c r="D45" s="250"/>
      <c r="E45" s="251"/>
      <c r="F45" s="252"/>
      <c r="G45" s="252"/>
      <c r="H45" s="252"/>
      <c r="I45" s="252"/>
      <c r="J45" s="252"/>
      <c r="K45" s="249">
        <f t="shared" si="12"/>
        <v>0</v>
      </c>
      <c r="L45" s="250"/>
      <c r="M45" s="251"/>
      <c r="N45" s="252"/>
      <c r="O45" s="251"/>
      <c r="P45" s="249">
        <f>K45+M45+L45-N45-O45</f>
        <v>0</v>
      </c>
      <c r="Q45" s="250"/>
      <c r="R45" s="251"/>
      <c r="S45" s="252"/>
      <c r="T45" s="251"/>
      <c r="U45" s="267">
        <f>P45+Q45+R45-S45-T45</f>
        <v>0</v>
      </c>
      <c r="V45" s="707"/>
    </row>
    <row r="46" spans="1:22" ht="13.5" thickBot="1">
      <c r="A46" s="707"/>
      <c r="B46" s="1125">
        <f t="shared" si="2"/>
        <v>38</v>
      </c>
      <c r="C46" s="1126" t="s">
        <v>47</v>
      </c>
      <c r="D46" s="250"/>
      <c r="E46" s="251"/>
      <c r="F46" s="252"/>
      <c r="G46" s="252"/>
      <c r="H46" s="252"/>
      <c r="I46" s="252"/>
      <c r="J46" s="252"/>
      <c r="K46" s="249">
        <f t="shared" si="12"/>
        <v>0</v>
      </c>
      <c r="L46" s="1202"/>
      <c r="M46" s="1203"/>
      <c r="N46" s="1204"/>
      <c r="O46" s="1203"/>
      <c r="P46" s="1205">
        <f>K46+M46+L46-N46-O46</f>
        <v>0</v>
      </c>
      <c r="Q46" s="1202"/>
      <c r="R46" s="1203"/>
      <c r="S46" s="1204"/>
      <c r="T46" s="1203"/>
      <c r="U46" s="1205">
        <f>P46+Q46+R46-S46-T46</f>
        <v>0</v>
      </c>
      <c r="V46" s="707"/>
    </row>
    <row r="47" spans="1:22" ht="13.5" thickBot="1">
      <c r="A47" s="707"/>
      <c r="B47" s="1127">
        <f t="shared" si="2"/>
        <v>39</v>
      </c>
      <c r="C47" s="1128" t="s">
        <v>48</v>
      </c>
      <c r="D47" s="490" t="s">
        <v>49</v>
      </c>
      <c r="E47" s="491" t="s">
        <v>49</v>
      </c>
      <c r="F47" s="491" t="s">
        <v>49</v>
      </c>
      <c r="G47" s="467"/>
      <c r="H47" s="491" t="s">
        <v>49</v>
      </c>
      <c r="I47" s="491" t="s">
        <v>49</v>
      </c>
      <c r="J47" s="491" t="s">
        <v>49</v>
      </c>
      <c r="K47" s="1201" t="s">
        <v>49</v>
      </c>
      <c r="L47" s="1206"/>
      <c r="M47" s="1207"/>
      <c r="N47" s="1207"/>
      <c r="O47" s="1207"/>
      <c r="P47" s="1208"/>
      <c r="Q47" s="1209"/>
      <c r="R47" s="1207"/>
      <c r="S47" s="1207"/>
      <c r="T47" s="1207"/>
      <c r="U47" s="1208"/>
      <c r="V47" s="707"/>
    </row>
    <row r="48" spans="1:22">
      <c r="A48" s="707"/>
      <c r="B48" s="1187">
        <f t="shared" si="2"/>
        <v>40</v>
      </c>
      <c r="C48" s="1188" t="s">
        <v>377</v>
      </c>
      <c r="D48" s="257">
        <f>D49+D50+D51+D52</f>
        <v>0</v>
      </c>
      <c r="E48" s="259">
        <f t="shared" ref="E48:J48" si="20">E49+E50+E51+E52</f>
        <v>0</v>
      </c>
      <c r="F48" s="259">
        <f t="shared" si="20"/>
        <v>0</v>
      </c>
      <c r="G48" s="259">
        <f t="shared" si="20"/>
        <v>0</v>
      </c>
      <c r="H48" s="259">
        <f t="shared" si="20"/>
        <v>0</v>
      </c>
      <c r="I48" s="259">
        <f t="shared" si="20"/>
        <v>0</v>
      </c>
      <c r="J48" s="259">
        <f t="shared" si="20"/>
        <v>0</v>
      </c>
      <c r="K48" s="260">
        <f>K49+K50+K51+K52</f>
        <v>0</v>
      </c>
      <c r="L48" s="257">
        <f>SUM(L49:L52)</f>
        <v>0</v>
      </c>
      <c r="M48" s="258">
        <f>SUM(M49:M52)</f>
        <v>0</v>
      </c>
      <c r="N48" s="259">
        <f>SUM(N49:N52)</f>
        <v>0</v>
      </c>
      <c r="O48" s="258">
        <f>SUM(O49:O52)</f>
        <v>0</v>
      </c>
      <c r="P48" s="268">
        <f t="shared" ref="P48" si="21">SUM(P49:P52)</f>
        <v>0</v>
      </c>
      <c r="Q48" s="257">
        <f>SUM(Q49:Q52)</f>
        <v>0</v>
      </c>
      <c r="R48" s="258">
        <f>SUM(R49:R52)</f>
        <v>0</v>
      </c>
      <c r="S48" s="259">
        <f>SUM(S49:S52)</f>
        <v>0</v>
      </c>
      <c r="T48" s="258">
        <f>SUM(T49:T52)</f>
        <v>0</v>
      </c>
      <c r="U48" s="268">
        <f>SUM(U49:U52)</f>
        <v>0</v>
      </c>
      <c r="V48" s="707"/>
    </row>
    <row r="49" spans="1:22">
      <c r="A49" s="707"/>
      <c r="B49" s="1189">
        <f t="shared" si="2"/>
        <v>41</v>
      </c>
      <c r="C49" s="1190" t="s">
        <v>29</v>
      </c>
      <c r="D49" s="1191"/>
      <c r="E49" s="1192"/>
      <c r="F49" s="1192"/>
      <c r="G49" s="1193"/>
      <c r="H49" s="1192"/>
      <c r="I49" s="1192"/>
      <c r="J49" s="1192"/>
      <c r="K49" s="1213">
        <f>E49+F49+G49+H49-I49-J49</f>
        <v>0</v>
      </c>
      <c r="L49" s="1194"/>
      <c r="M49" s="1210"/>
      <c r="N49" s="1211"/>
      <c r="O49" s="1210"/>
      <c r="P49" s="1212">
        <f>K49+M49+L49-N49-O49</f>
        <v>0</v>
      </c>
      <c r="Q49" s="1214"/>
      <c r="R49" s="1210"/>
      <c r="S49" s="1211"/>
      <c r="T49" s="1210"/>
      <c r="U49" s="1212">
        <f>P49+Q49+R49-S49-T49</f>
        <v>0</v>
      </c>
      <c r="V49" s="707"/>
    </row>
    <row r="50" spans="1:22">
      <c r="A50" s="707"/>
      <c r="B50" s="1189">
        <f t="shared" si="2"/>
        <v>42</v>
      </c>
      <c r="C50" s="1190" t="s">
        <v>37</v>
      </c>
      <c r="D50" s="1191"/>
      <c r="E50" s="1192"/>
      <c r="F50" s="1192"/>
      <c r="G50" s="1193"/>
      <c r="H50" s="1192"/>
      <c r="I50" s="1192"/>
      <c r="J50" s="1192"/>
      <c r="K50" s="1213">
        <f>E50+F50+G50+H50-I50-J50</f>
        <v>0</v>
      </c>
      <c r="L50" s="1194"/>
      <c r="M50" s="1210"/>
      <c r="N50" s="1211"/>
      <c r="O50" s="1210"/>
      <c r="P50" s="1213">
        <f>K50+M50+L50-N50-O50</f>
        <v>0</v>
      </c>
      <c r="Q50" s="1214"/>
      <c r="R50" s="1210"/>
      <c r="S50" s="1211"/>
      <c r="T50" s="1210"/>
      <c r="U50" s="1212">
        <f>P50+Q50+R50-S50-T50</f>
        <v>0</v>
      </c>
      <c r="V50" s="707"/>
    </row>
    <row r="51" spans="1:22">
      <c r="A51" s="707"/>
      <c r="B51" s="1189">
        <f t="shared" si="2"/>
        <v>43</v>
      </c>
      <c r="C51" s="1190" t="s">
        <v>27</v>
      </c>
      <c r="D51" s="1191"/>
      <c r="E51" s="1192"/>
      <c r="F51" s="1192"/>
      <c r="G51" s="1193"/>
      <c r="H51" s="1192"/>
      <c r="I51" s="1192"/>
      <c r="J51" s="1192"/>
      <c r="K51" s="1213">
        <f t="shared" ref="K51:K52" si="22">E51+F51+G51+H51-I51-J51</f>
        <v>0</v>
      </c>
      <c r="L51" s="1194"/>
      <c r="M51" s="1210"/>
      <c r="N51" s="1211"/>
      <c r="O51" s="1210"/>
      <c r="P51" s="1213">
        <f>K51+M51+L51-N51-O51</f>
        <v>0</v>
      </c>
      <c r="Q51" s="1214"/>
      <c r="R51" s="1210"/>
      <c r="S51" s="1211"/>
      <c r="T51" s="1210"/>
      <c r="U51" s="1212">
        <f>P51+Q51+R51-S51-T51</f>
        <v>0</v>
      </c>
      <c r="V51" s="707"/>
    </row>
    <row r="52" spans="1:22" ht="13.5" thickBot="1">
      <c r="A52" s="707"/>
      <c r="B52" s="1195">
        <f t="shared" si="2"/>
        <v>44</v>
      </c>
      <c r="C52" s="1196" t="s">
        <v>378</v>
      </c>
      <c r="D52" s="1197"/>
      <c r="E52" s="1198"/>
      <c r="F52" s="1198"/>
      <c r="G52" s="1199"/>
      <c r="H52" s="1198"/>
      <c r="I52" s="1198"/>
      <c r="J52" s="1198"/>
      <c r="K52" s="264">
        <f t="shared" si="22"/>
        <v>0</v>
      </c>
      <c r="L52" s="1200"/>
      <c r="M52" s="262"/>
      <c r="N52" s="263"/>
      <c r="O52" s="262"/>
      <c r="P52" s="270">
        <f>K52+M52+L52-N52-O52</f>
        <v>0</v>
      </c>
      <c r="Q52" s="261"/>
      <c r="R52" s="262"/>
      <c r="S52" s="263"/>
      <c r="T52" s="262"/>
      <c r="U52" s="270">
        <f>P52+Q52+R52-S52-T52</f>
        <v>0</v>
      </c>
      <c r="V52" s="707"/>
    </row>
    <row r="53" spans="1:22" ht="13.5" thickBot="1">
      <c r="A53" s="707"/>
      <c r="B53" s="493" t="s">
        <v>211</v>
      </c>
      <c r="C53" s="494"/>
      <c r="D53" s="3"/>
      <c r="E53" s="3"/>
      <c r="F53" s="3"/>
      <c r="G53" s="4"/>
      <c r="H53" s="825"/>
      <c r="I53" s="494"/>
      <c r="J53" s="494"/>
      <c r="K53" s="494"/>
      <c r="L53" s="494"/>
      <c r="M53" s="494"/>
      <c r="N53" s="494"/>
      <c r="O53" s="494"/>
      <c r="P53" s="494"/>
      <c r="Q53" s="494"/>
      <c r="R53" s="494"/>
      <c r="S53" s="494"/>
      <c r="T53" s="494"/>
      <c r="U53" s="494"/>
      <c r="V53" s="707"/>
    </row>
    <row r="54" spans="1:22" ht="13.5" thickBot="1">
      <c r="A54" s="707"/>
      <c r="B54" s="1103">
        <f>B52+1</f>
        <v>45</v>
      </c>
      <c r="C54" s="1129" t="s">
        <v>50</v>
      </c>
      <c r="D54" s="461"/>
      <c r="E54" s="462"/>
      <c r="F54" s="702"/>
      <c r="G54" s="5"/>
      <c r="H54" s="5"/>
      <c r="I54" s="5"/>
      <c r="J54" s="690"/>
      <c r="K54" s="5"/>
      <c r="L54" s="712"/>
      <c r="M54" s="712"/>
      <c r="N54" s="485"/>
      <c r="O54" s="485"/>
      <c r="P54" s="485"/>
      <c r="Q54" s="485"/>
      <c r="R54" s="485"/>
      <c r="S54" s="485"/>
      <c r="T54" s="485"/>
      <c r="U54" s="485"/>
      <c r="V54" s="707"/>
    </row>
    <row r="55" spans="1:22" ht="13.5" thickBot="1">
      <c r="A55" s="707"/>
      <c r="B55" s="1103">
        <f>B54+1</f>
        <v>46</v>
      </c>
      <c r="C55" s="1130" t="s">
        <v>227</v>
      </c>
      <c r="D55" s="463"/>
      <c r="E55" s="464"/>
      <c r="F55" s="703"/>
      <c r="G55" s="252"/>
      <c r="H55" s="691"/>
      <c r="I55" s="691"/>
      <c r="J55" s="691"/>
      <c r="K55" s="252"/>
      <c r="L55" s="712"/>
      <c r="M55" s="712"/>
      <c r="N55" s="485"/>
      <c r="O55" s="485"/>
      <c r="P55" s="485"/>
      <c r="Q55" s="485"/>
      <c r="R55" s="485"/>
      <c r="S55" s="485"/>
      <c r="T55" s="485"/>
      <c r="U55" s="485"/>
      <c r="V55" s="707"/>
    </row>
    <row r="56" spans="1:22" ht="13.5" thickBot="1">
      <c r="A56" s="707"/>
      <c r="B56" s="1103">
        <f t="shared" ref="B56:B62" si="23">B55+1</f>
        <v>47</v>
      </c>
      <c r="C56" s="1106" t="s">
        <v>228</v>
      </c>
      <c r="D56" s="250"/>
      <c r="E56" s="252"/>
      <c r="F56" s="252"/>
      <c r="G56" s="252"/>
      <c r="H56" s="691"/>
      <c r="I56" s="691"/>
      <c r="J56" s="691"/>
      <c r="K56" s="252"/>
      <c r="L56" s="712"/>
      <c r="M56" s="712"/>
      <c r="N56" s="485"/>
      <c r="O56" s="485"/>
      <c r="P56" s="485"/>
      <c r="Q56" s="485"/>
      <c r="R56" s="485"/>
      <c r="S56" s="485"/>
      <c r="T56" s="485"/>
      <c r="U56" s="485"/>
      <c r="V56" s="707"/>
    </row>
    <row r="57" spans="1:22" ht="13.5" thickBot="1">
      <c r="A57" s="707"/>
      <c r="B57" s="1103">
        <f t="shared" si="23"/>
        <v>48</v>
      </c>
      <c r="C57" s="1106" t="s">
        <v>229</v>
      </c>
      <c r="D57" s="250"/>
      <c r="E57" s="263"/>
      <c r="F57" s="263"/>
      <c r="G57" s="252"/>
      <c r="H57" s="826"/>
      <c r="I57" s="278"/>
      <c r="J57" s="278"/>
      <c r="K57" s="252"/>
      <c r="L57" s="712"/>
      <c r="M57" s="712"/>
      <c r="N57" s="485"/>
      <c r="O57" s="485"/>
      <c r="P57" s="485"/>
      <c r="Q57" s="485"/>
      <c r="R57" s="485"/>
      <c r="S57" s="485"/>
      <c r="T57" s="485"/>
      <c r="U57" s="485"/>
      <c r="V57" s="707"/>
    </row>
    <row r="58" spans="1:22" ht="13.5" thickBot="1">
      <c r="A58" s="707"/>
      <c r="B58" s="1103">
        <f t="shared" si="23"/>
        <v>49</v>
      </c>
      <c r="C58" s="1131" t="s">
        <v>322</v>
      </c>
      <c r="D58" s="271">
        <f t="shared" ref="D58:J58" si="24">D59-D60</f>
        <v>0</v>
      </c>
      <c r="E58" s="272">
        <f t="shared" si="24"/>
        <v>0</v>
      </c>
      <c r="F58" s="272">
        <f t="shared" si="24"/>
        <v>0</v>
      </c>
      <c r="G58" s="272">
        <f t="shared" si="24"/>
        <v>0</v>
      </c>
      <c r="H58" s="272">
        <f t="shared" si="24"/>
        <v>0</v>
      </c>
      <c r="I58" s="273">
        <f t="shared" si="24"/>
        <v>0</v>
      </c>
      <c r="J58" s="272">
        <f t="shared" si="24"/>
        <v>0</v>
      </c>
      <c r="K58" s="283">
        <f>K59-K60</f>
        <v>0</v>
      </c>
      <c r="L58" s="712"/>
      <c r="M58" s="712"/>
      <c r="N58" s="485"/>
      <c r="O58" s="485"/>
      <c r="P58" s="485"/>
      <c r="Q58" s="485"/>
      <c r="R58" s="485"/>
      <c r="S58" s="485"/>
      <c r="T58" s="485"/>
      <c r="U58" s="485"/>
      <c r="V58" s="707"/>
    </row>
    <row r="59" spans="1:22" ht="13.5" thickBot="1">
      <c r="A59" s="707"/>
      <c r="B59" s="1103">
        <f t="shared" si="23"/>
        <v>50</v>
      </c>
      <c r="C59" s="1130" t="s">
        <v>51</v>
      </c>
      <c r="D59" s="274"/>
      <c r="E59" s="704"/>
      <c r="F59" s="275"/>
      <c r="G59" s="276"/>
      <c r="H59" s="277"/>
      <c r="I59" s="277"/>
      <c r="J59" s="276"/>
      <c r="K59" s="276"/>
      <c r="L59" s="492"/>
      <c r="M59" s="492"/>
      <c r="N59" s="485"/>
      <c r="O59" s="485"/>
      <c r="P59" s="485"/>
      <c r="Q59" s="485"/>
      <c r="R59" s="485"/>
      <c r="S59" s="485"/>
      <c r="T59" s="485"/>
      <c r="U59" s="485"/>
      <c r="V59" s="707"/>
    </row>
    <row r="60" spans="1:22" ht="13.5" thickBot="1">
      <c r="A60" s="707"/>
      <c r="B60" s="1103">
        <f t="shared" si="23"/>
        <v>51</v>
      </c>
      <c r="C60" s="1132" t="s">
        <v>52</v>
      </c>
      <c r="D60" s="261"/>
      <c r="E60" s="263"/>
      <c r="F60" s="269"/>
      <c r="G60" s="263"/>
      <c r="H60" s="278"/>
      <c r="I60" s="278"/>
      <c r="J60" s="263"/>
      <c r="K60" s="263"/>
      <c r="L60" s="492"/>
      <c r="M60" s="492"/>
      <c r="N60" s="485"/>
      <c r="O60" s="485"/>
      <c r="P60" s="485"/>
      <c r="Q60" s="485"/>
      <c r="R60" s="485"/>
      <c r="S60" s="485"/>
      <c r="T60" s="485"/>
      <c r="U60" s="485"/>
      <c r="V60" s="707"/>
    </row>
    <row r="61" spans="1:22" ht="13.5" thickBot="1">
      <c r="A61" s="707"/>
      <c r="B61" s="1103">
        <f t="shared" si="23"/>
        <v>52</v>
      </c>
      <c r="C61" s="1133" t="s">
        <v>53</v>
      </c>
      <c r="D61" s="279">
        <f t="shared" ref="D61:K61" si="25">D9+D39+D54-D58</f>
        <v>0</v>
      </c>
      <c r="E61" s="280">
        <f t="shared" si="25"/>
        <v>0</v>
      </c>
      <c r="F61" s="280">
        <f t="shared" si="25"/>
        <v>0</v>
      </c>
      <c r="G61" s="281">
        <f t="shared" si="25"/>
        <v>0</v>
      </c>
      <c r="H61" s="281">
        <f t="shared" si="25"/>
        <v>0</v>
      </c>
      <c r="I61" s="282">
        <f t="shared" si="25"/>
        <v>0</v>
      </c>
      <c r="J61" s="281">
        <f t="shared" si="25"/>
        <v>0</v>
      </c>
      <c r="K61" s="284">
        <f t="shared" si="25"/>
        <v>0</v>
      </c>
      <c r="L61" s="492"/>
      <c r="M61" s="492"/>
      <c r="N61" s="485"/>
      <c r="O61" s="485"/>
      <c r="P61" s="485"/>
      <c r="Q61" s="485"/>
      <c r="R61" s="485"/>
      <c r="S61" s="485"/>
      <c r="T61" s="485"/>
      <c r="U61" s="485"/>
      <c r="V61" s="707"/>
    </row>
    <row r="62" spans="1:22" ht="13.5" thickBot="1">
      <c r="A62" s="707"/>
      <c r="B62" s="1103">
        <f t="shared" si="23"/>
        <v>53</v>
      </c>
      <c r="C62" s="1133" t="s">
        <v>54</v>
      </c>
      <c r="D62" s="465"/>
      <c r="E62" s="466"/>
      <c r="F62" s="466"/>
      <c r="G62" s="467"/>
      <c r="H62" s="468"/>
      <c r="I62" s="468"/>
      <c r="J62" s="467"/>
      <c r="K62" s="467"/>
      <c r="L62" s="492"/>
      <c r="M62" s="492"/>
      <c r="N62" s="485"/>
      <c r="O62" s="485"/>
      <c r="P62" s="485"/>
      <c r="Q62" s="485"/>
      <c r="R62" s="485"/>
      <c r="S62" s="485"/>
      <c r="T62" s="485"/>
      <c r="U62" s="485"/>
      <c r="V62" s="707"/>
    </row>
    <row r="63" spans="1:22" ht="13.5" thickBot="1">
      <c r="A63" s="707"/>
      <c r="B63" s="495"/>
      <c r="C63" s="495"/>
      <c r="D63" s="496"/>
      <c r="E63" s="496"/>
      <c r="F63" s="496"/>
      <c r="G63" s="497"/>
      <c r="H63" s="497"/>
      <c r="I63" s="492"/>
      <c r="J63" s="492"/>
      <c r="K63" s="492"/>
      <c r="L63" s="492"/>
      <c r="M63" s="492"/>
      <c r="N63" s="485"/>
      <c r="O63" s="485"/>
      <c r="P63" s="485"/>
      <c r="Q63" s="485"/>
      <c r="R63" s="485"/>
      <c r="S63" s="485"/>
      <c r="T63" s="485"/>
      <c r="U63" s="485"/>
      <c r="V63" s="707"/>
    </row>
    <row r="64" spans="1:22" ht="13.5" thickBot="1">
      <c r="A64" s="707"/>
      <c r="B64" s="1452" t="s">
        <v>55</v>
      </c>
      <c r="C64" s="1453"/>
      <c r="D64" s="1454"/>
      <c r="E64" s="6" t="s">
        <v>240</v>
      </c>
      <c r="F64" s="204" t="s">
        <v>241</v>
      </c>
      <c r="G64" s="206"/>
      <c r="H64" s="205"/>
      <c r="I64" s="205"/>
      <c r="J64" s="205"/>
      <c r="K64" s="485"/>
      <c r="L64" s="485"/>
      <c r="M64" s="485"/>
      <c r="N64" s="485"/>
      <c r="O64" s="485"/>
      <c r="P64" s="485"/>
      <c r="Q64" s="485"/>
      <c r="R64" s="485"/>
      <c r="S64" s="485"/>
      <c r="T64" s="485"/>
      <c r="U64" s="707"/>
      <c r="V64" s="707"/>
    </row>
    <row r="65" spans="1:22">
      <c r="A65" s="707"/>
      <c r="B65" s="498">
        <f>B62+1</f>
        <v>54</v>
      </c>
      <c r="C65" s="499" t="s">
        <v>29</v>
      </c>
      <c r="D65" s="500" t="s">
        <v>49</v>
      </c>
      <c r="E65" s="501" t="s">
        <v>49</v>
      </c>
      <c r="F65" s="500" t="s">
        <v>49</v>
      </c>
      <c r="G65" s="502"/>
      <c r="H65" s="503"/>
      <c r="I65" s="503"/>
      <c r="J65" s="503"/>
      <c r="K65" s="485"/>
      <c r="L65" s="504"/>
      <c r="M65" s="504"/>
      <c r="N65" s="504"/>
      <c r="O65" s="504"/>
      <c r="P65" s="504"/>
      <c r="Q65" s="504"/>
      <c r="R65" s="504"/>
      <c r="S65" s="504"/>
      <c r="T65" s="504"/>
      <c r="U65" s="707"/>
      <c r="V65" s="707"/>
    </row>
    <row r="66" spans="1:22">
      <c r="A66" s="707"/>
      <c r="B66" s="505">
        <f t="shared" ref="B66:B74" si="26">B65+1</f>
        <v>55</v>
      </c>
      <c r="C66" s="506" t="s">
        <v>56</v>
      </c>
      <c r="D66" s="507" t="s">
        <v>57</v>
      </c>
      <c r="E66" s="714"/>
      <c r="F66" s="692"/>
      <c r="G66" s="508"/>
      <c r="H66" s="827"/>
      <c r="I66" s="509"/>
      <c r="J66" s="509"/>
      <c r="K66" s="485"/>
      <c r="L66" s="7"/>
      <c r="M66" s="7"/>
      <c r="N66" s="8"/>
      <c r="O66" s="510"/>
      <c r="P66" s="511"/>
      <c r="Q66" s="9"/>
      <c r="R66" s="9"/>
      <c r="S66" s="8"/>
      <c r="T66" s="510"/>
      <c r="U66" s="707"/>
      <c r="V66" s="707"/>
    </row>
    <row r="67" spans="1:22">
      <c r="A67" s="707"/>
      <c r="B67" s="505">
        <f t="shared" si="26"/>
        <v>56</v>
      </c>
      <c r="C67" s="512" t="s">
        <v>58</v>
      </c>
      <c r="D67" s="513" t="s">
        <v>57</v>
      </c>
      <c r="E67" s="715"/>
      <c r="F67" s="692"/>
      <c r="G67" s="508"/>
      <c r="H67" s="827"/>
      <c r="I67" s="509"/>
      <c r="J67" s="509"/>
      <c r="K67" s="485"/>
      <c r="L67" s="7"/>
      <c r="M67" s="7"/>
      <c r="N67" s="7"/>
      <c r="O67" s="7"/>
      <c r="P67" s="7"/>
      <c r="Q67" s="7"/>
      <c r="R67" s="7"/>
      <c r="S67" s="7"/>
      <c r="T67" s="7"/>
      <c r="U67" s="707"/>
      <c r="V67" s="707"/>
    </row>
    <row r="68" spans="1:22" ht="13.5" thickBot="1">
      <c r="A68" s="707"/>
      <c r="B68" s="505">
        <f t="shared" si="26"/>
        <v>57</v>
      </c>
      <c r="C68" s="512" t="s">
        <v>59</v>
      </c>
      <c r="D68" s="513" t="s">
        <v>60</v>
      </c>
      <c r="E68" s="716"/>
      <c r="F68" s="514"/>
      <c r="G68" s="515"/>
      <c r="H68" s="828"/>
      <c r="I68" s="496"/>
      <c r="J68" s="496"/>
      <c r="K68" s="485"/>
      <c r="L68" s="7"/>
      <c r="M68" s="7"/>
      <c r="N68" s="10"/>
      <c r="O68" s="516"/>
      <c r="P68" s="517"/>
      <c r="Q68" s="11"/>
      <c r="R68" s="11"/>
      <c r="S68" s="10"/>
      <c r="T68" s="516"/>
      <c r="U68" s="707"/>
      <c r="V68" s="707"/>
    </row>
    <row r="69" spans="1:22" ht="13.5" thickBot="1">
      <c r="A69" s="707"/>
      <c r="B69" s="518">
        <f t="shared" si="26"/>
        <v>58</v>
      </c>
      <c r="C69" s="519" t="s">
        <v>61</v>
      </c>
      <c r="D69" s="520" t="s">
        <v>60</v>
      </c>
      <c r="E69" s="717"/>
      <c r="F69" s="521"/>
      <c r="G69" s="515"/>
      <c r="H69" s="828"/>
      <c r="I69" s="496"/>
      <c r="J69" s="496"/>
      <c r="K69" s="485"/>
      <c r="L69" s="7"/>
      <c r="M69" s="7"/>
      <c r="N69" s="10"/>
      <c r="O69" s="516"/>
      <c r="P69" s="437" t="s">
        <v>62</v>
      </c>
      <c r="Q69" s="718"/>
      <c r="R69" s="830"/>
      <c r="S69" s="438" t="s">
        <v>63</v>
      </c>
      <c r="T69" s="719"/>
      <c r="U69" s="707"/>
      <c r="V69" s="707"/>
    </row>
    <row r="70" spans="1:22">
      <c r="A70" s="707"/>
      <c r="B70" s="522">
        <f t="shared" si="26"/>
        <v>59</v>
      </c>
      <c r="C70" s="499" t="s">
        <v>37</v>
      </c>
      <c r="D70" s="500" t="s">
        <v>49</v>
      </c>
      <c r="E70" s="523" t="s">
        <v>49</v>
      </c>
      <c r="F70" s="500" t="s">
        <v>49</v>
      </c>
      <c r="G70" s="502"/>
      <c r="H70" s="503"/>
      <c r="I70" s="503"/>
      <c r="J70" s="503"/>
      <c r="K70" s="485"/>
      <c r="L70" s="504"/>
      <c r="M70" s="504"/>
      <c r="N70" s="504"/>
      <c r="O70" s="504"/>
      <c r="P70" s="439" t="s">
        <v>64</v>
      </c>
      <c r="Q70" s="720"/>
      <c r="R70" s="831"/>
      <c r="S70" s="440" t="s">
        <v>64</v>
      </c>
      <c r="T70" s="721"/>
      <c r="U70" s="707"/>
      <c r="V70" s="707"/>
    </row>
    <row r="71" spans="1:22">
      <c r="A71" s="707"/>
      <c r="B71" s="505">
        <f t="shared" si="26"/>
        <v>60</v>
      </c>
      <c r="C71" s="506" t="s">
        <v>56</v>
      </c>
      <c r="D71" s="507" t="s">
        <v>57</v>
      </c>
      <c r="E71" s="714"/>
      <c r="F71" s="692"/>
      <c r="G71" s="508"/>
      <c r="H71" s="827"/>
      <c r="I71" s="509"/>
      <c r="J71" s="509"/>
      <c r="K71" s="485"/>
      <c r="L71" s="9"/>
      <c r="M71" s="9"/>
      <c r="N71" s="8"/>
      <c r="O71" s="510"/>
      <c r="P71" s="722"/>
      <c r="Q71" s="723"/>
      <c r="R71" s="733"/>
      <c r="S71" s="724"/>
      <c r="T71" s="725"/>
      <c r="U71" s="707"/>
      <c r="V71" s="707"/>
    </row>
    <row r="72" spans="1:22">
      <c r="A72" s="707"/>
      <c r="B72" s="505">
        <f t="shared" si="26"/>
        <v>61</v>
      </c>
      <c r="C72" s="512" t="s">
        <v>58</v>
      </c>
      <c r="D72" s="513" t="s">
        <v>57</v>
      </c>
      <c r="E72" s="715"/>
      <c r="F72" s="692"/>
      <c r="G72" s="508"/>
      <c r="H72" s="827"/>
      <c r="I72" s="509"/>
      <c r="J72" s="509"/>
      <c r="K72" s="485"/>
      <c r="L72" s="7"/>
      <c r="M72" s="7"/>
      <c r="N72" s="7"/>
      <c r="O72" s="7"/>
      <c r="P72" s="726"/>
      <c r="Q72" s="723"/>
      <c r="R72" s="733"/>
      <c r="S72" s="727"/>
      <c r="T72" s="728"/>
      <c r="U72" s="707"/>
      <c r="V72" s="707"/>
    </row>
    <row r="73" spans="1:22" ht="13.5" thickBot="1">
      <c r="A73" s="707"/>
      <c r="B73" s="505">
        <f t="shared" si="26"/>
        <v>62</v>
      </c>
      <c r="C73" s="512" t="s">
        <v>59</v>
      </c>
      <c r="D73" s="513" t="s">
        <v>60</v>
      </c>
      <c r="E73" s="716"/>
      <c r="F73" s="514"/>
      <c r="G73" s="515"/>
      <c r="H73" s="828"/>
      <c r="I73" s="496"/>
      <c r="J73" s="496"/>
      <c r="K73" s="485"/>
      <c r="L73" s="7"/>
      <c r="M73" s="7"/>
      <c r="N73" s="10"/>
      <c r="O73" s="516"/>
      <c r="P73" s="200" t="s">
        <v>65</v>
      </c>
      <c r="Q73" s="729"/>
      <c r="R73" s="730"/>
      <c r="S73" s="730" t="s">
        <v>65</v>
      </c>
      <c r="T73" s="731"/>
      <c r="U73" s="707"/>
      <c r="V73" s="707"/>
    </row>
    <row r="74" spans="1:22" ht="13.5" thickBot="1">
      <c r="A74" s="707"/>
      <c r="B74" s="518">
        <f t="shared" si="26"/>
        <v>63</v>
      </c>
      <c r="C74" s="519" t="s">
        <v>61</v>
      </c>
      <c r="D74" s="520" t="s">
        <v>60</v>
      </c>
      <c r="E74" s="717"/>
      <c r="F74" s="521"/>
      <c r="G74" s="515"/>
      <c r="H74" s="828"/>
      <c r="I74" s="496"/>
      <c r="J74" s="496"/>
      <c r="K74" s="485"/>
      <c r="L74" s="7"/>
      <c r="M74" s="7"/>
      <c r="N74" s="10"/>
      <c r="O74" s="516"/>
      <c r="P74" s="441" t="s">
        <v>66</v>
      </c>
      <c r="Q74" s="732"/>
      <c r="R74" s="832"/>
      <c r="S74" s="705"/>
      <c r="T74" s="733"/>
      <c r="U74" s="707"/>
      <c r="V74" s="707"/>
    </row>
    <row r="75" spans="1:22">
      <c r="A75" s="707"/>
      <c r="B75" s="707"/>
      <c r="C75" s="707"/>
      <c r="D75" s="707"/>
      <c r="E75" s="707"/>
      <c r="F75" s="707"/>
      <c r="G75" s="707"/>
      <c r="H75" s="707"/>
      <c r="I75" s="707"/>
      <c r="J75" s="707"/>
      <c r="K75" s="707"/>
      <c r="L75" s="707"/>
      <c r="M75" s="707"/>
      <c r="N75" s="707"/>
      <c r="O75" s="707"/>
      <c r="P75" s="707"/>
      <c r="Q75" s="707"/>
      <c r="R75" s="707"/>
      <c r="S75" s="707"/>
      <c r="T75" s="707"/>
      <c r="U75" s="707"/>
      <c r="V75" s="707"/>
    </row>
    <row r="76" spans="1:22">
      <c r="A76" s="707"/>
      <c r="B76" s="1134" t="s">
        <v>242</v>
      </c>
      <c r="C76" s="707"/>
      <c r="D76" s="707"/>
      <c r="E76" s="707"/>
      <c r="F76" s="707"/>
      <c r="G76" s="707"/>
      <c r="H76" s="707"/>
      <c r="I76" s="707"/>
      <c r="J76" s="707"/>
      <c r="K76" s="707"/>
      <c r="L76" s="707"/>
      <c r="M76" s="707"/>
      <c r="N76" s="707"/>
      <c r="O76" s="707"/>
      <c r="P76" s="707"/>
      <c r="Q76" s="707"/>
      <c r="R76" s="707"/>
      <c r="S76" s="707"/>
      <c r="T76" s="707"/>
      <c r="U76" s="707"/>
      <c r="V76" s="707"/>
    </row>
    <row r="77" spans="1:22">
      <c r="A77" s="707"/>
      <c r="B77" s="597"/>
      <c r="C77" s="707"/>
      <c r="D77" s="707"/>
      <c r="E77" s="707"/>
      <c r="F77" s="707"/>
      <c r="G77" s="707"/>
      <c r="H77" s="707"/>
      <c r="I77" s="707"/>
      <c r="J77" s="707"/>
      <c r="K77" s="707"/>
      <c r="L77" s="707"/>
      <c r="M77" s="707"/>
      <c r="N77" s="707"/>
      <c r="O77" s="707"/>
      <c r="P77" s="707"/>
      <c r="Q77" s="707"/>
      <c r="R77" s="707"/>
      <c r="S77" s="707"/>
      <c r="T77" s="707"/>
      <c r="U77" s="707"/>
      <c r="V77" s="707"/>
    </row>
    <row r="78" spans="1:22">
      <c r="A78" s="707"/>
      <c r="B78" s="1135" t="s">
        <v>311</v>
      </c>
      <c r="C78" s="1136"/>
      <c r="D78" s="1136"/>
      <c r="E78" s="1136"/>
      <c r="F78" s="1136"/>
      <c r="G78" s="1136"/>
      <c r="H78" s="1136"/>
      <c r="I78" s="1136"/>
      <c r="J78" s="1136"/>
      <c r="K78" s="1136"/>
      <c r="L78" s="1136"/>
      <c r="M78" s="1136"/>
      <c r="N78" s="1136"/>
      <c r="O78" s="1136"/>
      <c r="P78" s="1136"/>
      <c r="Q78" s="707"/>
      <c r="R78" s="707"/>
      <c r="S78" s="707"/>
      <c r="T78" s="707"/>
      <c r="U78" s="707"/>
      <c r="V78" s="707"/>
    </row>
    <row r="79" spans="1:22">
      <c r="A79" s="707"/>
      <c r="B79" s="1135" t="s">
        <v>325</v>
      </c>
      <c r="C79" s="1137"/>
      <c r="D79" s="1137"/>
      <c r="E79" s="1137"/>
      <c r="F79" s="1137"/>
      <c r="G79" s="1137"/>
      <c r="H79" s="1137"/>
      <c r="I79" s="1137"/>
      <c r="J79" s="1137"/>
      <c r="K79" s="1136"/>
      <c r="L79" s="1136"/>
      <c r="M79" s="1136"/>
      <c r="N79" s="1136"/>
      <c r="O79" s="1136"/>
      <c r="P79" s="1136"/>
      <c r="Q79" s="707"/>
      <c r="R79" s="707"/>
      <c r="S79" s="707"/>
      <c r="T79" s="707"/>
      <c r="U79" s="707"/>
      <c r="V79" s="707"/>
    </row>
    <row r="80" spans="1:22">
      <c r="A80" s="707"/>
      <c r="B80" s="1135" t="s">
        <v>326</v>
      </c>
      <c r="C80" s="1136"/>
      <c r="D80" s="1136"/>
      <c r="E80" s="1136"/>
      <c r="F80" s="1136"/>
      <c r="G80" s="1136"/>
      <c r="H80" s="1136"/>
      <c r="I80" s="1136"/>
      <c r="J80" s="1136"/>
      <c r="K80" s="1136"/>
      <c r="L80" s="1136"/>
      <c r="M80" s="1136"/>
      <c r="N80" s="1136"/>
      <c r="O80" s="1136"/>
      <c r="P80" s="1136"/>
      <c r="Q80" s="707"/>
      <c r="R80" s="707"/>
      <c r="S80" s="707"/>
      <c r="T80" s="707"/>
      <c r="U80" s="707"/>
      <c r="V80" s="707"/>
    </row>
    <row r="81" spans="1:22">
      <c r="A81" s="707"/>
      <c r="B81" s="1135" t="s">
        <v>327</v>
      </c>
      <c r="C81" s="1138"/>
      <c r="D81" s="1138"/>
      <c r="E81" s="1138"/>
      <c r="F81" s="1138"/>
      <c r="G81" s="1138"/>
      <c r="H81" s="1138"/>
      <c r="I81" s="1138"/>
      <c r="J81" s="1138"/>
      <c r="K81" s="1138"/>
      <c r="L81" s="1138"/>
      <c r="M81" s="1138"/>
      <c r="N81" s="1138"/>
      <c r="O81" s="1138"/>
      <c r="P81" s="1136"/>
      <c r="Q81" s="707"/>
      <c r="R81" s="707"/>
      <c r="S81" s="707"/>
      <c r="T81" s="707"/>
      <c r="U81" s="707"/>
      <c r="V81" s="707"/>
    </row>
    <row r="82" spans="1:22">
      <c r="A82" s="707"/>
      <c r="B82" s="1139"/>
      <c r="C82" s="1139"/>
      <c r="D82" s="1139"/>
      <c r="E82" s="1139"/>
      <c r="F82" s="1139"/>
      <c r="G82" s="1139"/>
      <c r="H82" s="1139"/>
      <c r="I82" s="1139"/>
      <c r="J82" s="1139"/>
      <c r="K82" s="1139"/>
      <c r="L82" s="1138"/>
      <c r="M82" s="1138"/>
      <c r="N82" s="1138"/>
      <c r="O82" s="1138"/>
      <c r="P82" s="1136"/>
      <c r="Q82" s="707"/>
      <c r="R82" s="707"/>
      <c r="S82" s="707"/>
      <c r="T82" s="707"/>
      <c r="U82" s="707"/>
      <c r="V82" s="707"/>
    </row>
    <row r="83" spans="1:22">
      <c r="A83" s="734"/>
      <c r="B83" s="736"/>
      <c r="C83" s="737"/>
      <c r="D83" s="737"/>
      <c r="E83" s="737"/>
      <c r="F83" s="737"/>
      <c r="G83" s="737"/>
      <c r="H83" s="737"/>
      <c r="I83" s="737"/>
      <c r="J83" s="737"/>
      <c r="K83" s="737"/>
      <c r="L83" s="737"/>
      <c r="M83" s="737"/>
      <c r="N83" s="737"/>
      <c r="O83" s="738"/>
      <c r="P83" s="735"/>
      <c r="Q83" s="713"/>
      <c r="R83" s="713"/>
      <c r="S83" s="713"/>
      <c r="T83" s="713"/>
      <c r="U83" s="713"/>
      <c r="V83" s="713"/>
    </row>
    <row r="84" spans="1:22">
      <c r="A84" s="713"/>
      <c r="B84" s="713"/>
      <c r="C84" s="713" t="s">
        <v>245</v>
      </c>
      <c r="D84" s="713"/>
      <c r="E84" s="713"/>
      <c r="F84" s="713"/>
      <c r="G84" s="713"/>
      <c r="H84" s="713"/>
      <c r="I84" s="713"/>
      <c r="J84" s="713"/>
      <c r="K84" s="713"/>
      <c r="L84" s="713"/>
      <c r="M84" s="713"/>
      <c r="N84" s="713"/>
      <c r="O84" s="713"/>
      <c r="P84" s="713"/>
      <c r="Q84" s="713"/>
      <c r="R84" s="713"/>
      <c r="S84" s="713"/>
      <c r="T84" s="713"/>
      <c r="U84" s="713"/>
      <c r="V84" s="713"/>
    </row>
    <row r="85" spans="1:22">
      <c r="A85" s="739"/>
      <c r="B85" s="739"/>
      <c r="C85" s="739"/>
      <c r="D85" s="739"/>
      <c r="E85" s="739"/>
      <c r="F85" s="739"/>
      <c r="G85" s="739"/>
      <c r="H85" s="739"/>
      <c r="I85" s="739"/>
      <c r="J85" s="739"/>
      <c r="K85" s="739"/>
      <c r="L85" s="739"/>
      <c r="M85" s="739"/>
      <c r="N85" s="739"/>
      <c r="O85" s="739"/>
      <c r="P85" s="739"/>
      <c r="Q85" s="739"/>
      <c r="R85" s="739"/>
      <c r="S85" s="739"/>
      <c r="T85" s="739"/>
      <c r="U85" s="739"/>
      <c r="V85" s="739"/>
    </row>
  </sheetData>
  <protectedRanges>
    <protectedRange sqref="Q53:T53 D53:O53" name="Oblast1_3"/>
    <protectedRange sqref="P71:T72" name="Oblast1_1_1_1"/>
  </protectedRanges>
  <mergeCells count="9">
    <mergeCell ref="Q5:U5"/>
    <mergeCell ref="D6:K6"/>
    <mergeCell ref="L6:P6"/>
    <mergeCell ref="Q6:U6"/>
    <mergeCell ref="B64:D64"/>
    <mergeCell ref="B3:C3"/>
    <mergeCell ref="B5:C7"/>
    <mergeCell ref="D5:K5"/>
    <mergeCell ref="L5:P5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V62"/>
  <sheetViews>
    <sheetView showGridLines="0" zoomScale="85" zoomScaleNormal="85" workbookViewId="0">
      <selection activeCell="L29" sqref="L29"/>
    </sheetView>
  </sheetViews>
  <sheetFormatPr defaultRowHeight="12.75"/>
  <cols>
    <col min="1" max="1" width="2.7109375" customWidth="1"/>
    <col min="2" max="2" width="3.5703125" customWidth="1"/>
    <col min="3" max="3" width="36.5703125" customWidth="1"/>
    <col min="4" max="4" width="14" customWidth="1"/>
    <col min="5" max="5" width="18.42578125" customWidth="1"/>
    <col min="6" max="6" width="13.42578125" customWidth="1"/>
    <col min="7" max="11" width="14.140625" customWidth="1"/>
    <col min="12" max="12" width="12" customWidth="1"/>
    <col min="13" max="13" width="9.42578125" customWidth="1"/>
    <col min="21" max="21" width="16.42578125" customWidth="1"/>
    <col min="22" max="22" width="13.85546875" bestFit="1" customWidth="1"/>
  </cols>
  <sheetData>
    <row r="1" spans="2:11" ht="14.25" customHeight="1" thickBot="1">
      <c r="I1" s="332" t="s">
        <v>283</v>
      </c>
      <c r="K1" s="680"/>
    </row>
    <row r="2" spans="2:11" ht="15" customHeight="1" thickBot="1">
      <c r="B2" s="28"/>
      <c r="H2" s="19" t="s">
        <v>0</v>
      </c>
      <c r="I2" s="312"/>
      <c r="J2" s="19" t="s">
        <v>1</v>
      </c>
      <c r="K2" s="288">
        <v>2024</v>
      </c>
    </row>
    <row r="3" spans="2:11" ht="12" customHeight="1">
      <c r="B3" s="28"/>
      <c r="C3" s="28"/>
      <c r="D3" s="19"/>
      <c r="E3" s="29"/>
      <c r="F3" s="19"/>
      <c r="G3" s="138"/>
      <c r="I3" s="332"/>
    </row>
    <row r="4" spans="2:11" ht="15.75">
      <c r="B4" s="839" t="s">
        <v>67</v>
      </c>
      <c r="C4" s="840"/>
      <c r="D4" s="840"/>
      <c r="E4" s="840"/>
      <c r="F4" s="840"/>
      <c r="G4" s="841"/>
    </row>
    <row r="5" spans="2:11" ht="13.5" customHeight="1" thickBot="1">
      <c r="B5" s="842"/>
      <c r="C5" s="843"/>
      <c r="D5" s="843"/>
      <c r="E5" s="30"/>
      <c r="F5" s="840"/>
      <c r="K5" s="30" t="s">
        <v>3</v>
      </c>
    </row>
    <row r="6" spans="2:11" ht="24.75" customHeight="1" thickBot="1">
      <c r="B6" s="143"/>
      <c r="C6" s="1469" t="s">
        <v>68</v>
      </c>
      <c r="D6" s="1470"/>
      <c r="E6" s="1470"/>
      <c r="F6" s="1471"/>
      <c r="G6" s="31" t="s">
        <v>69</v>
      </c>
      <c r="H6" s="844" t="s">
        <v>332</v>
      </c>
      <c r="I6" s="31" t="s">
        <v>333</v>
      </c>
      <c r="J6" s="844" t="s">
        <v>334</v>
      </c>
      <c r="K6" s="31" t="s">
        <v>335</v>
      </c>
    </row>
    <row r="7" spans="2:11" ht="12" customHeight="1" thickBot="1">
      <c r="B7" s="845"/>
      <c r="C7" s="1472" t="s">
        <v>11</v>
      </c>
      <c r="D7" s="1473"/>
      <c r="E7" s="1473"/>
      <c r="F7" s="1474"/>
      <c r="G7" s="846" t="s">
        <v>12</v>
      </c>
      <c r="H7" s="846" t="s">
        <v>13</v>
      </c>
      <c r="I7" s="846" t="s">
        <v>14</v>
      </c>
      <c r="J7" s="846" t="s">
        <v>15</v>
      </c>
      <c r="K7" s="846" t="s">
        <v>16</v>
      </c>
    </row>
    <row r="8" spans="2:11" ht="15" customHeight="1" thickBot="1">
      <c r="B8" s="845">
        <v>1</v>
      </c>
      <c r="C8" s="847" t="s">
        <v>308</v>
      </c>
      <c r="D8" s="848"/>
      <c r="E8" s="849"/>
      <c r="F8" s="849"/>
      <c r="G8" s="896">
        <f>G9+G30</f>
        <v>0</v>
      </c>
      <c r="H8" s="896">
        <f>H9</f>
        <v>0</v>
      </c>
      <c r="I8" s="896">
        <f>I9</f>
        <v>0</v>
      </c>
      <c r="J8" s="896">
        <f>J9</f>
        <v>0</v>
      </c>
      <c r="K8" s="896">
        <f>K9</f>
        <v>0</v>
      </c>
    </row>
    <row r="9" spans="2:11" ht="15" customHeight="1" thickBot="1">
      <c r="B9" s="845">
        <f>B8+1</f>
        <v>2</v>
      </c>
      <c r="C9" s="850" t="s">
        <v>336</v>
      </c>
      <c r="D9" s="848"/>
      <c r="E9" s="849"/>
      <c r="F9" s="849"/>
      <c r="G9" s="896">
        <f>G10+G24+G25</f>
        <v>0</v>
      </c>
      <c r="H9" s="896">
        <f>H10+H24+H25</f>
        <v>0</v>
      </c>
      <c r="I9" s="896">
        <f>I10+I24+I25</f>
        <v>0</v>
      </c>
      <c r="J9" s="896">
        <f>J10+J24+J25</f>
        <v>0</v>
      </c>
      <c r="K9" s="896">
        <f>K10+K24+K25</f>
        <v>0</v>
      </c>
    </row>
    <row r="10" spans="2:11" ht="13.5" customHeight="1">
      <c r="B10" s="851">
        <f>B9+1</f>
        <v>3</v>
      </c>
      <c r="C10" s="852" t="s">
        <v>310</v>
      </c>
      <c r="D10" s="853"/>
      <c r="E10" s="854"/>
      <c r="F10" s="854"/>
      <c r="G10" s="897">
        <f>SUM(G11:G23)</f>
        <v>0</v>
      </c>
      <c r="H10" s="897">
        <f>SUM(H11:H23)</f>
        <v>0</v>
      </c>
      <c r="I10" s="897">
        <f>SUM(I11:I23)</f>
        <v>0</v>
      </c>
      <c r="J10" s="897">
        <f>SUM(J11:J23)</f>
        <v>0</v>
      </c>
      <c r="K10" s="897">
        <f>SUM(K11:K23)</f>
        <v>0</v>
      </c>
    </row>
    <row r="11" spans="2:11" ht="13.5" customHeight="1">
      <c r="B11" s="851">
        <f>B10+1</f>
        <v>4</v>
      </c>
      <c r="C11" s="855" t="s">
        <v>200</v>
      </c>
      <c r="D11" s="853"/>
      <c r="E11" s="854"/>
      <c r="F11" s="854"/>
      <c r="G11" s="1143">
        <f>H11+I11</f>
        <v>0</v>
      </c>
      <c r="H11" s="1142"/>
      <c r="I11" s="1142"/>
      <c r="J11" s="1142"/>
      <c r="K11" s="1143">
        <f>I11-J11</f>
        <v>0</v>
      </c>
    </row>
    <row r="12" spans="2:11" ht="13.5" customHeight="1">
      <c r="B12" s="851">
        <f t="shared" ref="B12:B29" si="0">B11+1</f>
        <v>5</v>
      </c>
      <c r="C12" s="855" t="s">
        <v>70</v>
      </c>
      <c r="D12" s="856"/>
      <c r="E12" s="306"/>
      <c r="F12" s="306"/>
      <c r="G12" s="1144">
        <f t="shared" ref="G12:G29" si="1">H12+I12</f>
        <v>0</v>
      </c>
      <c r="H12" s="315"/>
      <c r="I12" s="315"/>
      <c r="J12" s="315"/>
      <c r="K12" s="1144">
        <f t="shared" ref="K12:K24" si="2">I12-J12</f>
        <v>0</v>
      </c>
    </row>
    <row r="13" spans="2:11" ht="13.5" customHeight="1">
      <c r="B13" s="851">
        <f t="shared" si="0"/>
        <v>6</v>
      </c>
      <c r="C13" s="855" t="s">
        <v>71</v>
      </c>
      <c r="D13" s="856"/>
      <c r="E13" s="306"/>
      <c r="F13" s="306"/>
      <c r="G13" s="1144">
        <f t="shared" si="1"/>
        <v>0</v>
      </c>
      <c r="H13" s="315"/>
      <c r="I13" s="315"/>
      <c r="J13" s="315"/>
      <c r="K13" s="1144">
        <f t="shared" si="2"/>
        <v>0</v>
      </c>
    </row>
    <row r="14" spans="2:11" ht="13.5" customHeight="1">
      <c r="B14" s="851">
        <f t="shared" si="0"/>
        <v>7</v>
      </c>
      <c r="C14" s="855" t="s">
        <v>72</v>
      </c>
      <c r="D14" s="856"/>
      <c r="E14" s="306"/>
      <c r="F14" s="306"/>
      <c r="G14" s="1144">
        <f t="shared" si="1"/>
        <v>0</v>
      </c>
      <c r="H14" s="315"/>
      <c r="I14" s="315"/>
      <c r="J14" s="315"/>
      <c r="K14" s="1144">
        <f t="shared" si="2"/>
        <v>0</v>
      </c>
    </row>
    <row r="15" spans="2:11" ht="13.5" customHeight="1">
      <c r="B15" s="851">
        <f t="shared" si="0"/>
        <v>8</v>
      </c>
      <c r="C15" s="855" t="s">
        <v>73</v>
      </c>
      <c r="D15" s="856"/>
      <c r="E15" s="306"/>
      <c r="F15" s="306"/>
      <c r="G15" s="1144">
        <f t="shared" si="1"/>
        <v>0</v>
      </c>
      <c r="H15" s="315"/>
      <c r="I15" s="315"/>
      <c r="J15" s="315"/>
      <c r="K15" s="1144">
        <f t="shared" si="2"/>
        <v>0</v>
      </c>
    </row>
    <row r="16" spans="2:11" ht="13.5" customHeight="1">
      <c r="B16" s="851">
        <f t="shared" si="0"/>
        <v>9</v>
      </c>
      <c r="C16" s="855" t="s">
        <v>74</v>
      </c>
      <c r="D16" s="856"/>
      <c r="E16" s="306"/>
      <c r="F16" s="306"/>
      <c r="G16" s="1144">
        <f t="shared" si="1"/>
        <v>0</v>
      </c>
      <c r="H16" s="315"/>
      <c r="I16" s="315"/>
      <c r="J16" s="315"/>
      <c r="K16" s="1144">
        <f t="shared" si="2"/>
        <v>0</v>
      </c>
    </row>
    <row r="17" spans="2:22" ht="13.5" customHeight="1">
      <c r="B17" s="851">
        <f t="shared" si="0"/>
        <v>10</v>
      </c>
      <c r="C17" s="855" t="s">
        <v>247</v>
      </c>
      <c r="D17" s="856"/>
      <c r="E17" s="306"/>
      <c r="F17" s="306"/>
      <c r="G17" s="1144">
        <f t="shared" si="1"/>
        <v>0</v>
      </c>
      <c r="H17" s="315"/>
      <c r="I17" s="315"/>
      <c r="J17" s="315"/>
      <c r="K17" s="1144">
        <f t="shared" si="2"/>
        <v>0</v>
      </c>
    </row>
    <row r="18" spans="2:22" ht="13.5" customHeight="1">
      <c r="B18" s="851">
        <f t="shared" si="0"/>
        <v>11</v>
      </c>
      <c r="C18" s="855" t="s">
        <v>75</v>
      </c>
      <c r="D18" s="856"/>
      <c r="E18" s="306"/>
      <c r="F18" s="306"/>
      <c r="G18" s="1144">
        <f t="shared" si="1"/>
        <v>0</v>
      </c>
      <c r="H18" s="315"/>
      <c r="I18" s="315"/>
      <c r="J18" s="315"/>
      <c r="K18" s="1144">
        <f t="shared" si="2"/>
        <v>0</v>
      </c>
    </row>
    <row r="19" spans="2:22" ht="13.5" customHeight="1">
      <c r="B19" s="851">
        <f t="shared" si="0"/>
        <v>12</v>
      </c>
      <c r="C19" s="855" t="s">
        <v>76</v>
      </c>
      <c r="D19" s="856"/>
      <c r="E19" s="306"/>
      <c r="F19" s="306"/>
      <c r="G19" s="1144">
        <f t="shared" si="1"/>
        <v>0</v>
      </c>
      <c r="H19" s="315"/>
      <c r="I19" s="315"/>
      <c r="J19" s="315"/>
      <c r="K19" s="1144">
        <f t="shared" si="2"/>
        <v>0</v>
      </c>
    </row>
    <row r="20" spans="2:22" ht="13.5" customHeight="1">
      <c r="B20" s="851">
        <f t="shared" si="0"/>
        <v>13</v>
      </c>
      <c r="C20" s="855" t="s">
        <v>77</v>
      </c>
      <c r="D20" s="856"/>
      <c r="E20" s="306"/>
      <c r="F20" s="306"/>
      <c r="G20" s="1144">
        <f t="shared" si="1"/>
        <v>0</v>
      </c>
      <c r="H20" s="315"/>
      <c r="I20" s="315"/>
      <c r="J20" s="315"/>
      <c r="K20" s="1144">
        <f t="shared" si="2"/>
        <v>0</v>
      </c>
    </row>
    <row r="21" spans="2:22" ht="13.5" customHeight="1">
      <c r="B21" s="851">
        <f t="shared" si="0"/>
        <v>14</v>
      </c>
      <c r="C21" s="855" t="s">
        <v>78</v>
      </c>
      <c r="D21" s="856"/>
      <c r="E21" s="306"/>
      <c r="F21" s="306"/>
      <c r="G21" s="1144">
        <f t="shared" si="1"/>
        <v>0</v>
      </c>
      <c r="H21" s="315"/>
      <c r="I21" s="315"/>
      <c r="J21" s="315"/>
      <c r="K21" s="1144">
        <f t="shared" si="2"/>
        <v>0</v>
      </c>
    </row>
    <row r="22" spans="2:22" ht="13.5" customHeight="1">
      <c r="B22" s="851">
        <f t="shared" si="0"/>
        <v>15</v>
      </c>
      <c r="C22" s="855" t="s">
        <v>379</v>
      </c>
      <c r="D22" s="856"/>
      <c r="E22" s="306"/>
      <c r="F22" s="306"/>
      <c r="G22" s="1144">
        <f t="shared" si="1"/>
        <v>0</v>
      </c>
      <c r="H22" s="315"/>
      <c r="I22" s="315"/>
      <c r="J22" s="315"/>
      <c r="K22" s="1144">
        <f t="shared" si="2"/>
        <v>0</v>
      </c>
    </row>
    <row r="23" spans="2:22" ht="13.5" customHeight="1">
      <c r="B23" s="851">
        <f t="shared" si="0"/>
        <v>16</v>
      </c>
      <c r="C23" s="855" t="s">
        <v>79</v>
      </c>
      <c r="D23" s="856"/>
      <c r="E23" s="306"/>
      <c r="F23" s="306"/>
      <c r="G23" s="1144">
        <f t="shared" si="1"/>
        <v>0</v>
      </c>
      <c r="H23" s="315"/>
      <c r="I23" s="315"/>
      <c r="J23" s="315"/>
      <c r="K23" s="1144">
        <f t="shared" si="2"/>
        <v>0</v>
      </c>
    </row>
    <row r="24" spans="2:22" ht="13.5" customHeight="1">
      <c r="B24" s="851">
        <f t="shared" si="0"/>
        <v>17</v>
      </c>
      <c r="C24" s="852" t="s">
        <v>83</v>
      </c>
      <c r="D24" s="856"/>
      <c r="E24" s="306"/>
      <c r="F24" s="306"/>
      <c r="G24" s="1144">
        <f t="shared" si="1"/>
        <v>0</v>
      </c>
      <c r="H24" s="315"/>
      <c r="I24" s="315"/>
      <c r="J24" s="315"/>
      <c r="K24" s="1144">
        <f t="shared" si="2"/>
        <v>0</v>
      </c>
    </row>
    <row r="25" spans="2:22" ht="13.5" customHeight="1">
      <c r="B25" s="851">
        <f t="shared" si="0"/>
        <v>18</v>
      </c>
      <c r="C25" s="852" t="s">
        <v>82</v>
      </c>
      <c r="D25" s="857"/>
      <c r="E25" s="306"/>
      <c r="F25" s="306"/>
      <c r="G25" s="897">
        <f>SUM(G26:G29)</f>
        <v>0</v>
      </c>
      <c r="H25" s="897">
        <f>SUM(H26:H29)</f>
        <v>0</v>
      </c>
      <c r="I25" s="897">
        <f>SUM(I26:I29)</f>
        <v>0</v>
      </c>
      <c r="J25" s="897">
        <f>SUM(J26:J29)</f>
        <v>0</v>
      </c>
      <c r="K25" s="897">
        <f>SUM(K26:K29)</f>
        <v>0</v>
      </c>
    </row>
    <row r="26" spans="2:22" ht="13.5" customHeight="1">
      <c r="B26" s="851">
        <f t="shared" si="0"/>
        <v>19</v>
      </c>
      <c r="C26" s="858" t="s">
        <v>304</v>
      </c>
      <c r="D26" s="859"/>
      <c r="E26" s="306"/>
      <c r="F26" s="306"/>
      <c r="G26" s="1144">
        <f t="shared" si="1"/>
        <v>0</v>
      </c>
      <c r="H26" s="315"/>
      <c r="I26" s="315"/>
      <c r="J26" s="315"/>
      <c r="K26" s="1144">
        <f>I26-J26</f>
        <v>0</v>
      </c>
    </row>
    <row r="27" spans="2:22" ht="13.5" customHeight="1">
      <c r="B27" s="851">
        <f t="shared" si="0"/>
        <v>20</v>
      </c>
      <c r="C27" s="855" t="s">
        <v>307</v>
      </c>
      <c r="D27" s="853"/>
      <c r="E27" s="306"/>
      <c r="F27" s="306"/>
      <c r="G27" s="1144">
        <f t="shared" si="1"/>
        <v>0</v>
      </c>
      <c r="H27" s="315"/>
      <c r="I27" s="315"/>
      <c r="J27" s="315"/>
      <c r="K27" s="1144">
        <f>I27-J27</f>
        <v>0</v>
      </c>
    </row>
    <row r="28" spans="2:22" ht="13.5" customHeight="1">
      <c r="B28" s="851">
        <f t="shared" si="0"/>
        <v>21</v>
      </c>
      <c r="C28" s="855" t="s">
        <v>380</v>
      </c>
      <c r="D28" s="853"/>
      <c r="E28" s="306"/>
      <c r="F28" s="306"/>
      <c r="G28" s="1144">
        <f t="shared" si="1"/>
        <v>0</v>
      </c>
      <c r="H28" s="315"/>
      <c r="I28" s="315"/>
      <c r="J28" s="315"/>
      <c r="K28" s="1144">
        <f>I28-J28</f>
        <v>0</v>
      </c>
    </row>
    <row r="29" spans="2:22" ht="13.5" customHeight="1" thickBot="1">
      <c r="B29" s="851">
        <f t="shared" si="0"/>
        <v>22</v>
      </c>
      <c r="C29" s="855" t="s">
        <v>298</v>
      </c>
      <c r="D29" s="853"/>
      <c r="E29" s="306"/>
      <c r="F29" s="306"/>
      <c r="G29" s="1144">
        <f t="shared" si="1"/>
        <v>0</v>
      </c>
      <c r="H29" s="315"/>
      <c r="I29" s="315"/>
      <c r="J29" s="315"/>
      <c r="K29" s="1144">
        <f>I29-J29</f>
        <v>0</v>
      </c>
    </row>
    <row r="30" spans="2:22" ht="13.5" thickBot="1">
      <c r="B30" s="35">
        <f>B29+1</f>
        <v>23</v>
      </c>
      <c r="C30" s="860" t="s">
        <v>309</v>
      </c>
      <c r="D30" s="33"/>
      <c r="E30" s="309"/>
      <c r="F30" s="309"/>
      <c r="G30" s="34"/>
      <c r="H30" s="966" t="s">
        <v>49</v>
      </c>
      <c r="I30" s="966" t="s">
        <v>49</v>
      </c>
      <c r="J30" s="966" t="s">
        <v>49</v>
      </c>
      <c r="K30" s="966" t="s">
        <v>49</v>
      </c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</row>
    <row r="31" spans="2:22" ht="16.5" customHeight="1" thickBot="1">
      <c r="B31" s="2" t="s">
        <v>211</v>
      </c>
      <c r="C31" s="36"/>
      <c r="D31" s="36"/>
      <c r="E31" s="310"/>
      <c r="F31" s="310"/>
      <c r="G31" s="39"/>
      <c r="H31" s="39"/>
      <c r="I31" s="39"/>
      <c r="J31" s="39"/>
      <c r="K31" s="39"/>
      <c r="L31" s="285"/>
      <c r="M31" s="285"/>
      <c r="N31" s="285"/>
      <c r="O31" s="285"/>
      <c r="P31" s="285"/>
      <c r="Q31" s="285"/>
      <c r="R31" s="285"/>
      <c r="S31" s="285"/>
      <c r="T31" s="285"/>
      <c r="U31" s="285"/>
      <c r="V31" s="285"/>
    </row>
    <row r="32" spans="2:22" ht="13.5" customHeight="1" thickBot="1">
      <c r="B32" s="32">
        <f>B30+1</f>
        <v>24</v>
      </c>
      <c r="C32" s="33" t="s">
        <v>212</v>
      </c>
      <c r="D32" s="33"/>
      <c r="E32" s="309"/>
      <c r="F32" s="309"/>
      <c r="G32" s="896">
        <f>G8</f>
        <v>0</v>
      </c>
      <c r="H32" s="896">
        <f>H8</f>
        <v>0</v>
      </c>
      <c r="I32" s="896">
        <f>I8</f>
        <v>0</v>
      </c>
      <c r="J32" s="896">
        <f>J8</f>
        <v>0</v>
      </c>
      <c r="K32" s="896">
        <f>K8</f>
        <v>0</v>
      </c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</row>
    <row r="33" spans="2:22" ht="14.25" customHeight="1" thickBot="1">
      <c r="B33" s="35">
        <f>B32+1</f>
        <v>25</v>
      </c>
      <c r="C33" s="36" t="s">
        <v>213</v>
      </c>
      <c r="D33" s="36"/>
      <c r="E33" s="310"/>
      <c r="F33" s="310"/>
      <c r="G33" s="37"/>
      <c r="H33" s="967" t="s">
        <v>49</v>
      </c>
      <c r="I33" s="967" t="s">
        <v>49</v>
      </c>
      <c r="J33" s="967" t="s">
        <v>49</v>
      </c>
      <c r="K33" s="967" t="s">
        <v>49</v>
      </c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</row>
    <row r="34" spans="2:22" ht="14.25" customHeight="1" thickBot="1">
      <c r="B34" s="38"/>
      <c r="C34" s="36"/>
      <c r="D34" s="36"/>
      <c r="E34" s="310"/>
      <c r="F34" s="310"/>
      <c r="G34" s="39"/>
      <c r="H34" s="39"/>
      <c r="I34" s="39"/>
      <c r="J34" s="39"/>
      <c r="K34" s="39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</row>
    <row r="35" spans="2:22" ht="13.5" thickBot="1">
      <c r="B35" s="845">
        <f>B33+1</f>
        <v>26</v>
      </c>
      <c r="C35" s="861" t="s">
        <v>84</v>
      </c>
      <c r="D35" s="862"/>
      <c r="E35" s="863"/>
      <c r="F35" s="863"/>
      <c r="G35" s="896">
        <f>SUM(G36:G43)</f>
        <v>0</v>
      </c>
      <c r="H35" s="896">
        <f>SUM(H36:H43)</f>
        <v>0</v>
      </c>
      <c r="I35" s="896">
        <f>SUM(I36:I43)</f>
        <v>0</v>
      </c>
      <c r="J35" s="896">
        <f>SUM(J36:J43)</f>
        <v>0</v>
      </c>
      <c r="K35" s="896">
        <f>SUM(K36:K43)</f>
        <v>0</v>
      </c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</row>
    <row r="36" spans="2:22" s="285" customFormat="1" ht="14.25" customHeight="1">
      <c r="B36" s="851">
        <f>B35+1</f>
        <v>27</v>
      </c>
      <c r="C36" s="864"/>
      <c r="D36" s="865"/>
      <c r="E36" s="314"/>
      <c r="F36" s="314"/>
      <c r="G36" s="1144">
        <f t="shared" ref="G36:G43" si="3">H36+I36</f>
        <v>0</v>
      </c>
      <c r="H36" s="315"/>
      <c r="I36" s="315"/>
      <c r="J36" s="315"/>
      <c r="K36" s="1144">
        <f t="shared" ref="K36:K43" si="4">I36-J36</f>
        <v>0</v>
      </c>
    </row>
    <row r="37" spans="2:22" s="285" customFormat="1" ht="12" customHeight="1">
      <c r="B37" s="851">
        <f t="shared" ref="B37:B43" si="5">B36+1</f>
        <v>28</v>
      </c>
      <c r="C37" s="864"/>
      <c r="D37" s="865"/>
      <c r="E37" s="314"/>
      <c r="F37" s="314"/>
      <c r="G37" s="1144">
        <f t="shared" si="3"/>
        <v>0</v>
      </c>
      <c r="H37" s="315"/>
      <c r="I37" s="315"/>
      <c r="J37" s="315"/>
      <c r="K37" s="1144">
        <f t="shared" si="4"/>
        <v>0</v>
      </c>
    </row>
    <row r="38" spans="2:22" s="285" customFormat="1" ht="12" customHeight="1">
      <c r="B38" s="851">
        <f t="shared" si="5"/>
        <v>29</v>
      </c>
      <c r="C38" s="866"/>
      <c r="D38" s="867"/>
      <c r="E38" s="314"/>
      <c r="F38" s="314"/>
      <c r="G38" s="1144">
        <f t="shared" si="3"/>
        <v>0</v>
      </c>
      <c r="H38" s="315"/>
      <c r="I38" s="315"/>
      <c r="J38" s="315"/>
      <c r="K38" s="1144">
        <f t="shared" si="4"/>
        <v>0</v>
      </c>
    </row>
    <row r="39" spans="2:22" s="285" customFormat="1" ht="12" customHeight="1">
      <c r="B39" s="851">
        <f t="shared" si="5"/>
        <v>30</v>
      </c>
      <c r="C39" s="866"/>
      <c r="D39" s="867"/>
      <c r="E39" s="314"/>
      <c r="F39" s="314"/>
      <c r="G39" s="1144">
        <f t="shared" si="3"/>
        <v>0</v>
      </c>
      <c r="H39" s="315"/>
      <c r="I39" s="315"/>
      <c r="J39" s="315"/>
      <c r="K39" s="1144">
        <f t="shared" si="4"/>
        <v>0</v>
      </c>
      <c r="L39"/>
      <c r="M39"/>
      <c r="N39"/>
      <c r="O39"/>
      <c r="P39"/>
      <c r="Q39"/>
      <c r="R39"/>
      <c r="S39"/>
      <c r="T39"/>
      <c r="U39"/>
      <c r="V39"/>
    </row>
    <row r="40" spans="2:22" s="285" customFormat="1" ht="12" customHeight="1">
      <c r="B40" s="851">
        <f t="shared" si="5"/>
        <v>31</v>
      </c>
      <c r="C40" s="866"/>
      <c r="D40" s="867"/>
      <c r="E40" s="314"/>
      <c r="F40" s="314"/>
      <c r="G40" s="1144">
        <f t="shared" si="3"/>
        <v>0</v>
      </c>
      <c r="H40" s="315"/>
      <c r="I40" s="315"/>
      <c r="J40" s="315"/>
      <c r="K40" s="1144">
        <f t="shared" si="4"/>
        <v>0</v>
      </c>
      <c r="L40"/>
      <c r="M40"/>
      <c r="N40"/>
      <c r="O40"/>
      <c r="P40"/>
      <c r="Q40"/>
      <c r="R40"/>
      <c r="S40"/>
      <c r="T40"/>
      <c r="U40"/>
      <c r="V40"/>
    </row>
    <row r="41" spans="2:22" s="285" customFormat="1" ht="12" customHeight="1">
      <c r="B41" s="851">
        <f t="shared" si="5"/>
        <v>32</v>
      </c>
      <c r="C41" s="866"/>
      <c r="D41" s="867"/>
      <c r="E41" s="314"/>
      <c r="F41" s="314"/>
      <c r="G41" s="1144">
        <f t="shared" si="3"/>
        <v>0</v>
      </c>
      <c r="H41" s="315"/>
      <c r="I41" s="315"/>
      <c r="J41" s="315"/>
      <c r="K41" s="1144">
        <f t="shared" si="4"/>
        <v>0</v>
      </c>
      <c r="L41"/>
      <c r="M41"/>
      <c r="N41"/>
      <c r="O41"/>
      <c r="P41"/>
      <c r="Q41"/>
      <c r="R41"/>
      <c r="S41"/>
      <c r="T41"/>
      <c r="U41"/>
      <c r="V41"/>
    </row>
    <row r="42" spans="2:22" s="285" customFormat="1" ht="12" customHeight="1">
      <c r="B42" s="851">
        <f t="shared" si="5"/>
        <v>33</v>
      </c>
      <c r="C42" s="866"/>
      <c r="D42" s="867"/>
      <c r="E42" s="314"/>
      <c r="F42" s="314"/>
      <c r="G42" s="1144">
        <f t="shared" si="3"/>
        <v>0</v>
      </c>
      <c r="H42" s="315"/>
      <c r="I42" s="315"/>
      <c r="J42" s="315"/>
      <c r="K42" s="1144">
        <f t="shared" si="4"/>
        <v>0</v>
      </c>
      <c r="L42"/>
      <c r="M42"/>
      <c r="N42"/>
      <c r="O42"/>
      <c r="P42"/>
      <c r="Q42"/>
      <c r="R42"/>
      <c r="S42"/>
      <c r="T42"/>
      <c r="U42"/>
      <c r="V42"/>
    </row>
    <row r="43" spans="2:22" s="285" customFormat="1" ht="12" customHeight="1" thickBot="1">
      <c r="B43" s="851">
        <f t="shared" si="5"/>
        <v>34</v>
      </c>
      <c r="C43" s="868"/>
      <c r="D43" s="869"/>
      <c r="E43" s="317"/>
      <c r="F43" s="317"/>
      <c r="G43" s="1145">
        <f t="shared" si="3"/>
        <v>0</v>
      </c>
      <c r="H43" s="318"/>
      <c r="I43" s="318"/>
      <c r="J43" s="318"/>
      <c r="K43" s="1145">
        <f t="shared" si="4"/>
        <v>0</v>
      </c>
      <c r="L43"/>
      <c r="M43"/>
      <c r="N43"/>
      <c r="O43"/>
      <c r="P43"/>
      <c r="Q43"/>
      <c r="R43"/>
      <c r="S43"/>
      <c r="T43"/>
      <c r="U43"/>
      <c r="V43"/>
    </row>
    <row r="44" spans="2:22" s="285" customFormat="1" ht="12" customHeight="1" thickBot="1">
      <c r="B44" s="38"/>
      <c r="C44" s="36"/>
      <c r="D44" s="36"/>
      <c r="E44" s="39"/>
      <c r="F44" s="39"/>
      <c r="G44" s="39"/>
      <c r="H44" s="39"/>
      <c r="I44" s="39"/>
      <c r="J44" s="39"/>
      <c r="K44" s="39"/>
      <c r="L44"/>
      <c r="M44"/>
      <c r="N44"/>
      <c r="O44"/>
      <c r="P44"/>
      <c r="Q44"/>
      <c r="R44"/>
      <c r="S44"/>
      <c r="T44"/>
      <c r="U44"/>
      <c r="V44"/>
    </row>
    <row r="45" spans="2:22" ht="13.5" thickBot="1">
      <c r="B45" s="845">
        <f>B43+1</f>
        <v>35</v>
      </c>
      <c r="C45" s="847" t="s">
        <v>349</v>
      </c>
      <c r="D45" s="848"/>
      <c r="E45" s="849"/>
      <c r="F45" s="849"/>
      <c r="G45" s="896">
        <f>SUM(G46:G53)</f>
        <v>0</v>
      </c>
      <c r="H45" s="896">
        <f>SUM(H46:H53)</f>
        <v>0</v>
      </c>
      <c r="I45" s="896">
        <f>SUM(I46:I53)</f>
        <v>0</v>
      </c>
      <c r="J45" s="896">
        <f>SUM(J46:J53)</f>
        <v>0</v>
      </c>
      <c r="K45" s="896">
        <f>SUM(K46:K53)</f>
        <v>0</v>
      </c>
    </row>
    <row r="46" spans="2:22" ht="14.25" customHeight="1">
      <c r="B46" s="870">
        <f>B45+1</f>
        <v>36</v>
      </c>
      <c r="C46" s="871"/>
      <c r="D46" s="872"/>
      <c r="E46" s="225"/>
      <c r="F46" s="225"/>
      <c r="G46" s="1144">
        <f t="shared" ref="G46:G53" si="6">H46+I46</f>
        <v>0</v>
      </c>
      <c r="H46" s="315"/>
      <c r="I46" s="315"/>
      <c r="J46" s="315"/>
      <c r="K46" s="1144">
        <f t="shared" ref="K46:K53" si="7">I46-J46</f>
        <v>0</v>
      </c>
    </row>
    <row r="47" spans="2:22" ht="12" customHeight="1">
      <c r="B47" s="870">
        <f>B46+1</f>
        <v>37</v>
      </c>
      <c r="C47" s="871"/>
      <c r="D47" s="872"/>
      <c r="E47" s="225"/>
      <c r="F47" s="225"/>
      <c r="G47" s="1144">
        <f t="shared" si="6"/>
        <v>0</v>
      </c>
      <c r="H47" s="315"/>
      <c r="I47" s="315"/>
      <c r="J47" s="315"/>
      <c r="K47" s="1144">
        <f t="shared" si="7"/>
        <v>0</v>
      </c>
    </row>
    <row r="48" spans="2:22" ht="12" customHeight="1">
      <c r="B48" s="870">
        <f t="shared" ref="B48:B53" si="8">B47+1</f>
        <v>38</v>
      </c>
      <c r="C48" s="873"/>
      <c r="D48" s="874"/>
      <c r="E48" s="225"/>
      <c r="F48" s="225"/>
      <c r="G48" s="1144">
        <f t="shared" si="6"/>
        <v>0</v>
      </c>
      <c r="H48" s="315"/>
      <c r="I48" s="315"/>
      <c r="J48" s="315"/>
      <c r="K48" s="1144">
        <f t="shared" si="7"/>
        <v>0</v>
      </c>
    </row>
    <row r="49" spans="2:11" ht="12" customHeight="1">
      <c r="B49" s="870">
        <f t="shared" si="8"/>
        <v>39</v>
      </c>
      <c r="C49" s="873"/>
      <c r="D49" s="874"/>
      <c r="E49" s="225"/>
      <c r="F49" s="225"/>
      <c r="G49" s="1144">
        <f t="shared" si="6"/>
        <v>0</v>
      </c>
      <c r="H49" s="315"/>
      <c r="I49" s="315"/>
      <c r="J49" s="315"/>
      <c r="K49" s="1144">
        <f t="shared" si="7"/>
        <v>0</v>
      </c>
    </row>
    <row r="50" spans="2:11" ht="12" customHeight="1">
      <c r="B50" s="870">
        <f t="shared" si="8"/>
        <v>40</v>
      </c>
      <c r="C50" s="873"/>
      <c r="D50" s="874"/>
      <c r="E50" s="225"/>
      <c r="F50" s="225"/>
      <c r="G50" s="1144">
        <f t="shared" si="6"/>
        <v>0</v>
      </c>
      <c r="H50" s="315"/>
      <c r="I50" s="315"/>
      <c r="J50" s="315"/>
      <c r="K50" s="1144">
        <f t="shared" si="7"/>
        <v>0</v>
      </c>
    </row>
    <row r="51" spans="2:11" ht="12" customHeight="1">
      <c r="B51" s="870">
        <f t="shared" si="8"/>
        <v>41</v>
      </c>
      <c r="C51" s="873"/>
      <c r="D51" s="874"/>
      <c r="E51" s="225"/>
      <c r="F51" s="225"/>
      <c r="G51" s="1144">
        <f t="shared" si="6"/>
        <v>0</v>
      </c>
      <c r="H51" s="315"/>
      <c r="I51" s="315"/>
      <c r="J51" s="315"/>
      <c r="K51" s="1144">
        <f t="shared" si="7"/>
        <v>0</v>
      </c>
    </row>
    <row r="52" spans="2:11" ht="12" customHeight="1">
      <c r="B52" s="870">
        <f t="shared" si="8"/>
        <v>42</v>
      </c>
      <c r="C52" s="873"/>
      <c r="D52" s="874"/>
      <c r="E52" s="225"/>
      <c r="F52" s="225"/>
      <c r="G52" s="1144">
        <f t="shared" si="6"/>
        <v>0</v>
      </c>
      <c r="H52" s="315"/>
      <c r="I52" s="315"/>
      <c r="J52" s="315"/>
      <c r="K52" s="1144">
        <f t="shared" si="7"/>
        <v>0</v>
      </c>
    </row>
    <row r="53" spans="2:11" ht="12" customHeight="1" thickBot="1">
      <c r="B53" s="875">
        <f t="shared" si="8"/>
        <v>43</v>
      </c>
      <c r="C53" s="876"/>
      <c r="D53" s="877"/>
      <c r="E53" s="226"/>
      <c r="F53" s="226"/>
      <c r="G53" s="1145">
        <f t="shared" si="6"/>
        <v>0</v>
      </c>
      <c r="H53" s="318"/>
      <c r="I53" s="318"/>
      <c r="J53" s="318"/>
      <c r="K53" s="1145">
        <f t="shared" si="7"/>
        <v>0</v>
      </c>
    </row>
    <row r="54" spans="2:11" ht="12" customHeight="1">
      <c r="B54" s="481"/>
      <c r="C54" s="482"/>
      <c r="D54" s="482"/>
      <c r="E54" s="878"/>
      <c r="F54" s="483"/>
      <c r="G54" s="878"/>
      <c r="H54" s="879"/>
      <c r="I54" s="879"/>
      <c r="J54" s="879"/>
      <c r="K54" s="879"/>
    </row>
    <row r="55" spans="2:11" ht="12" customHeight="1" thickBot="1">
      <c r="B55" s="880"/>
      <c r="C55" s="878"/>
      <c r="D55" s="878"/>
      <c r="E55" s="878"/>
      <c r="F55" s="878"/>
      <c r="G55" s="878"/>
      <c r="H55" s="879"/>
      <c r="I55" s="879"/>
      <c r="J55" s="879"/>
      <c r="K55" s="879"/>
    </row>
    <row r="56" spans="2:11" ht="12" customHeight="1">
      <c r="B56" s="880"/>
      <c r="C56" s="878"/>
      <c r="D56" s="879"/>
      <c r="E56" s="879"/>
      <c r="F56" s="879"/>
      <c r="H56" s="881" t="s">
        <v>62</v>
      </c>
      <c r="I56" s="882"/>
      <c r="J56" s="883" t="s">
        <v>63</v>
      </c>
      <c r="K56" s="884"/>
    </row>
    <row r="57" spans="2:11" ht="12" customHeight="1">
      <c r="B57" s="880"/>
      <c r="C57" s="878"/>
      <c r="D57" s="879"/>
      <c r="E57" s="879"/>
      <c r="F57" s="879"/>
      <c r="H57" s="885" t="s">
        <v>64</v>
      </c>
      <c r="I57" s="886"/>
      <c r="J57" s="887" t="s">
        <v>64</v>
      </c>
      <c r="K57" s="888"/>
    </row>
    <row r="58" spans="2:11" ht="12" customHeight="1">
      <c r="B58" s="880"/>
      <c r="C58" s="878"/>
      <c r="D58" s="879"/>
      <c r="E58" s="879"/>
      <c r="F58" s="879"/>
      <c r="H58" s="889"/>
      <c r="I58" s="723"/>
      <c r="J58" s="733"/>
      <c r="K58" s="728"/>
    </row>
    <row r="59" spans="2:11" ht="12" customHeight="1">
      <c r="B59" s="880"/>
      <c r="C59" s="878"/>
      <c r="D59" s="879"/>
      <c r="E59" s="879"/>
      <c r="F59" s="879"/>
      <c r="H59" s="890"/>
      <c r="I59" s="723"/>
      <c r="J59" s="891"/>
      <c r="K59" s="728"/>
    </row>
    <row r="60" spans="2:11" ht="12" customHeight="1" thickBot="1">
      <c r="B60" s="880"/>
      <c r="C60" s="878"/>
      <c r="D60" s="879"/>
      <c r="E60" s="879"/>
      <c r="F60" s="879"/>
      <c r="H60" s="892" t="s">
        <v>65</v>
      </c>
      <c r="I60" s="729"/>
      <c r="J60" s="730" t="s">
        <v>65</v>
      </c>
      <c r="K60" s="731"/>
    </row>
    <row r="61" spans="2:11" ht="12" customHeight="1" thickBot="1">
      <c r="B61" s="880"/>
      <c r="C61" s="878"/>
      <c r="D61" s="879"/>
      <c r="E61" s="879"/>
      <c r="F61" s="879"/>
      <c r="H61" s="893" t="s">
        <v>66</v>
      </c>
      <c r="I61" s="894"/>
      <c r="J61" s="895"/>
      <c r="K61" s="733"/>
    </row>
    <row r="62" spans="2:11" ht="12" customHeight="1">
      <c r="B62" s="40"/>
      <c r="C62" s="28"/>
      <c r="F62" s="26"/>
      <c r="G62" s="27"/>
    </row>
  </sheetData>
  <protectedRanges>
    <protectedRange sqref="F54" name="Oblast1_1_1_7_2_1"/>
    <protectedRange password="C521" sqref="H58:K59" name="Oblast1_1_1_2"/>
    <protectedRange sqref="E31 E34 E44 G31:K31 G34:K34 G44:K44" name="Oblast1_1_1_7_4_1"/>
  </protectedRanges>
  <mergeCells count="2">
    <mergeCell ref="C6:F6"/>
    <mergeCell ref="C7:F7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3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Q88"/>
  <sheetViews>
    <sheetView showGridLines="0" zoomScale="85" zoomScaleNormal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46" sqref="C46"/>
    </sheetView>
  </sheetViews>
  <sheetFormatPr defaultColWidth="9.140625" defaultRowHeight="12.75"/>
  <cols>
    <col min="1" max="1" width="2.7109375" style="597" customWidth="1"/>
    <col min="2" max="2" width="3.5703125" style="597" customWidth="1"/>
    <col min="3" max="3" width="64.85546875" style="597" customWidth="1"/>
    <col min="4" max="4" width="14.7109375" style="597" customWidth="1"/>
    <col min="5" max="5" width="15" style="917" customWidth="1"/>
    <col min="6" max="9" width="15" style="597" customWidth="1"/>
    <col min="10" max="10" width="9.140625" style="597"/>
    <col min="11" max="11" width="20" style="597" customWidth="1"/>
    <col min="12" max="12" width="20.5703125" style="597" customWidth="1"/>
    <col min="13" max="13" width="19.7109375" style="597" customWidth="1"/>
    <col min="14" max="16384" width="9.140625" style="597"/>
  </cols>
  <sheetData>
    <row r="1" spans="2:17" ht="12.75" customHeight="1" thickBot="1">
      <c r="J1" s="469"/>
      <c r="K1" s="680"/>
      <c r="L1" s="331"/>
      <c r="M1" s="331"/>
      <c r="N1" s="331"/>
      <c r="O1" s="331"/>
      <c r="P1" s="331"/>
      <c r="Q1" s="331"/>
    </row>
    <row r="2" spans="2:17" ht="17.25" customHeight="1" thickBot="1">
      <c r="B2" s="470"/>
      <c r="C2" s="470"/>
      <c r="E2" s="287"/>
      <c r="F2" s="287" t="s">
        <v>0</v>
      </c>
      <c r="G2" s="312"/>
      <c r="H2" s="287" t="s">
        <v>1</v>
      </c>
      <c r="I2" s="288">
        <v>2024</v>
      </c>
      <c r="J2" s="469"/>
      <c r="K2" s="332"/>
      <c r="L2" s="331"/>
      <c r="M2" s="331"/>
      <c r="N2" s="331"/>
      <c r="O2" s="331"/>
      <c r="P2" s="331"/>
      <c r="Q2" s="331"/>
    </row>
    <row r="3" spans="2:17" ht="12" customHeight="1">
      <c r="B3" s="470"/>
      <c r="C3" s="470"/>
      <c r="D3" s="287"/>
      <c r="E3" s="287"/>
      <c r="F3" s="287"/>
      <c r="G3" s="473"/>
      <c r="H3" s="287"/>
      <c r="I3" s="290"/>
      <c r="J3" s="469"/>
      <c r="K3" s="332"/>
      <c r="M3" s="331"/>
      <c r="N3" s="331"/>
      <c r="O3" s="331"/>
      <c r="P3" s="331"/>
      <c r="Q3" s="331"/>
    </row>
    <row r="4" spans="2:17" ht="15.75">
      <c r="B4" s="471" t="s">
        <v>85</v>
      </c>
      <c r="C4" s="470"/>
      <c r="D4" s="470"/>
      <c r="E4" s="918"/>
      <c r="F4" s="470"/>
      <c r="G4" s="470"/>
      <c r="H4" s="470"/>
      <c r="I4" s="470"/>
      <c r="J4" s="469"/>
      <c r="K4" s="332"/>
      <c r="L4" s="331"/>
      <c r="M4" s="331"/>
      <c r="N4" s="331"/>
      <c r="O4" s="331"/>
      <c r="P4" s="331"/>
      <c r="Q4" s="331"/>
    </row>
    <row r="5" spans="2:17" ht="13.5" customHeight="1" thickBot="1">
      <c r="B5" s="472"/>
      <c r="C5" s="473"/>
      <c r="D5" s="473"/>
      <c r="E5" s="289"/>
      <c r="F5" s="473"/>
      <c r="G5" s="474"/>
      <c r="H5" s="475"/>
      <c r="I5" s="476" t="s">
        <v>3</v>
      </c>
      <c r="J5" s="469"/>
      <c r="N5" s="331"/>
      <c r="O5" s="331"/>
      <c r="P5" s="331"/>
      <c r="Q5" s="331"/>
    </row>
    <row r="6" spans="2:17" ht="43.5" customHeight="1" thickBot="1">
      <c r="B6" s="298"/>
      <c r="C6" s="1475" t="s">
        <v>86</v>
      </c>
      <c r="D6" s="1476"/>
      <c r="E6" s="598" t="s">
        <v>69</v>
      </c>
      <c r="F6" s="598" t="s">
        <v>332</v>
      </c>
      <c r="G6" s="598" t="s">
        <v>333</v>
      </c>
      <c r="H6" s="598" t="s">
        <v>334</v>
      </c>
      <c r="I6" s="598" t="s">
        <v>335</v>
      </c>
      <c r="J6" s="469"/>
      <c r="N6" s="331"/>
      <c r="O6" s="331"/>
      <c r="P6" s="331"/>
      <c r="Q6" s="331"/>
    </row>
    <row r="7" spans="2:17" ht="13.5" thickBot="1">
      <c r="B7" s="477"/>
      <c r="C7" s="1477" t="s">
        <v>11</v>
      </c>
      <c r="D7" s="1478"/>
      <c r="E7" s="906" t="s">
        <v>12</v>
      </c>
      <c r="F7" s="906" t="s">
        <v>13</v>
      </c>
      <c r="G7" s="600" t="s">
        <v>14</v>
      </c>
      <c r="H7" s="601" t="s">
        <v>15</v>
      </c>
      <c r="I7" s="327" t="s">
        <v>16</v>
      </c>
      <c r="J7" s="469"/>
      <c r="N7" s="331"/>
      <c r="O7" s="331"/>
      <c r="P7" s="331"/>
      <c r="Q7" s="331"/>
    </row>
    <row r="8" spans="2:17" ht="15" customHeight="1" thickBot="1">
      <c r="B8" s="298">
        <v>1</v>
      </c>
      <c r="C8" s="299" t="s">
        <v>341</v>
      </c>
      <c r="D8" s="313"/>
      <c r="E8" s="1152">
        <f>E9+E69</f>
        <v>0</v>
      </c>
      <c r="F8" s="1153">
        <f>F9+F69</f>
        <v>0</v>
      </c>
      <c r="G8" s="903">
        <f>G9+G69</f>
        <v>0</v>
      </c>
      <c r="H8" s="320">
        <f>H9+H69</f>
        <v>0</v>
      </c>
      <c r="I8" s="320">
        <f>G8-H8</f>
        <v>0</v>
      </c>
      <c r="J8" s="469"/>
      <c r="N8" s="331"/>
      <c r="O8" s="331"/>
      <c r="P8" s="331"/>
      <c r="Q8" s="331"/>
    </row>
    <row r="9" spans="2:17" ht="15" customHeight="1" thickBot="1">
      <c r="B9" s="298">
        <f>B8+1</f>
        <v>2</v>
      </c>
      <c r="C9" s="299" t="s">
        <v>342</v>
      </c>
      <c r="D9" s="313"/>
      <c r="E9" s="1152">
        <f>E10+E47+E48+E49+E54+E60</f>
        <v>0</v>
      </c>
      <c r="F9" s="1153">
        <f>F10+F47+F48+F49+F54+F60</f>
        <v>0</v>
      </c>
      <c r="G9" s="903">
        <f>G10+G47+G48+G49+G54+G60</f>
        <v>0</v>
      </c>
      <c r="H9" s="320">
        <f>H10+H47+H48+H49+H54+H60</f>
        <v>0</v>
      </c>
      <c r="I9" s="320">
        <f t="shared" ref="I9:I71" si="0">G9-H9</f>
        <v>0</v>
      </c>
      <c r="J9" s="469"/>
      <c r="N9" s="331"/>
      <c r="O9" s="331"/>
      <c r="P9" s="331"/>
      <c r="Q9" s="331"/>
    </row>
    <row r="10" spans="2:17">
      <c r="B10" s="300">
        <f t="shared" ref="B10:B72" si="1">B9+1</f>
        <v>3</v>
      </c>
      <c r="C10" s="301" t="s">
        <v>87</v>
      </c>
      <c r="D10" s="685"/>
      <c r="E10" s="1154">
        <f>E11+E12+E17</f>
        <v>0</v>
      </c>
      <c r="F10" s="1155">
        <f>F11+F12+F17</f>
        <v>0</v>
      </c>
      <c r="G10" s="904">
        <f>G11+G12+G17</f>
        <v>0</v>
      </c>
      <c r="H10" s="322">
        <f>H11+H12+H17</f>
        <v>0</v>
      </c>
      <c r="I10" s="321">
        <f t="shared" si="0"/>
        <v>0</v>
      </c>
      <c r="N10" s="599"/>
    </row>
    <row r="11" spans="2:17">
      <c r="B11" s="300">
        <f>B10+1</f>
        <v>4</v>
      </c>
      <c r="C11" s="682" t="s">
        <v>104</v>
      </c>
      <c r="D11" s="685"/>
      <c r="E11" s="922">
        <f>F11+G11</f>
        <v>0</v>
      </c>
      <c r="F11" s="907"/>
      <c r="G11" s="325"/>
      <c r="H11" s="325"/>
      <c r="I11" s="321">
        <f t="shared" si="0"/>
        <v>0</v>
      </c>
      <c r="N11" s="599"/>
    </row>
    <row r="12" spans="2:17">
      <c r="B12" s="300">
        <f t="shared" ref="B12:B17" si="2">B11+1</f>
        <v>5</v>
      </c>
      <c r="C12" s="303" t="s">
        <v>88</v>
      </c>
      <c r="D12" s="686"/>
      <c r="E12" s="922">
        <f>SUM(E13:E16)</f>
        <v>0</v>
      </c>
      <c r="F12" s="322">
        <f>SUM(F13:F16)</f>
        <v>0</v>
      </c>
      <c r="G12" s="322">
        <f>SUM(G13:G16)</f>
        <v>0</v>
      </c>
      <c r="H12" s="322">
        <f>SUM(H13:H16)</f>
        <v>0</v>
      </c>
      <c r="I12" s="321">
        <f t="shared" si="0"/>
        <v>0</v>
      </c>
      <c r="N12" s="599"/>
    </row>
    <row r="13" spans="2:17" ht="13.5" customHeight="1">
      <c r="B13" s="300">
        <f t="shared" si="2"/>
        <v>6</v>
      </c>
      <c r="C13" s="304" t="s">
        <v>89</v>
      </c>
      <c r="D13" s="316"/>
      <c r="E13" s="922">
        <f>F13+G13</f>
        <v>0</v>
      </c>
      <c r="F13" s="325"/>
      <c r="G13" s="324"/>
      <c r="H13" s="324"/>
      <c r="I13" s="321">
        <f t="shared" si="0"/>
        <v>0</v>
      </c>
      <c r="N13" s="599"/>
    </row>
    <row r="14" spans="2:17" ht="13.5" customHeight="1">
      <c r="B14" s="300">
        <f t="shared" si="2"/>
        <v>7</v>
      </c>
      <c r="C14" s="304" t="s">
        <v>90</v>
      </c>
      <c r="D14" s="316"/>
      <c r="E14" s="922">
        <f>F14+G14</f>
        <v>0</v>
      </c>
      <c r="F14" s="325"/>
      <c r="G14" s="324"/>
      <c r="H14" s="324"/>
      <c r="I14" s="321">
        <f t="shared" si="0"/>
        <v>0</v>
      </c>
      <c r="N14" s="599"/>
    </row>
    <row r="15" spans="2:17">
      <c r="B15" s="300">
        <f t="shared" si="2"/>
        <v>8</v>
      </c>
      <c r="C15" s="304" t="s">
        <v>91</v>
      </c>
      <c r="D15" s="316"/>
      <c r="E15" s="922">
        <f>F15+G15</f>
        <v>0</v>
      </c>
      <c r="F15" s="325"/>
      <c r="G15" s="324"/>
      <c r="H15" s="324"/>
      <c r="I15" s="321">
        <f t="shared" si="0"/>
        <v>0</v>
      </c>
      <c r="N15" s="599"/>
    </row>
    <row r="16" spans="2:17">
      <c r="B16" s="300">
        <f t="shared" si="2"/>
        <v>9</v>
      </c>
      <c r="C16" s="304" t="s">
        <v>92</v>
      </c>
      <c r="D16" s="316"/>
      <c r="E16" s="922">
        <f>F16+G16</f>
        <v>0</v>
      </c>
      <c r="F16" s="325"/>
      <c r="G16" s="324"/>
      <c r="H16" s="324"/>
      <c r="I16" s="321">
        <f t="shared" si="0"/>
        <v>0</v>
      </c>
      <c r="N16" s="599"/>
    </row>
    <row r="17" spans="2:14">
      <c r="B17" s="300">
        <f t="shared" si="2"/>
        <v>10</v>
      </c>
      <c r="C17" s="303" t="s">
        <v>93</v>
      </c>
      <c r="D17" s="686"/>
      <c r="E17" s="922">
        <f>E18+E21+E24+E25+E26+E29+E32+E35+E36+E39+E40+E43+E44</f>
        <v>0</v>
      </c>
      <c r="F17" s="322">
        <f>F18+F21+F24+F25+F26+F29+F32+F35+F36+F39+F40+F43+F44</f>
        <v>0</v>
      </c>
      <c r="G17" s="322">
        <f>G18+G21+G24+G25+G26+G29+G32+G35+G36+G39+G40+G43+G44</f>
        <v>0</v>
      </c>
      <c r="H17" s="322">
        <f>H18+H21+H24+H25+H26+H29+H32+H35+H36+H39+H40+H43+H44</f>
        <v>0</v>
      </c>
      <c r="I17" s="322">
        <f t="shared" si="0"/>
        <v>0</v>
      </c>
      <c r="N17" s="599"/>
    </row>
    <row r="18" spans="2:14">
      <c r="B18" s="300">
        <f t="shared" si="1"/>
        <v>11</v>
      </c>
      <c r="C18" s="304" t="s">
        <v>94</v>
      </c>
      <c r="D18" s="316"/>
      <c r="E18" s="922">
        <f>SUM(E19:E20)</f>
        <v>0</v>
      </c>
      <c r="F18" s="322">
        <f>SUM(F19:F20)</f>
        <v>0</v>
      </c>
      <c r="G18" s="322">
        <f>SUM(G19:G20)</f>
        <v>0</v>
      </c>
      <c r="H18" s="322">
        <f>SUM(H19:H20)</f>
        <v>0</v>
      </c>
      <c r="I18" s="321">
        <f t="shared" si="0"/>
        <v>0</v>
      </c>
      <c r="N18" s="599"/>
    </row>
    <row r="19" spans="2:14">
      <c r="B19" s="300">
        <f t="shared" si="1"/>
        <v>12</v>
      </c>
      <c r="C19" s="602" t="s">
        <v>290</v>
      </c>
      <c r="D19" s="316"/>
      <c r="E19" s="922">
        <f>F19+G19</f>
        <v>0</v>
      </c>
      <c r="F19" s="325"/>
      <c r="G19" s="325"/>
      <c r="H19" s="325"/>
      <c r="I19" s="321">
        <f t="shared" si="0"/>
        <v>0</v>
      </c>
      <c r="N19" s="599"/>
    </row>
    <row r="20" spans="2:14">
      <c r="B20" s="300">
        <f t="shared" si="1"/>
        <v>13</v>
      </c>
      <c r="C20" s="602" t="s">
        <v>291</v>
      </c>
      <c r="D20" s="316"/>
      <c r="E20" s="922">
        <f>F20+G20</f>
        <v>0</v>
      </c>
      <c r="F20" s="325"/>
      <c r="G20" s="325"/>
      <c r="H20" s="325"/>
      <c r="I20" s="321">
        <f t="shared" si="0"/>
        <v>0</v>
      </c>
      <c r="N20" s="599"/>
    </row>
    <row r="21" spans="2:14">
      <c r="B21" s="300">
        <f t="shared" si="1"/>
        <v>14</v>
      </c>
      <c r="C21" s="304" t="s">
        <v>343</v>
      </c>
      <c r="D21" s="316"/>
      <c r="E21" s="922">
        <f>SUM(E22:E23)</f>
        <v>0</v>
      </c>
      <c r="F21" s="322">
        <f>SUM(F22:F23)</f>
        <v>0</v>
      </c>
      <c r="G21" s="322">
        <f>SUM(G22:G23)</f>
        <v>0</v>
      </c>
      <c r="H21" s="322">
        <f>SUM(H22:H23)</f>
        <v>0</v>
      </c>
      <c r="I21" s="321">
        <f t="shared" si="0"/>
        <v>0</v>
      </c>
      <c r="N21" s="599"/>
    </row>
    <row r="22" spans="2:14">
      <c r="B22" s="300">
        <f t="shared" si="1"/>
        <v>15</v>
      </c>
      <c r="C22" s="602" t="s">
        <v>290</v>
      </c>
      <c r="D22" s="316"/>
      <c r="E22" s="922">
        <f>F22+G22</f>
        <v>0</v>
      </c>
      <c r="F22" s="325"/>
      <c r="G22" s="325"/>
      <c r="H22" s="325"/>
      <c r="I22" s="321">
        <f t="shared" si="0"/>
        <v>0</v>
      </c>
      <c r="N22" s="599"/>
    </row>
    <row r="23" spans="2:14">
      <c r="B23" s="300">
        <f t="shared" si="1"/>
        <v>16</v>
      </c>
      <c r="C23" s="602" t="s">
        <v>291</v>
      </c>
      <c r="D23" s="316"/>
      <c r="E23" s="922">
        <f>F23+G23</f>
        <v>0</v>
      </c>
      <c r="F23" s="325"/>
      <c r="G23" s="325"/>
      <c r="H23" s="325"/>
      <c r="I23" s="321">
        <f t="shared" si="0"/>
        <v>0</v>
      </c>
      <c r="N23" s="599"/>
    </row>
    <row r="24" spans="2:14">
      <c r="B24" s="300">
        <f t="shared" si="1"/>
        <v>17</v>
      </c>
      <c r="C24" s="304" t="s">
        <v>292</v>
      </c>
      <c r="D24" s="316"/>
      <c r="E24" s="922">
        <f>F24+G24</f>
        <v>0</v>
      </c>
      <c r="F24" s="325"/>
      <c r="G24" s="325"/>
      <c r="H24" s="325"/>
      <c r="I24" s="321">
        <f t="shared" si="0"/>
        <v>0</v>
      </c>
      <c r="N24" s="599"/>
    </row>
    <row r="25" spans="2:14">
      <c r="B25" s="300">
        <f t="shared" si="1"/>
        <v>18</v>
      </c>
      <c r="C25" s="304" t="s">
        <v>293</v>
      </c>
      <c r="D25" s="316"/>
      <c r="E25" s="922">
        <f>F25+G25</f>
        <v>0</v>
      </c>
      <c r="F25" s="325"/>
      <c r="G25" s="325"/>
      <c r="H25" s="325"/>
      <c r="I25" s="321">
        <f t="shared" si="0"/>
        <v>0</v>
      </c>
      <c r="N25" s="599"/>
    </row>
    <row r="26" spans="2:14">
      <c r="B26" s="300">
        <f t="shared" si="1"/>
        <v>19</v>
      </c>
      <c r="C26" s="304" t="s">
        <v>294</v>
      </c>
      <c r="D26" s="316"/>
      <c r="E26" s="922">
        <f>SUM(E27:E28)</f>
        <v>0</v>
      </c>
      <c r="F26" s="322">
        <f>SUM(F27:F28)</f>
        <v>0</v>
      </c>
      <c r="G26" s="322">
        <f>SUM(G27:G28)</f>
        <v>0</v>
      </c>
      <c r="H26" s="322">
        <f>SUM(H27:H28)</f>
        <v>0</v>
      </c>
      <c r="I26" s="321">
        <f t="shared" si="0"/>
        <v>0</v>
      </c>
      <c r="K26" s="681"/>
      <c r="N26" s="599"/>
    </row>
    <row r="27" spans="2:14">
      <c r="B27" s="300">
        <f t="shared" si="1"/>
        <v>20</v>
      </c>
      <c r="C27" s="602" t="s">
        <v>290</v>
      </c>
      <c r="D27" s="316"/>
      <c r="E27" s="922">
        <f>F27+G27</f>
        <v>0</v>
      </c>
      <c r="F27" s="325"/>
      <c r="G27" s="325"/>
      <c r="H27" s="325"/>
      <c r="I27" s="321">
        <f t="shared" si="0"/>
        <v>0</v>
      </c>
      <c r="K27" s="681"/>
      <c r="N27" s="599"/>
    </row>
    <row r="28" spans="2:14">
      <c r="B28" s="300">
        <f t="shared" si="1"/>
        <v>21</v>
      </c>
      <c r="C28" s="602" t="s">
        <v>291</v>
      </c>
      <c r="D28" s="316"/>
      <c r="E28" s="922">
        <f>F28+G28</f>
        <v>0</v>
      </c>
      <c r="F28" s="325"/>
      <c r="G28" s="325"/>
      <c r="H28" s="325"/>
      <c r="I28" s="321">
        <f t="shared" si="0"/>
        <v>0</v>
      </c>
      <c r="N28" s="599"/>
    </row>
    <row r="29" spans="2:14">
      <c r="B29" s="300">
        <f t="shared" si="1"/>
        <v>22</v>
      </c>
      <c r="C29" s="304" t="s">
        <v>95</v>
      </c>
      <c r="D29" s="316"/>
      <c r="E29" s="922">
        <f>SUM(E30:E31)</f>
        <v>0</v>
      </c>
      <c r="F29" s="322">
        <f>SUM(F30:F31)</f>
        <v>0</v>
      </c>
      <c r="G29" s="322">
        <f>SUM(G30:G31)</f>
        <v>0</v>
      </c>
      <c r="H29" s="322">
        <f>SUM(H30:H31)</f>
        <v>0</v>
      </c>
      <c r="I29" s="321">
        <f t="shared" si="0"/>
        <v>0</v>
      </c>
      <c r="N29" s="599"/>
    </row>
    <row r="30" spans="2:14">
      <c r="B30" s="300">
        <f t="shared" si="1"/>
        <v>23</v>
      </c>
      <c r="C30" s="602" t="s">
        <v>290</v>
      </c>
      <c r="D30" s="316"/>
      <c r="E30" s="922">
        <f>F30+G30</f>
        <v>0</v>
      </c>
      <c r="F30" s="325"/>
      <c r="G30" s="325"/>
      <c r="H30" s="325"/>
      <c r="I30" s="323">
        <f t="shared" si="0"/>
        <v>0</v>
      </c>
      <c r="N30" s="599"/>
    </row>
    <row r="31" spans="2:14">
      <c r="B31" s="300">
        <f t="shared" si="1"/>
        <v>24</v>
      </c>
      <c r="C31" s="602" t="s">
        <v>291</v>
      </c>
      <c r="D31" s="316"/>
      <c r="E31" s="922">
        <f>F31+G31</f>
        <v>0</v>
      </c>
      <c r="F31" s="325"/>
      <c r="G31" s="325"/>
      <c r="H31" s="325"/>
      <c r="I31" s="321">
        <f t="shared" si="0"/>
        <v>0</v>
      </c>
      <c r="N31" s="599"/>
    </row>
    <row r="32" spans="2:14">
      <c r="B32" s="300">
        <f t="shared" si="1"/>
        <v>25</v>
      </c>
      <c r="C32" s="304" t="s">
        <v>96</v>
      </c>
      <c r="D32" s="316"/>
      <c r="E32" s="922">
        <f>SUM(E33:E34)</f>
        <v>0</v>
      </c>
      <c r="F32" s="322">
        <f>SUM(F33:F34)</f>
        <v>0</v>
      </c>
      <c r="G32" s="322">
        <f>SUM(G33:G34)</f>
        <v>0</v>
      </c>
      <c r="H32" s="322">
        <f>SUM(H33:H34)</f>
        <v>0</v>
      </c>
      <c r="I32" s="321">
        <f t="shared" si="0"/>
        <v>0</v>
      </c>
      <c r="N32" s="599"/>
    </row>
    <row r="33" spans="2:14">
      <c r="B33" s="300">
        <f t="shared" si="1"/>
        <v>26</v>
      </c>
      <c r="C33" s="602" t="s">
        <v>290</v>
      </c>
      <c r="D33" s="316"/>
      <c r="E33" s="1156">
        <f>F33+G33</f>
        <v>0</v>
      </c>
      <c r="F33" s="324"/>
      <c r="G33" s="324"/>
      <c r="H33" s="325"/>
      <c r="I33" s="321">
        <f t="shared" si="0"/>
        <v>0</v>
      </c>
      <c r="N33" s="599"/>
    </row>
    <row r="34" spans="2:14">
      <c r="B34" s="300">
        <f t="shared" si="1"/>
        <v>27</v>
      </c>
      <c r="C34" s="602" t="s">
        <v>291</v>
      </c>
      <c r="D34" s="316"/>
      <c r="E34" s="1156">
        <f>F34+G34</f>
        <v>0</v>
      </c>
      <c r="F34" s="324"/>
      <c r="G34" s="324"/>
      <c r="H34" s="325"/>
      <c r="I34" s="321">
        <f t="shared" si="0"/>
        <v>0</v>
      </c>
      <c r="N34" s="599"/>
    </row>
    <row r="35" spans="2:14">
      <c r="B35" s="300">
        <f t="shared" si="1"/>
        <v>28</v>
      </c>
      <c r="C35" s="304" t="s">
        <v>219</v>
      </c>
      <c r="D35" s="316"/>
      <c r="E35" s="922">
        <f>F35+G35</f>
        <v>0</v>
      </c>
      <c r="F35" s="325"/>
      <c r="G35" s="325"/>
      <c r="H35" s="325"/>
      <c r="I35" s="321">
        <f t="shared" si="0"/>
        <v>0</v>
      </c>
    </row>
    <row r="36" spans="2:14">
      <c r="B36" s="300">
        <f t="shared" si="1"/>
        <v>29</v>
      </c>
      <c r="C36" s="304" t="s">
        <v>220</v>
      </c>
      <c r="D36" s="316"/>
      <c r="E36" s="922">
        <f>SUM(E37:E38)</f>
        <v>0</v>
      </c>
      <c r="F36" s="322">
        <f>SUM(F37:F38)</f>
        <v>0</v>
      </c>
      <c r="G36" s="322">
        <f>SUM(G37:G38)</f>
        <v>0</v>
      </c>
      <c r="H36" s="322">
        <f>SUM(H37:H38)</f>
        <v>0</v>
      </c>
      <c r="I36" s="321">
        <f t="shared" si="0"/>
        <v>0</v>
      </c>
    </row>
    <row r="37" spans="2:14">
      <c r="B37" s="300">
        <f t="shared" si="1"/>
        <v>30</v>
      </c>
      <c r="C37" s="602" t="s">
        <v>290</v>
      </c>
      <c r="D37" s="316"/>
      <c r="E37" s="922">
        <f>F37+G37</f>
        <v>0</v>
      </c>
      <c r="F37" s="325"/>
      <c r="G37" s="325"/>
      <c r="H37" s="325"/>
      <c r="I37" s="321">
        <f t="shared" si="0"/>
        <v>0</v>
      </c>
      <c r="L37" s="688"/>
    </row>
    <row r="38" spans="2:14">
      <c r="B38" s="300">
        <f t="shared" si="1"/>
        <v>31</v>
      </c>
      <c r="C38" s="602" t="s">
        <v>291</v>
      </c>
      <c r="D38" s="316"/>
      <c r="E38" s="922">
        <f>F38+G38</f>
        <v>0</v>
      </c>
      <c r="F38" s="325"/>
      <c r="G38" s="325"/>
      <c r="H38" s="325"/>
      <c r="I38" s="321">
        <f t="shared" si="0"/>
        <v>0</v>
      </c>
    </row>
    <row r="39" spans="2:14">
      <c r="B39" s="300">
        <f t="shared" si="1"/>
        <v>32</v>
      </c>
      <c r="C39" s="304" t="s">
        <v>221</v>
      </c>
      <c r="D39" s="316"/>
      <c r="E39" s="922">
        <f>F39+G39</f>
        <v>0</v>
      </c>
      <c r="F39" s="325"/>
      <c r="G39" s="325"/>
      <c r="H39" s="325"/>
      <c r="I39" s="321">
        <f t="shared" si="0"/>
        <v>0</v>
      </c>
    </row>
    <row r="40" spans="2:14">
      <c r="B40" s="300">
        <f t="shared" si="1"/>
        <v>33</v>
      </c>
      <c r="C40" s="304" t="s">
        <v>222</v>
      </c>
      <c r="D40" s="316"/>
      <c r="E40" s="922">
        <f>SUM(E41:E42)</f>
        <v>0</v>
      </c>
      <c r="F40" s="322">
        <f>SUM(F41:F42)</f>
        <v>0</v>
      </c>
      <c r="G40" s="322">
        <f>SUM(G41:G42)</f>
        <v>0</v>
      </c>
      <c r="H40" s="322">
        <f>SUM(H41:H42)</f>
        <v>0</v>
      </c>
      <c r="I40" s="321">
        <f t="shared" si="0"/>
        <v>0</v>
      </c>
    </row>
    <row r="41" spans="2:14">
      <c r="B41" s="300">
        <f t="shared" si="1"/>
        <v>34</v>
      </c>
      <c r="C41" s="328" t="s">
        <v>223</v>
      </c>
      <c r="D41" s="316"/>
      <c r="E41" s="922">
        <f>F41+G41</f>
        <v>0</v>
      </c>
      <c r="F41" s="324"/>
      <c r="G41" s="324"/>
      <c r="H41" s="324"/>
      <c r="I41" s="321">
        <f t="shared" si="0"/>
        <v>0</v>
      </c>
    </row>
    <row r="42" spans="2:14">
      <c r="B42" s="300">
        <f t="shared" si="1"/>
        <v>35</v>
      </c>
      <c r="C42" s="329" t="s">
        <v>224</v>
      </c>
      <c r="D42" s="687"/>
      <c r="E42" s="1157">
        <f>F42+G42</f>
        <v>0</v>
      </c>
      <c r="F42" s="324"/>
      <c r="G42" s="324"/>
      <c r="H42" s="324"/>
      <c r="I42" s="323">
        <f t="shared" si="0"/>
        <v>0</v>
      </c>
    </row>
    <row r="43" spans="2:14">
      <c r="B43" s="300">
        <f t="shared" si="1"/>
        <v>36</v>
      </c>
      <c r="C43" s="304" t="s">
        <v>225</v>
      </c>
      <c r="D43" s="316"/>
      <c r="E43" s="922">
        <f>F43+G43</f>
        <v>0</v>
      </c>
      <c r="F43" s="324"/>
      <c r="G43" s="324"/>
      <c r="H43" s="324"/>
      <c r="I43" s="321">
        <f t="shared" si="0"/>
        <v>0</v>
      </c>
    </row>
    <row r="44" spans="2:14">
      <c r="B44" s="300">
        <f t="shared" si="1"/>
        <v>37</v>
      </c>
      <c r="C44" s="304" t="s">
        <v>97</v>
      </c>
      <c r="D44" s="316"/>
      <c r="E44" s="922">
        <f>SUM(E45:E46)</f>
        <v>0</v>
      </c>
      <c r="F44" s="322">
        <f>SUM(F45:F46)</f>
        <v>0</v>
      </c>
      <c r="G44" s="322">
        <f>SUM(G45:G46)</f>
        <v>0</v>
      </c>
      <c r="H44" s="322">
        <f>SUM(H45:H46)</f>
        <v>0</v>
      </c>
      <c r="I44" s="321">
        <f t="shared" si="0"/>
        <v>0</v>
      </c>
    </row>
    <row r="45" spans="2:14">
      <c r="B45" s="300">
        <f t="shared" si="1"/>
        <v>38</v>
      </c>
      <c r="C45" s="602" t="s">
        <v>290</v>
      </c>
      <c r="D45" s="316"/>
      <c r="E45" s="922">
        <f>F45+G45</f>
        <v>0</v>
      </c>
      <c r="F45" s="325"/>
      <c r="G45" s="325"/>
      <c r="H45" s="325"/>
      <c r="I45" s="321">
        <f>G45-H45</f>
        <v>0</v>
      </c>
    </row>
    <row r="46" spans="2:14">
      <c r="B46" s="300">
        <f t="shared" si="1"/>
        <v>39</v>
      </c>
      <c r="C46" s="602" t="s">
        <v>291</v>
      </c>
      <c r="D46" s="316"/>
      <c r="E46" s="922">
        <f>F46+G46</f>
        <v>0</v>
      </c>
      <c r="F46" s="325"/>
      <c r="G46" s="325"/>
      <c r="H46" s="325"/>
      <c r="I46" s="321">
        <f t="shared" si="0"/>
        <v>0</v>
      </c>
    </row>
    <row r="47" spans="2:14">
      <c r="B47" s="300">
        <f t="shared" si="1"/>
        <v>40</v>
      </c>
      <c r="C47" s="311" t="s">
        <v>80</v>
      </c>
      <c r="D47" s="305"/>
      <c r="E47" s="922">
        <f>F47+G47</f>
        <v>0</v>
      </c>
      <c r="F47" s="325"/>
      <c r="G47" s="325"/>
      <c r="H47" s="325"/>
      <c r="I47" s="321">
        <f t="shared" si="0"/>
        <v>0</v>
      </c>
    </row>
    <row r="48" spans="2:14">
      <c r="B48" s="300">
        <f t="shared" si="1"/>
        <v>41</v>
      </c>
      <c r="C48" s="311" t="s">
        <v>81</v>
      </c>
      <c r="D48" s="305"/>
      <c r="E48" s="922">
        <f>F48+G48</f>
        <v>0</v>
      </c>
      <c r="F48" s="325"/>
      <c r="G48" s="325"/>
      <c r="H48" s="325"/>
      <c r="I48" s="321">
        <f t="shared" si="0"/>
        <v>0</v>
      </c>
    </row>
    <row r="49" spans="2:10">
      <c r="B49" s="300">
        <f t="shared" si="1"/>
        <v>42</v>
      </c>
      <c r="C49" s="301" t="s">
        <v>98</v>
      </c>
      <c r="D49" s="302"/>
      <c r="E49" s="922">
        <f>SUM(E50:E51)</f>
        <v>0</v>
      </c>
      <c r="F49" s="322">
        <f>SUM(F50:F51)</f>
        <v>0</v>
      </c>
      <c r="G49" s="322">
        <f>SUM(G50:G51)</f>
        <v>0</v>
      </c>
      <c r="H49" s="322">
        <f>SUM(H50:H51)</f>
        <v>0</v>
      </c>
      <c r="I49" s="321">
        <f t="shared" si="0"/>
        <v>0</v>
      </c>
    </row>
    <row r="50" spans="2:10">
      <c r="B50" s="300">
        <f t="shared" si="1"/>
        <v>43</v>
      </c>
      <c r="C50" s="301" t="s">
        <v>99</v>
      </c>
      <c r="D50" s="302"/>
      <c r="E50" s="922">
        <f>F50+G50</f>
        <v>0</v>
      </c>
      <c r="F50" s="907"/>
      <c r="G50" s="324"/>
      <c r="H50" s="324"/>
      <c r="I50" s="321">
        <f t="shared" si="0"/>
        <v>0</v>
      </c>
    </row>
    <row r="51" spans="2:10">
      <c r="B51" s="300">
        <f t="shared" si="1"/>
        <v>44</v>
      </c>
      <c r="C51" s="301" t="s">
        <v>301</v>
      </c>
      <c r="D51" s="302"/>
      <c r="E51" s="922">
        <f>SUM(E52:E53)</f>
        <v>0</v>
      </c>
      <c r="F51" s="322">
        <f>SUM(F52:F53)</f>
        <v>0</v>
      </c>
      <c r="G51" s="322">
        <f>SUM(G52:G53)</f>
        <v>0</v>
      </c>
      <c r="H51" s="322">
        <f>SUM(H52:H53)</f>
        <v>0</v>
      </c>
      <c r="I51" s="321">
        <f t="shared" si="0"/>
        <v>0</v>
      </c>
    </row>
    <row r="52" spans="2:10">
      <c r="B52" s="300">
        <f t="shared" si="1"/>
        <v>45</v>
      </c>
      <c r="C52" s="304" t="s">
        <v>286</v>
      </c>
      <c r="D52" s="302"/>
      <c r="E52" s="922">
        <f>F52+G52</f>
        <v>0</v>
      </c>
      <c r="F52" s="907"/>
      <c r="G52" s="324"/>
      <c r="H52" s="324"/>
      <c r="I52" s="321">
        <f t="shared" si="0"/>
        <v>0</v>
      </c>
    </row>
    <row r="53" spans="2:10">
      <c r="B53" s="300">
        <f t="shared" si="1"/>
        <v>46</v>
      </c>
      <c r="C53" s="304" t="s">
        <v>287</v>
      </c>
      <c r="D53" s="302"/>
      <c r="E53" s="922">
        <f>F53+G53</f>
        <v>0</v>
      </c>
      <c r="F53" s="907"/>
      <c r="G53" s="324"/>
      <c r="H53" s="324"/>
      <c r="I53" s="321">
        <f t="shared" si="0"/>
        <v>0</v>
      </c>
    </row>
    <row r="54" spans="2:10">
      <c r="B54" s="300">
        <f t="shared" si="1"/>
        <v>47</v>
      </c>
      <c r="C54" s="301" t="s">
        <v>288</v>
      </c>
      <c r="D54" s="302"/>
      <c r="E54" s="922">
        <f>SUM(E55,E59)</f>
        <v>0</v>
      </c>
      <c r="F54" s="322">
        <f>SUM(F55,F59)</f>
        <v>0</v>
      </c>
      <c r="G54" s="322">
        <f>SUM(G55,G59)</f>
        <v>0</v>
      </c>
      <c r="H54" s="322">
        <f>SUM(H55,H59)</f>
        <v>0</v>
      </c>
      <c r="I54" s="321">
        <f t="shared" si="0"/>
        <v>0</v>
      </c>
    </row>
    <row r="55" spans="2:10">
      <c r="B55" s="300">
        <f t="shared" si="1"/>
        <v>48</v>
      </c>
      <c r="C55" s="303" t="s">
        <v>302</v>
      </c>
      <c r="D55" s="302"/>
      <c r="E55" s="922">
        <f>SUM(E56:E58)</f>
        <v>0</v>
      </c>
      <c r="F55" s="322">
        <f>SUM(F56:F58)</f>
        <v>0</v>
      </c>
      <c r="G55" s="322">
        <f>SUM(G56:G58)</f>
        <v>0</v>
      </c>
      <c r="H55" s="322">
        <f>SUM(H56:H58)</f>
        <v>0</v>
      </c>
      <c r="I55" s="321">
        <f t="shared" si="0"/>
        <v>0</v>
      </c>
    </row>
    <row r="56" spans="2:10">
      <c r="B56" s="300">
        <f t="shared" si="1"/>
        <v>49</v>
      </c>
      <c r="C56" s="304" t="s">
        <v>303</v>
      </c>
      <c r="D56" s="302"/>
      <c r="E56" s="922">
        <f>F56+G56</f>
        <v>0</v>
      </c>
      <c r="F56" s="907"/>
      <c r="G56" s="324"/>
      <c r="H56" s="324"/>
      <c r="I56" s="321">
        <f t="shared" si="0"/>
        <v>0</v>
      </c>
    </row>
    <row r="57" spans="2:10">
      <c r="B57" s="300">
        <f t="shared" si="1"/>
        <v>50</v>
      </c>
      <c r="C57" s="304" t="s">
        <v>305</v>
      </c>
      <c r="D57" s="302"/>
      <c r="E57" s="922">
        <f>F57+G57</f>
        <v>0</v>
      </c>
      <c r="F57" s="907"/>
      <c r="G57" s="324"/>
      <c r="H57" s="324"/>
      <c r="I57" s="321">
        <f t="shared" si="0"/>
        <v>0</v>
      </c>
    </row>
    <row r="58" spans="2:10">
      <c r="B58" s="300">
        <f t="shared" si="1"/>
        <v>51</v>
      </c>
      <c r="C58" s="304" t="s">
        <v>306</v>
      </c>
      <c r="D58" s="302"/>
      <c r="E58" s="922">
        <f>F58+G58</f>
        <v>0</v>
      </c>
      <c r="F58" s="907"/>
      <c r="G58" s="324"/>
      <c r="H58" s="324"/>
      <c r="I58" s="321">
        <f t="shared" si="0"/>
        <v>0</v>
      </c>
    </row>
    <row r="59" spans="2:10">
      <c r="B59" s="300">
        <f t="shared" si="1"/>
        <v>52</v>
      </c>
      <c r="C59" s="303" t="s">
        <v>299</v>
      </c>
      <c r="D59" s="302"/>
      <c r="E59" s="922">
        <f>F59+G59</f>
        <v>0</v>
      </c>
      <c r="F59" s="907"/>
      <c r="G59" s="325"/>
      <c r="H59" s="325"/>
      <c r="I59" s="321">
        <f t="shared" si="0"/>
        <v>0</v>
      </c>
    </row>
    <row r="60" spans="2:10">
      <c r="B60" s="300">
        <f t="shared" si="1"/>
        <v>53</v>
      </c>
      <c r="C60" s="301" t="s">
        <v>101</v>
      </c>
      <c r="D60" s="302"/>
      <c r="E60" s="922">
        <f>SUM(E61:E64)</f>
        <v>0</v>
      </c>
      <c r="F60" s="322">
        <f>SUM(F61:F64)</f>
        <v>0</v>
      </c>
      <c r="G60" s="322">
        <f>SUM(G61:G64)</f>
        <v>0</v>
      </c>
      <c r="H60" s="322">
        <f>SUM(H61:H64)</f>
        <v>0</v>
      </c>
      <c r="I60" s="321">
        <f t="shared" si="0"/>
        <v>0</v>
      </c>
    </row>
    <row r="61" spans="2:10">
      <c r="B61" s="300">
        <f t="shared" si="1"/>
        <v>54</v>
      </c>
      <c r="C61" s="307" t="s">
        <v>105</v>
      </c>
      <c r="D61" s="308"/>
      <c r="E61" s="923">
        <f t="shared" ref="E61:E68" si="3">F61+G61</f>
        <v>0</v>
      </c>
      <c r="F61" s="326"/>
      <c r="G61" s="326"/>
      <c r="H61" s="326"/>
      <c r="I61" s="321">
        <f t="shared" si="0"/>
        <v>0</v>
      </c>
      <c r="J61" s="683"/>
    </row>
    <row r="62" spans="2:10">
      <c r="B62" s="300">
        <f t="shared" si="1"/>
        <v>55</v>
      </c>
      <c r="C62" s="307" t="s">
        <v>100</v>
      </c>
      <c r="D62" s="308"/>
      <c r="E62" s="923">
        <f t="shared" si="3"/>
        <v>0</v>
      </c>
      <c r="F62" s="326"/>
      <c r="G62" s="326"/>
      <c r="H62" s="326"/>
      <c r="I62" s="321">
        <f t="shared" si="0"/>
        <v>0</v>
      </c>
    </row>
    <row r="63" spans="2:10">
      <c r="B63" s="300">
        <f t="shared" si="1"/>
        <v>56</v>
      </c>
      <c r="C63" s="303" t="s">
        <v>297</v>
      </c>
      <c r="D63" s="308"/>
      <c r="E63" s="923">
        <f t="shared" si="3"/>
        <v>0</v>
      </c>
      <c r="F63" s="326"/>
      <c r="G63" s="326"/>
      <c r="H63" s="326"/>
      <c r="I63" s="321">
        <f t="shared" si="0"/>
        <v>0</v>
      </c>
    </row>
    <row r="64" spans="2:10">
      <c r="B64" s="959">
        <f t="shared" si="1"/>
        <v>57</v>
      </c>
      <c r="C64" s="307" t="s">
        <v>289</v>
      </c>
      <c r="D64" s="308"/>
      <c r="E64" s="923">
        <f t="shared" si="3"/>
        <v>0</v>
      </c>
      <c r="F64" s="322">
        <f>SUM(F65:F68)</f>
        <v>0</v>
      </c>
      <c r="G64" s="322">
        <f>SUM(G65:G68)</f>
        <v>0</v>
      </c>
      <c r="H64" s="322">
        <f>SUM(H65:H68)</f>
        <v>0</v>
      </c>
      <c r="I64" s="923">
        <f t="shared" si="0"/>
        <v>0</v>
      </c>
    </row>
    <row r="65" spans="2:10">
      <c r="B65" s="959">
        <f t="shared" si="1"/>
        <v>58</v>
      </c>
      <c r="C65" s="304" t="s">
        <v>344</v>
      </c>
      <c r="D65" s="965"/>
      <c r="E65" s="923">
        <f t="shared" si="3"/>
        <v>0</v>
      </c>
      <c r="F65" s="964"/>
      <c r="G65" s="964"/>
      <c r="H65" s="964"/>
      <c r="I65" s="923">
        <f t="shared" si="0"/>
        <v>0</v>
      </c>
    </row>
    <row r="66" spans="2:10">
      <c r="B66" s="959">
        <f t="shared" si="1"/>
        <v>59</v>
      </c>
      <c r="C66" s="304" t="s">
        <v>345</v>
      </c>
      <c r="D66" s="965"/>
      <c r="E66" s="923">
        <f t="shared" si="3"/>
        <v>0</v>
      </c>
      <c r="F66" s="964"/>
      <c r="G66" s="964"/>
      <c r="H66" s="964"/>
      <c r="I66" s="923">
        <f t="shared" si="0"/>
        <v>0</v>
      </c>
    </row>
    <row r="67" spans="2:10">
      <c r="B67" s="959">
        <f t="shared" si="1"/>
        <v>60</v>
      </c>
      <c r="C67" s="304" t="s">
        <v>346</v>
      </c>
      <c r="D67" s="965"/>
      <c r="E67" s="923">
        <f t="shared" si="3"/>
        <v>0</v>
      </c>
      <c r="F67" s="964"/>
      <c r="G67" s="964"/>
      <c r="H67" s="964"/>
      <c r="I67" s="923">
        <f t="shared" si="0"/>
        <v>0</v>
      </c>
    </row>
    <row r="68" spans="2:10">
      <c r="B68" s="300">
        <f t="shared" si="1"/>
        <v>61</v>
      </c>
      <c r="C68" s="304" t="s">
        <v>347</v>
      </c>
      <c r="D68" s="965"/>
      <c r="E68" s="922">
        <f t="shared" si="3"/>
        <v>0</v>
      </c>
      <c r="F68" s="964"/>
      <c r="G68" s="964"/>
      <c r="H68" s="964"/>
      <c r="I68" s="321">
        <f t="shared" si="0"/>
        <v>0</v>
      </c>
    </row>
    <row r="69" spans="2:10" ht="13.5" thickBot="1">
      <c r="B69" s="960">
        <f t="shared" si="1"/>
        <v>62</v>
      </c>
      <c r="C69" s="961" t="s">
        <v>348</v>
      </c>
      <c r="D69" s="962"/>
      <c r="E69" s="963">
        <f>E70+E71+E72</f>
        <v>0</v>
      </c>
      <c r="F69" s="963">
        <f>F71</f>
        <v>0</v>
      </c>
      <c r="G69" s="963">
        <f>G71</f>
        <v>0</v>
      </c>
      <c r="H69" s="963">
        <f>H71</f>
        <v>0</v>
      </c>
      <c r="I69" s="963">
        <f t="shared" si="0"/>
        <v>0</v>
      </c>
    </row>
    <row r="70" spans="2:10">
      <c r="B70" s="42">
        <f t="shared" si="1"/>
        <v>63</v>
      </c>
      <c r="C70" s="43" t="s">
        <v>102</v>
      </c>
      <c r="D70" s="898"/>
      <c r="E70" s="1181"/>
      <c r="F70" s="968" t="s">
        <v>49</v>
      </c>
      <c r="G70" s="1180" t="s">
        <v>49</v>
      </c>
      <c r="H70" s="970" t="s">
        <v>49</v>
      </c>
      <c r="I70" s="1146" t="s">
        <v>49</v>
      </c>
    </row>
    <row r="71" spans="2:10">
      <c r="B71" s="42">
        <f t="shared" si="1"/>
        <v>64</v>
      </c>
      <c r="C71" s="43" t="s">
        <v>295</v>
      </c>
      <c r="D71" s="43"/>
      <c r="E71" s="924">
        <f>F71+G71</f>
        <v>0</v>
      </c>
      <c r="F71" s="964"/>
      <c r="G71" s="964"/>
      <c r="H71" s="964"/>
      <c r="I71" s="323">
        <f t="shared" si="0"/>
        <v>0</v>
      </c>
    </row>
    <row r="72" spans="2:10" ht="14.25" customHeight="1" thickBot="1">
      <c r="B72" s="42">
        <f t="shared" si="1"/>
        <v>65</v>
      </c>
      <c r="C72" s="43" t="s">
        <v>103</v>
      </c>
      <c r="D72" s="43"/>
      <c r="E72" s="1182"/>
      <c r="F72" s="969" t="s">
        <v>49</v>
      </c>
      <c r="G72" s="1151" t="s">
        <v>49</v>
      </c>
      <c r="H72" s="971" t="s">
        <v>49</v>
      </c>
      <c r="I72" s="971" t="s">
        <v>49</v>
      </c>
    </row>
    <row r="73" spans="2:10" ht="17.25" customHeight="1" thickBot="1">
      <c r="B73" s="478" t="s">
        <v>211</v>
      </c>
      <c r="C73" s="479"/>
      <c r="D73" s="479"/>
      <c r="E73" s="919"/>
      <c r="F73" s="479"/>
      <c r="G73" s="479"/>
      <c r="H73" s="479"/>
      <c r="I73" s="479"/>
    </row>
    <row r="74" spans="2:10" ht="14.25" customHeight="1" thickBot="1">
      <c r="B74" s="35">
        <f>B72+1</f>
        <v>66</v>
      </c>
      <c r="C74" s="41" t="s">
        <v>214</v>
      </c>
      <c r="D74" s="603"/>
      <c r="E74" s="320">
        <f>E8</f>
        <v>0</v>
      </c>
      <c r="F74" s="320">
        <f>F8</f>
        <v>0</v>
      </c>
      <c r="G74" s="320">
        <f>G8</f>
        <v>0</v>
      </c>
      <c r="H74" s="320">
        <f>H8</f>
        <v>0</v>
      </c>
      <c r="I74" s="320">
        <f>I8</f>
        <v>0</v>
      </c>
      <c r="J74" s="689"/>
    </row>
    <row r="75" spans="2:10" ht="14.25" customHeight="1" thickBot="1">
      <c r="B75" s="35">
        <f>B74+1</f>
        <v>67</v>
      </c>
      <c r="C75" s="41" t="s">
        <v>215</v>
      </c>
      <c r="D75" s="603"/>
      <c r="E75" s="39"/>
      <c r="F75" s="967" t="s">
        <v>49</v>
      </c>
      <c r="G75" s="1147" t="s">
        <v>49</v>
      </c>
      <c r="H75" s="967" t="s">
        <v>49</v>
      </c>
      <c r="I75" s="1148" t="s">
        <v>49</v>
      </c>
    </row>
    <row r="76" spans="2:10" ht="8.25" customHeight="1" thickBot="1">
      <c r="B76" s="330"/>
      <c r="C76" s="606"/>
      <c r="D76" s="475"/>
      <c r="E76" s="920"/>
      <c r="F76" s="902"/>
      <c r="G76" s="475"/>
      <c r="H76" s="470"/>
      <c r="I76" s="475"/>
    </row>
    <row r="77" spans="2:10" ht="14.25" customHeight="1" thickBot="1">
      <c r="B77" s="35">
        <f>B75+1</f>
        <v>68</v>
      </c>
      <c r="C77" s="41" t="s">
        <v>106</v>
      </c>
      <c r="D77" s="603"/>
      <c r="E77" s="320">
        <f>E78</f>
        <v>0</v>
      </c>
      <c r="F77" s="1148" t="s">
        <v>49</v>
      </c>
      <c r="G77" s="1148" t="s">
        <v>49</v>
      </c>
      <c r="H77" s="1148" t="s">
        <v>49</v>
      </c>
      <c r="I77" s="1148" t="s">
        <v>49</v>
      </c>
    </row>
    <row r="78" spans="2:10">
      <c r="B78" s="215">
        <f>B77+1</f>
        <v>69</v>
      </c>
      <c r="C78" s="1183" t="s">
        <v>300</v>
      </c>
      <c r="D78" s="605"/>
      <c r="E78" s="319">
        <f>E79+E80</f>
        <v>0</v>
      </c>
      <c r="F78" s="908" t="s">
        <v>49</v>
      </c>
      <c r="G78" s="908" t="s">
        <v>49</v>
      </c>
      <c r="H78" s="908" t="s">
        <v>49</v>
      </c>
      <c r="I78" s="908" t="s">
        <v>49</v>
      </c>
    </row>
    <row r="79" spans="2:10">
      <c r="B79" s="42">
        <f>B78+1</f>
        <v>70</v>
      </c>
      <c r="C79" s="1184" t="s">
        <v>107</v>
      </c>
      <c r="D79" s="604"/>
      <c r="E79" s="964"/>
      <c r="F79" s="908" t="s">
        <v>49</v>
      </c>
      <c r="G79" s="1149" t="s">
        <v>49</v>
      </c>
      <c r="H79" s="908" t="s">
        <v>49</v>
      </c>
      <c r="I79" s="1150" t="s">
        <v>49</v>
      </c>
    </row>
    <row r="80" spans="2:10" ht="13.5" thickBot="1">
      <c r="B80" s="44">
        <f>B79+1</f>
        <v>71</v>
      </c>
      <c r="C80" s="1185" t="s">
        <v>108</v>
      </c>
      <c r="D80" s="684"/>
      <c r="E80" s="1186"/>
      <c r="F80" s="909" t="s">
        <v>49</v>
      </c>
      <c r="G80" s="969" t="s">
        <v>49</v>
      </c>
      <c r="H80" s="909" t="s">
        <v>49</v>
      </c>
      <c r="I80" s="1151" t="s">
        <v>49</v>
      </c>
    </row>
    <row r="81" spans="2:9" ht="12" customHeight="1">
      <c r="B81" s="481"/>
      <c r="C81" s="482"/>
      <c r="D81" s="482"/>
      <c r="E81" s="921"/>
      <c r="F81" s="482"/>
      <c r="G81" s="470"/>
      <c r="H81" s="483"/>
      <c r="I81" s="470"/>
    </row>
    <row r="82" spans="2:9" ht="12" customHeight="1" thickBot="1">
      <c r="B82" s="480"/>
      <c r="C82" s="470"/>
      <c r="D82" s="470"/>
      <c r="E82" s="918"/>
      <c r="F82" s="470"/>
      <c r="G82" s="470"/>
      <c r="H82" s="470"/>
      <c r="I82" s="470"/>
    </row>
    <row r="83" spans="2:9" ht="12" customHeight="1">
      <c r="B83" s="480"/>
      <c r="C83" s="470"/>
      <c r="F83" s="291" t="s">
        <v>62</v>
      </c>
      <c r="G83" s="292"/>
      <c r="H83" s="291" t="s">
        <v>63</v>
      </c>
      <c r="I83" s="454"/>
    </row>
    <row r="84" spans="2:9" ht="12" customHeight="1">
      <c r="B84" s="480"/>
      <c r="C84" s="470"/>
      <c r="F84" s="293" t="s">
        <v>64</v>
      </c>
      <c r="G84" s="294"/>
      <c r="H84" s="293" t="s">
        <v>64</v>
      </c>
      <c r="I84" s="455"/>
    </row>
    <row r="85" spans="2:9" ht="12" customHeight="1">
      <c r="B85" s="480"/>
      <c r="C85" s="470"/>
      <c r="F85" s="607"/>
      <c r="G85" s="899"/>
      <c r="H85" s="910"/>
      <c r="I85" s="458"/>
    </row>
    <row r="86" spans="2:9" ht="12" customHeight="1">
      <c r="B86" s="480"/>
      <c r="C86" s="470"/>
      <c r="F86" s="608"/>
      <c r="G86" s="900"/>
      <c r="H86" s="911"/>
      <c r="I86" s="458"/>
    </row>
    <row r="87" spans="2:9" ht="12" customHeight="1" thickBot="1">
      <c r="B87" s="480"/>
      <c r="C87" s="470"/>
      <c r="F87" s="295" t="s">
        <v>65</v>
      </c>
      <c r="G87" s="901"/>
      <c r="H87" s="912" t="s">
        <v>65</v>
      </c>
      <c r="I87" s="459"/>
    </row>
    <row r="88" spans="2:9" ht="12" customHeight="1" thickBot="1">
      <c r="B88" s="480"/>
      <c r="C88" s="470"/>
      <c r="F88" s="296" t="s">
        <v>66</v>
      </c>
      <c r="G88" s="905"/>
      <c r="H88" s="297"/>
      <c r="I88" s="457"/>
    </row>
  </sheetData>
  <sheetProtection password="C7A1" sheet="1" objects="1" scenarios="1"/>
  <protectedRanges>
    <protectedRange sqref="E77:I77" name="Oblast1_1_1_7"/>
    <protectedRange sqref="H81" name="Oblast1_1_1_7_2"/>
    <protectedRange password="C521" sqref="F85:I86" name="Oblast1_1_1"/>
  </protectedRanges>
  <mergeCells count="2">
    <mergeCell ref="C6:D6"/>
    <mergeCell ref="C7:D7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4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M36"/>
  <sheetViews>
    <sheetView showGridLines="0" zoomScale="80" zoomScaleNormal="80" workbookViewId="0">
      <selection activeCell="F4" sqref="F4:M4"/>
    </sheetView>
  </sheetViews>
  <sheetFormatPr defaultColWidth="9.140625" defaultRowHeight="12.75" outlineLevelCol="1"/>
  <cols>
    <col min="1" max="1" width="2.7109375" style="211" customWidth="1"/>
    <col min="2" max="2" width="4" style="211" customWidth="1"/>
    <col min="3" max="3" width="51.5703125" style="211" customWidth="1"/>
    <col min="4" max="4" width="51.28515625" style="211" customWidth="1"/>
    <col min="5" max="5" width="13.85546875" style="211" customWidth="1"/>
    <col min="6" max="6" width="18.140625" style="211" customWidth="1"/>
    <col min="7" max="7" width="15.42578125" style="211" customWidth="1"/>
    <col min="8" max="8" width="15.42578125" style="644" customWidth="1"/>
    <col min="9" max="9" width="16" style="644" customWidth="1" outlineLevel="1"/>
    <col min="10" max="12" width="15.42578125" style="644" customWidth="1" outlineLevel="1"/>
    <col min="13" max="13" width="14.7109375" style="645" customWidth="1"/>
    <col min="14" max="16384" width="9.140625" style="211"/>
  </cols>
  <sheetData>
    <row r="1" spans="2:13" ht="13.5" customHeight="1" thickBot="1">
      <c r="M1" s="680"/>
    </row>
    <row r="2" spans="2:13" ht="17.25" customHeight="1" thickBot="1">
      <c r="B2" s="645"/>
      <c r="C2" s="645"/>
      <c r="E2" s="646" t="s">
        <v>109</v>
      </c>
      <c r="F2" s="693"/>
      <c r="G2" s="646" t="s">
        <v>110</v>
      </c>
      <c r="H2" s="698">
        <v>2024</v>
      </c>
      <c r="M2" s="332"/>
    </row>
    <row r="3" spans="2:13" ht="15.75">
      <c r="B3" s="647" t="s">
        <v>111</v>
      </c>
      <c r="C3" s="645"/>
      <c r="D3" s="644"/>
      <c r="E3" s="644"/>
      <c r="F3" s="644"/>
      <c r="G3" s="644"/>
      <c r="I3" s="648"/>
      <c r="J3" s="648"/>
      <c r="K3" s="648"/>
      <c r="L3" s="648"/>
      <c r="M3" s="332"/>
    </row>
    <row r="4" spans="2:13" ht="13.5" thickBot="1">
      <c r="B4" s="649"/>
      <c r="C4" s="649"/>
      <c r="D4" s="648"/>
      <c r="E4" s="648"/>
      <c r="F4" s="648"/>
      <c r="G4" s="648"/>
      <c r="H4" s="650" t="s">
        <v>3</v>
      </c>
      <c r="I4" s="648"/>
      <c r="J4" s="648"/>
      <c r="K4" s="648"/>
      <c r="L4" s="648"/>
      <c r="M4" s="332"/>
    </row>
    <row r="5" spans="2:13" ht="21" customHeight="1">
      <c r="B5" s="1505" t="s">
        <v>112</v>
      </c>
      <c r="C5" s="1506"/>
      <c r="D5" s="1505" t="s">
        <v>113</v>
      </c>
      <c r="E5" s="1506"/>
      <c r="F5" s="1487" t="s">
        <v>29</v>
      </c>
      <c r="G5" s="1489" t="s">
        <v>37</v>
      </c>
      <c r="H5" s="1479" t="s">
        <v>114</v>
      </c>
      <c r="I5" s="1479" t="s">
        <v>296</v>
      </c>
      <c r="J5" s="1481" t="s">
        <v>207</v>
      </c>
      <c r="K5" s="1483" t="s">
        <v>208</v>
      </c>
      <c r="L5" s="1485" t="s">
        <v>69</v>
      </c>
      <c r="M5" s="651"/>
    </row>
    <row r="6" spans="2:13" ht="13.5" thickBot="1">
      <c r="B6" s="1507"/>
      <c r="C6" s="1508"/>
      <c r="D6" s="1507"/>
      <c r="E6" s="1508"/>
      <c r="F6" s="1488"/>
      <c r="G6" s="1490"/>
      <c r="H6" s="1480"/>
      <c r="I6" s="1480"/>
      <c r="J6" s="1482"/>
      <c r="K6" s="1484"/>
      <c r="L6" s="1486" t="s">
        <v>209</v>
      </c>
      <c r="M6" s="651"/>
    </row>
    <row r="7" spans="2:13" ht="13.5" thickBot="1">
      <c r="B7" s="1503" t="s">
        <v>11</v>
      </c>
      <c r="C7" s="1504"/>
      <c r="D7" s="1503" t="s">
        <v>12</v>
      </c>
      <c r="E7" s="1504"/>
      <c r="F7" s="652" t="s">
        <v>13</v>
      </c>
      <c r="G7" s="653" t="s">
        <v>14</v>
      </c>
      <c r="H7" s="654" t="s">
        <v>15</v>
      </c>
      <c r="I7" s="652" t="s">
        <v>16</v>
      </c>
      <c r="J7" s="655" t="s">
        <v>17</v>
      </c>
      <c r="K7" s="656" t="s">
        <v>18</v>
      </c>
      <c r="L7" s="657" t="s">
        <v>5</v>
      </c>
      <c r="M7" s="658"/>
    </row>
    <row r="8" spans="2:13">
      <c r="B8" s="659">
        <v>1</v>
      </c>
      <c r="C8" s="1495" t="s">
        <v>115</v>
      </c>
      <c r="D8" s="660" t="s">
        <v>116</v>
      </c>
      <c r="E8" s="661"/>
      <c r="F8" s="609"/>
      <c r="G8" s="609"/>
      <c r="H8" s="333">
        <f>SUM(F8:G8)</f>
        <v>0</v>
      </c>
      <c r="I8" s="333">
        <f>IF(SUM($H$8:$H$21)=0,0,$H$22*H8/(SUM($H$8:$H$21)))</f>
        <v>0</v>
      </c>
      <c r="J8" s="333">
        <f t="shared" ref="J8:J16" si="0">IF(F8+G8=0,0,F8+F8*I8/(F8+G8))</f>
        <v>0</v>
      </c>
      <c r="K8" s="333">
        <f t="shared" ref="K8:K16" si="1">IF(F8+G8=0,0,G8+G8*I8/(F8+G8))</f>
        <v>0</v>
      </c>
      <c r="L8" s="333">
        <f t="shared" ref="L8:L21" si="2">H8+I8</f>
        <v>0</v>
      </c>
      <c r="M8" s="649"/>
    </row>
    <row r="9" spans="2:13" ht="13.5" thickBot="1">
      <c r="B9" s="662">
        <f>B8+1</f>
        <v>2</v>
      </c>
      <c r="C9" s="1497"/>
      <c r="D9" s="663" t="s">
        <v>117</v>
      </c>
      <c r="E9" s="664"/>
      <c r="F9" s="610"/>
      <c r="G9" s="610"/>
      <c r="H9" s="334">
        <f t="shared" ref="H9:H16" si="3">SUM(F9:G9)</f>
        <v>0</v>
      </c>
      <c r="I9" s="334">
        <f t="shared" ref="I9:I21" si="4">IF(SUM($H$8:$H$21)=0,0,$H$22*H9/(SUM($H$8:$H$21)))</f>
        <v>0</v>
      </c>
      <c r="J9" s="334">
        <f t="shared" si="0"/>
        <v>0</v>
      </c>
      <c r="K9" s="334">
        <f t="shared" si="1"/>
        <v>0</v>
      </c>
      <c r="L9" s="334">
        <f t="shared" si="2"/>
        <v>0</v>
      </c>
      <c r="M9" s="649"/>
    </row>
    <row r="10" spans="2:13">
      <c r="B10" s="659">
        <f t="shared" ref="B10:B24" si="5">B9+1</f>
        <v>3</v>
      </c>
      <c r="C10" s="1495" t="s">
        <v>118</v>
      </c>
      <c r="D10" s="660" t="s">
        <v>119</v>
      </c>
      <c r="E10" s="661"/>
      <c r="F10" s="609"/>
      <c r="G10" s="609"/>
      <c r="H10" s="333">
        <f t="shared" si="3"/>
        <v>0</v>
      </c>
      <c r="I10" s="335">
        <f t="shared" si="4"/>
        <v>0</v>
      </c>
      <c r="J10" s="335">
        <f t="shared" si="0"/>
        <v>0</v>
      </c>
      <c r="K10" s="335">
        <f t="shared" si="1"/>
        <v>0</v>
      </c>
      <c r="L10" s="333">
        <f t="shared" si="2"/>
        <v>0</v>
      </c>
      <c r="M10" s="649"/>
    </row>
    <row r="11" spans="2:13">
      <c r="B11" s="665">
        <f t="shared" si="5"/>
        <v>4</v>
      </c>
      <c r="C11" s="1496"/>
      <c r="D11" s="663" t="s">
        <v>120</v>
      </c>
      <c r="E11" s="666"/>
      <c r="F11" s="611"/>
      <c r="G11" s="611"/>
      <c r="H11" s="336">
        <f t="shared" si="3"/>
        <v>0</v>
      </c>
      <c r="I11" s="337">
        <f t="shared" si="4"/>
        <v>0</v>
      </c>
      <c r="J11" s="337">
        <f t="shared" si="0"/>
        <v>0</v>
      </c>
      <c r="K11" s="337">
        <f t="shared" si="1"/>
        <v>0</v>
      </c>
      <c r="L11" s="338">
        <f t="shared" si="2"/>
        <v>0</v>
      </c>
      <c r="M11" s="649"/>
    </row>
    <row r="12" spans="2:13">
      <c r="B12" s="665">
        <f t="shared" si="5"/>
        <v>5</v>
      </c>
      <c r="C12" s="1496"/>
      <c r="D12" s="667" t="s">
        <v>121</v>
      </c>
      <c r="E12" s="668"/>
      <c r="F12" s="611"/>
      <c r="G12" s="612"/>
      <c r="H12" s="338">
        <f t="shared" si="3"/>
        <v>0</v>
      </c>
      <c r="I12" s="339">
        <f t="shared" si="4"/>
        <v>0</v>
      </c>
      <c r="J12" s="339">
        <f t="shared" si="0"/>
        <v>0</v>
      </c>
      <c r="K12" s="339">
        <f t="shared" si="1"/>
        <v>0</v>
      </c>
      <c r="L12" s="338">
        <f t="shared" si="2"/>
        <v>0</v>
      </c>
      <c r="M12" s="649"/>
    </row>
    <row r="13" spans="2:13" ht="13.5" thickBot="1">
      <c r="B13" s="662">
        <f t="shared" si="5"/>
        <v>6</v>
      </c>
      <c r="C13" s="1497"/>
      <c r="D13" s="669" t="s">
        <v>122</v>
      </c>
      <c r="E13" s="670"/>
      <c r="F13" s="613"/>
      <c r="G13" s="613"/>
      <c r="H13" s="340">
        <f t="shared" si="3"/>
        <v>0</v>
      </c>
      <c r="I13" s="341">
        <f t="shared" si="4"/>
        <v>0</v>
      </c>
      <c r="J13" s="341">
        <f t="shared" si="0"/>
        <v>0</v>
      </c>
      <c r="K13" s="341">
        <f t="shared" si="1"/>
        <v>0</v>
      </c>
      <c r="L13" s="340">
        <f t="shared" si="2"/>
        <v>0</v>
      </c>
      <c r="M13" s="649"/>
    </row>
    <row r="14" spans="2:13">
      <c r="B14" s="659">
        <f t="shared" si="5"/>
        <v>7</v>
      </c>
      <c r="C14" s="1495" t="s">
        <v>34</v>
      </c>
      <c r="D14" s="660" t="s">
        <v>123</v>
      </c>
      <c r="E14" s="661"/>
      <c r="F14" s="614"/>
      <c r="G14" s="614"/>
      <c r="H14" s="333">
        <f t="shared" si="3"/>
        <v>0</v>
      </c>
      <c r="I14" s="335">
        <f t="shared" si="4"/>
        <v>0</v>
      </c>
      <c r="J14" s="335">
        <f t="shared" si="0"/>
        <v>0</v>
      </c>
      <c r="K14" s="335">
        <f t="shared" si="1"/>
        <v>0</v>
      </c>
      <c r="L14" s="333">
        <f t="shared" si="2"/>
        <v>0</v>
      </c>
      <c r="M14" s="649"/>
    </row>
    <row r="15" spans="2:13">
      <c r="B15" s="665">
        <f t="shared" si="5"/>
        <v>8</v>
      </c>
      <c r="C15" s="1496"/>
      <c r="D15" s="671" t="s">
        <v>124</v>
      </c>
      <c r="E15" s="648"/>
      <c r="F15" s="615"/>
      <c r="G15" s="615"/>
      <c r="H15" s="342">
        <f t="shared" si="3"/>
        <v>0</v>
      </c>
      <c r="I15" s="343">
        <f t="shared" si="4"/>
        <v>0</v>
      </c>
      <c r="J15" s="343">
        <f t="shared" si="0"/>
        <v>0</v>
      </c>
      <c r="K15" s="343">
        <f t="shared" si="1"/>
        <v>0</v>
      </c>
      <c r="L15" s="338">
        <f t="shared" si="2"/>
        <v>0</v>
      </c>
      <c r="M15" s="649"/>
    </row>
    <row r="16" spans="2:13" ht="13.5" thickBot="1">
      <c r="B16" s="662">
        <f t="shared" si="5"/>
        <v>9</v>
      </c>
      <c r="C16" s="1497"/>
      <c r="D16" s="669" t="s">
        <v>125</v>
      </c>
      <c r="E16" s="670"/>
      <c r="F16" s="616"/>
      <c r="G16" s="616"/>
      <c r="H16" s="340">
        <f t="shared" si="3"/>
        <v>0</v>
      </c>
      <c r="I16" s="341">
        <f t="shared" si="4"/>
        <v>0</v>
      </c>
      <c r="J16" s="341">
        <f t="shared" si="0"/>
        <v>0</v>
      </c>
      <c r="K16" s="341">
        <f t="shared" si="1"/>
        <v>0</v>
      </c>
      <c r="L16" s="340">
        <f t="shared" si="2"/>
        <v>0</v>
      </c>
      <c r="M16" s="649"/>
    </row>
    <row r="17" spans="2:13">
      <c r="B17" s="659">
        <f t="shared" si="5"/>
        <v>10</v>
      </c>
      <c r="C17" s="1498" t="s">
        <v>126</v>
      </c>
      <c r="D17" s="660" t="s">
        <v>127</v>
      </c>
      <c r="E17" s="661"/>
      <c r="F17" s="617" t="s">
        <v>49</v>
      </c>
      <c r="G17" s="618" t="s">
        <v>49</v>
      </c>
      <c r="H17" s="344"/>
      <c r="I17" s="333">
        <f t="shared" si="4"/>
        <v>0</v>
      </c>
      <c r="J17" s="345" t="s">
        <v>49</v>
      </c>
      <c r="K17" s="345" t="s">
        <v>49</v>
      </c>
      <c r="L17" s="333">
        <f t="shared" si="2"/>
        <v>0</v>
      </c>
      <c r="M17" s="649"/>
    </row>
    <row r="18" spans="2:13">
      <c r="B18" s="665">
        <f t="shared" si="5"/>
        <v>11</v>
      </c>
      <c r="C18" s="1499"/>
      <c r="D18" s="671" t="s">
        <v>128</v>
      </c>
      <c r="E18" s="648"/>
      <c r="F18" s="619" t="s">
        <v>49</v>
      </c>
      <c r="G18" s="620" t="s">
        <v>49</v>
      </c>
      <c r="H18" s="346"/>
      <c r="I18" s="342">
        <f t="shared" si="4"/>
        <v>0</v>
      </c>
      <c r="J18" s="347" t="s">
        <v>49</v>
      </c>
      <c r="K18" s="347" t="s">
        <v>49</v>
      </c>
      <c r="L18" s="342">
        <f t="shared" si="2"/>
        <v>0</v>
      </c>
      <c r="M18" s="649"/>
    </row>
    <row r="19" spans="2:13" ht="13.5" thickBot="1">
      <c r="B19" s="662">
        <f t="shared" si="5"/>
        <v>12</v>
      </c>
      <c r="C19" s="1500"/>
      <c r="D19" s="669" t="s">
        <v>129</v>
      </c>
      <c r="E19" s="670"/>
      <c r="F19" s="621" t="s">
        <v>49</v>
      </c>
      <c r="G19" s="622" t="s">
        <v>49</v>
      </c>
      <c r="H19" s="348"/>
      <c r="I19" s="340">
        <f t="shared" si="4"/>
        <v>0</v>
      </c>
      <c r="J19" s="349" t="s">
        <v>49</v>
      </c>
      <c r="K19" s="349" t="s">
        <v>49</v>
      </c>
      <c r="L19" s="340">
        <f t="shared" si="2"/>
        <v>0</v>
      </c>
      <c r="M19" s="649"/>
    </row>
    <row r="20" spans="2:13">
      <c r="B20" s="659">
        <f t="shared" si="5"/>
        <v>13</v>
      </c>
      <c r="C20" s="1498" t="s">
        <v>226</v>
      </c>
      <c r="D20" s="660" t="s">
        <v>130</v>
      </c>
      <c r="E20" s="661"/>
      <c r="F20" s="617" t="s">
        <v>49</v>
      </c>
      <c r="G20" s="618" t="s">
        <v>49</v>
      </c>
      <c r="H20" s="344"/>
      <c r="I20" s="333">
        <f t="shared" si="4"/>
        <v>0</v>
      </c>
      <c r="J20" s="345" t="s">
        <v>49</v>
      </c>
      <c r="K20" s="345" t="s">
        <v>49</v>
      </c>
      <c r="L20" s="333">
        <f t="shared" si="2"/>
        <v>0</v>
      </c>
      <c r="M20" s="649"/>
    </row>
    <row r="21" spans="2:13" ht="13.5" thickBot="1">
      <c r="B21" s="662">
        <f t="shared" si="5"/>
        <v>14</v>
      </c>
      <c r="C21" s="1500"/>
      <c r="D21" s="669" t="s">
        <v>131</v>
      </c>
      <c r="E21" s="672"/>
      <c r="F21" s="623" t="s">
        <v>49</v>
      </c>
      <c r="G21" s="624" t="s">
        <v>49</v>
      </c>
      <c r="H21" s="348"/>
      <c r="I21" s="340">
        <f t="shared" si="4"/>
        <v>0</v>
      </c>
      <c r="J21" s="350" t="s">
        <v>49</v>
      </c>
      <c r="K21" s="350" t="s">
        <v>49</v>
      </c>
      <c r="L21" s="340">
        <f t="shared" si="2"/>
        <v>0</v>
      </c>
      <c r="M21" s="649"/>
    </row>
    <row r="22" spans="2:13" ht="15" thickBot="1">
      <c r="B22" s="673">
        <f t="shared" si="5"/>
        <v>15</v>
      </c>
      <c r="C22" s="674" t="s">
        <v>337</v>
      </c>
      <c r="D22" s="1501" t="s">
        <v>49</v>
      </c>
      <c r="E22" s="1502"/>
      <c r="F22" s="625" t="s">
        <v>49</v>
      </c>
      <c r="G22" s="626" t="s">
        <v>49</v>
      </c>
      <c r="H22" s="627"/>
      <c r="I22" s="628"/>
      <c r="J22" s="628"/>
      <c r="K22" s="628"/>
      <c r="L22" s="629"/>
      <c r="M22" s="649"/>
    </row>
    <row r="23" spans="2:13" ht="13.5" thickBot="1">
      <c r="B23" s="673">
        <f t="shared" si="5"/>
        <v>16</v>
      </c>
      <c r="C23" s="675" t="s">
        <v>338</v>
      </c>
      <c r="D23" s="1501" t="s">
        <v>49</v>
      </c>
      <c r="E23" s="1502"/>
      <c r="F23" s="625" t="s">
        <v>49</v>
      </c>
      <c r="G23" s="626" t="s">
        <v>49</v>
      </c>
      <c r="H23" s="630"/>
      <c r="I23" s="631"/>
      <c r="J23" s="631"/>
      <c r="K23" s="631"/>
      <c r="L23" s="631"/>
    </row>
    <row r="24" spans="2:13" ht="15" customHeight="1" thickBot="1">
      <c r="B24" s="676">
        <f t="shared" si="5"/>
        <v>17</v>
      </c>
      <c r="C24" s="677" t="s">
        <v>216</v>
      </c>
      <c r="D24" s="1491" t="s">
        <v>49</v>
      </c>
      <c r="E24" s="1492"/>
      <c r="F24" s="632" t="s">
        <v>49</v>
      </c>
      <c r="G24" s="633" t="s">
        <v>49</v>
      </c>
      <c r="H24" s="634">
        <f>SUM(H8:H22)-H23</f>
        <v>0</v>
      </c>
      <c r="I24" s="631"/>
      <c r="J24" s="631"/>
      <c r="K24" s="631"/>
      <c r="L24" s="631"/>
    </row>
    <row r="25" spans="2:13">
      <c r="B25" s="645"/>
      <c r="C25" s="651"/>
      <c r="D25" s="678"/>
      <c r="E25" s="644"/>
      <c r="F25" s="644"/>
      <c r="G25" s="644"/>
      <c r="H25" s="679"/>
    </row>
    <row r="26" spans="2:13" ht="13.5" thickBot="1">
      <c r="B26" s="645"/>
      <c r="C26" s="651"/>
      <c r="D26" s="678"/>
      <c r="E26" s="644"/>
      <c r="F26" s="644"/>
      <c r="G26" s="644"/>
      <c r="H26" s="679"/>
    </row>
    <row r="27" spans="2:13">
      <c r="B27" s="645"/>
      <c r="C27" s="645"/>
      <c r="D27" s="644"/>
      <c r="E27" s="12" t="s">
        <v>62</v>
      </c>
      <c r="F27" s="635"/>
      <c r="G27" s="13" t="s">
        <v>63</v>
      </c>
      <c r="H27" s="636"/>
    </row>
    <row r="28" spans="2:13">
      <c r="B28" s="645"/>
      <c r="C28" s="645"/>
      <c r="D28" s="644"/>
      <c r="E28" s="14" t="s">
        <v>64</v>
      </c>
      <c r="F28" s="637"/>
      <c r="G28" s="15" t="s">
        <v>64</v>
      </c>
      <c r="H28" s="638"/>
    </row>
    <row r="29" spans="2:13">
      <c r="B29" s="645"/>
      <c r="C29" s="645"/>
      <c r="D29" s="644"/>
      <c r="E29" s="212"/>
      <c r="F29" s="456"/>
      <c r="G29" s="457"/>
      <c r="H29" s="458"/>
    </row>
    <row r="30" spans="2:13">
      <c r="B30" s="645"/>
      <c r="C30" s="645"/>
      <c r="D30" s="644"/>
      <c r="E30" s="213"/>
      <c r="F30" s="456"/>
      <c r="G30" s="214"/>
      <c r="H30" s="458"/>
    </row>
    <row r="31" spans="2:13" ht="13.5" thickBot="1">
      <c r="B31" s="645"/>
      <c r="C31" s="645"/>
      <c r="D31" s="644"/>
      <c r="E31" s="16" t="s">
        <v>65</v>
      </c>
      <c r="F31" s="639"/>
      <c r="G31" s="640" t="s">
        <v>65</v>
      </c>
      <c r="H31" s="641"/>
    </row>
    <row r="32" spans="2:13" ht="13.5" thickBot="1">
      <c r="B32" s="645"/>
      <c r="C32" s="645"/>
      <c r="D32" s="644"/>
      <c r="E32" s="17" t="s">
        <v>66</v>
      </c>
      <c r="F32" s="642"/>
      <c r="G32" s="18"/>
      <c r="H32" s="460"/>
    </row>
    <row r="33" spans="2:8" ht="8.25" customHeight="1"/>
    <row r="34" spans="2:8">
      <c r="B34" s="643" t="s">
        <v>242</v>
      </c>
    </row>
    <row r="35" spans="2:8" ht="8.25" customHeight="1"/>
    <row r="36" spans="2:8" ht="24.75" customHeight="1">
      <c r="B36" s="1493" t="s">
        <v>339</v>
      </c>
      <c r="C36" s="1494"/>
      <c r="D36" s="1494"/>
      <c r="E36" s="1494"/>
      <c r="F36" s="1494"/>
      <c r="G36" s="1494"/>
      <c r="H36" s="1494"/>
    </row>
  </sheetData>
  <protectedRanges>
    <protectedRange sqref="E29:G30" name="Oblast1_1_1_1"/>
    <protectedRange sqref="H29:H30" name="Oblast1_1_1_1_1"/>
  </protectedRanges>
  <mergeCells count="20">
    <mergeCell ref="B7:C7"/>
    <mergeCell ref="D7:E7"/>
    <mergeCell ref="C8:C9"/>
    <mergeCell ref="B5:C6"/>
    <mergeCell ref="D5:E6"/>
    <mergeCell ref="D24:E24"/>
    <mergeCell ref="B36:H36"/>
    <mergeCell ref="C10:C13"/>
    <mergeCell ref="C14:C16"/>
    <mergeCell ref="C17:C19"/>
    <mergeCell ref="C20:C21"/>
    <mergeCell ref="D22:E22"/>
    <mergeCell ref="D23:E23"/>
    <mergeCell ref="I5:I6"/>
    <mergeCell ref="J5:J6"/>
    <mergeCell ref="K5:K6"/>
    <mergeCell ref="L5:L6"/>
    <mergeCell ref="F5:F6"/>
    <mergeCell ref="G5:G6"/>
    <mergeCell ref="H5:H6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42"/>
  <sheetViews>
    <sheetView showGridLines="0" zoomScale="80" zoomScaleNormal="80" workbookViewId="0">
      <selection activeCell="G18" sqref="G18"/>
    </sheetView>
  </sheetViews>
  <sheetFormatPr defaultColWidth="9.140625" defaultRowHeight="12.75"/>
  <cols>
    <col min="1" max="1" width="3.28515625" style="358" customWidth="1"/>
    <col min="2" max="2" width="3.42578125" style="358" bestFit="1" customWidth="1"/>
    <col min="3" max="3" width="59.5703125" style="358" bestFit="1" customWidth="1"/>
    <col min="4" max="4" width="18.28515625" style="358" customWidth="1"/>
    <col min="5" max="5" width="16.42578125" style="358" bestFit="1" customWidth="1"/>
    <col min="6" max="6" width="22.5703125" style="358" customWidth="1"/>
    <col min="7" max="7" width="10.28515625" style="358" customWidth="1"/>
    <col min="8" max="8" width="11.5703125" style="358" bestFit="1" customWidth="1"/>
    <col min="9" max="16384" width="9.140625" style="358"/>
  </cols>
  <sheetData>
    <row r="2" spans="1:5" ht="12.75" customHeight="1" thickBot="1">
      <c r="A2" s="355"/>
      <c r="B2" s="356"/>
      <c r="C2" s="357" t="s">
        <v>250</v>
      </c>
    </row>
    <row r="3" spans="1:5" ht="12.75" customHeight="1">
      <c r="A3" s="355"/>
      <c r="B3" s="359">
        <v>1</v>
      </c>
      <c r="C3" s="360" t="s">
        <v>251</v>
      </c>
      <c r="D3" s="361">
        <f>SUM('22-N'!L8:L21)</f>
        <v>0</v>
      </c>
    </row>
    <row r="4" spans="1:5" ht="12.75" customHeight="1" thickBot="1">
      <c r="A4" s="355"/>
      <c r="B4" s="362">
        <f>B3+1</f>
        <v>2</v>
      </c>
      <c r="C4" s="363" t="s">
        <v>252</v>
      </c>
      <c r="D4" s="364">
        <f>'22-N'!H23</f>
        <v>0</v>
      </c>
    </row>
    <row r="5" spans="1:5" ht="12.75" customHeight="1" thickBot="1">
      <c r="A5" s="355"/>
      <c r="B5" s="365">
        <f>B4+1</f>
        <v>3</v>
      </c>
      <c r="C5" s="366" t="s">
        <v>250</v>
      </c>
      <c r="D5" s="367">
        <f>D3-D4</f>
        <v>0</v>
      </c>
    </row>
    <row r="6" spans="1:5" ht="12.75" customHeight="1">
      <c r="A6" s="355"/>
      <c r="B6" s="356"/>
      <c r="C6" s="355"/>
      <c r="D6" s="368"/>
    </row>
    <row r="7" spans="1:5" ht="12.75" customHeight="1" thickBot="1">
      <c r="A7" s="355"/>
      <c r="B7" s="356"/>
      <c r="C7" s="357" t="s">
        <v>253</v>
      </c>
      <c r="D7" s="368"/>
    </row>
    <row r="8" spans="1:5" ht="12.75" customHeight="1">
      <c r="A8" s="355"/>
      <c r="B8" s="359">
        <f>B5+1</f>
        <v>4</v>
      </c>
      <c r="C8" s="360" t="s">
        <v>254</v>
      </c>
      <c r="D8" s="361">
        <f>'22-HV-N'!I35</f>
        <v>0</v>
      </c>
    </row>
    <row r="9" spans="1:5" ht="12.75" customHeight="1" thickBot="1">
      <c r="A9" s="355"/>
      <c r="B9" s="362">
        <f>B8+1</f>
        <v>5</v>
      </c>
      <c r="C9" s="363" t="s">
        <v>255</v>
      </c>
      <c r="D9" s="364">
        <f>'22-HV-N'!I24</f>
        <v>0</v>
      </c>
    </row>
    <row r="10" spans="1:5" ht="12.75" customHeight="1" thickBot="1">
      <c r="A10" s="355"/>
      <c r="B10" s="365">
        <f>B9+1</f>
        <v>6</v>
      </c>
      <c r="C10" s="366" t="s">
        <v>253</v>
      </c>
      <c r="D10" s="367">
        <f>SUM(D8:D9)</f>
        <v>0</v>
      </c>
      <c r="E10" s="370"/>
    </row>
    <row r="11" spans="1:5" ht="12.75" customHeight="1" thickBot="1">
      <c r="A11" s="355"/>
      <c r="B11" s="356"/>
      <c r="C11" s="355"/>
      <c r="D11" s="368"/>
    </row>
    <row r="12" spans="1:5" ht="12.75" customHeight="1" thickBot="1">
      <c r="A12" s="355"/>
      <c r="B12" s="365">
        <f>B10+1</f>
        <v>7</v>
      </c>
      <c r="C12" s="366" t="s">
        <v>257</v>
      </c>
      <c r="D12" s="367">
        <f>D5+D10</f>
        <v>0</v>
      </c>
      <c r="E12" s="370"/>
    </row>
    <row r="13" spans="1:5" ht="12.75" customHeight="1">
      <c r="A13" s="355"/>
      <c r="B13" s="356"/>
      <c r="C13" s="355"/>
      <c r="D13" s="368"/>
    </row>
    <row r="14" spans="1:5" ht="12.75" customHeight="1" thickBot="1">
      <c r="A14" s="355"/>
      <c r="B14" s="356"/>
      <c r="C14" s="357" t="s">
        <v>258</v>
      </c>
      <c r="D14" s="368"/>
    </row>
    <row r="15" spans="1:5" ht="12.75" customHeight="1">
      <c r="A15" s="355"/>
      <c r="B15" s="359">
        <f>B12+1</f>
        <v>8</v>
      </c>
      <c r="C15" s="916" t="s">
        <v>256</v>
      </c>
      <c r="D15" s="361">
        <f>'22-HV-N'!I13</f>
        <v>0</v>
      </c>
    </row>
    <row r="16" spans="1:5" ht="12.75" customHeight="1">
      <c r="A16" s="355"/>
      <c r="B16" s="371">
        <f t="shared" ref="B16:B21" si="0">B15+1</f>
        <v>9</v>
      </c>
      <c r="C16" s="914" t="s">
        <v>259</v>
      </c>
      <c r="D16" s="915">
        <f>'22-HV-N'!I25</f>
        <v>0</v>
      </c>
    </row>
    <row r="17" spans="1:7" ht="12.75" customHeight="1">
      <c r="A17" s="355"/>
      <c r="B17" s="371">
        <f t="shared" si="0"/>
        <v>10</v>
      </c>
      <c r="C17" s="372" t="s">
        <v>260</v>
      </c>
      <c r="D17" s="364">
        <f>'22-HV-N'!I14</f>
        <v>0</v>
      </c>
      <c r="G17" s="369"/>
    </row>
    <row r="18" spans="1:7" ht="12.75" customHeight="1">
      <c r="A18" s="355"/>
      <c r="B18" s="362">
        <f t="shared" si="0"/>
        <v>11</v>
      </c>
      <c r="C18" s="373" t="s">
        <v>261</v>
      </c>
      <c r="D18" s="364">
        <f>'22-HV-N'!I39</f>
        <v>0</v>
      </c>
    </row>
    <row r="19" spans="1:7" ht="12.75" customHeight="1">
      <c r="A19" s="355"/>
      <c r="B19" s="362">
        <f t="shared" si="0"/>
        <v>12</v>
      </c>
      <c r="C19" s="374" t="s">
        <v>262</v>
      </c>
      <c r="D19" s="364">
        <f>'22-HV-N'!I40</f>
        <v>0</v>
      </c>
    </row>
    <row r="20" spans="1:7" ht="12.75" customHeight="1" thickBot="1">
      <c r="A20" s="355"/>
      <c r="B20" s="362">
        <f t="shared" si="0"/>
        <v>13</v>
      </c>
      <c r="C20" s="374" t="s">
        <v>263</v>
      </c>
      <c r="D20" s="364">
        <f>'22-HV-N'!I43</f>
        <v>0</v>
      </c>
    </row>
    <row r="21" spans="1:7" ht="12.75" customHeight="1" thickBot="1">
      <c r="A21" s="355"/>
      <c r="B21" s="365">
        <f t="shared" si="0"/>
        <v>14</v>
      </c>
      <c r="C21" s="366" t="s">
        <v>258</v>
      </c>
      <c r="D21" s="367">
        <f>SUM(D15:D20)</f>
        <v>0</v>
      </c>
      <c r="E21" s="370"/>
    </row>
    <row r="22" spans="1:7" ht="12.75" customHeight="1">
      <c r="A22" s="355"/>
      <c r="B22" s="356"/>
      <c r="C22" s="375"/>
      <c r="D22" s="376"/>
    </row>
    <row r="23" spans="1:7" ht="12.75" customHeight="1" thickBot="1">
      <c r="A23" s="355"/>
      <c r="B23" s="355"/>
      <c r="C23" s="377" t="s">
        <v>211</v>
      </c>
      <c r="D23" s="368"/>
    </row>
    <row r="24" spans="1:7" ht="12.75" customHeight="1" thickBot="1">
      <c r="A24" s="355"/>
      <c r="B24" s="365">
        <f>B21+1</f>
        <v>15</v>
      </c>
      <c r="C24" s="366" t="s">
        <v>264</v>
      </c>
      <c r="D24" s="367">
        <f>D12+D21</f>
        <v>0</v>
      </c>
      <c r="E24" s="370"/>
    </row>
    <row r="25" spans="1:7" ht="12.75" customHeight="1" thickBot="1">
      <c r="A25" s="355"/>
      <c r="B25" s="378">
        <f t="shared" ref="B25:B32" si="1">B24+1</f>
        <v>16</v>
      </c>
      <c r="C25" s="379" t="s">
        <v>265</v>
      </c>
      <c r="D25" s="364">
        <f>'22-HV-V'!K23+'22-HV-V'!K29</f>
        <v>0</v>
      </c>
      <c r="E25" s="913"/>
    </row>
    <row r="26" spans="1:7" ht="12.75" customHeight="1" thickBot="1">
      <c r="A26" s="355"/>
      <c r="B26" s="365">
        <f t="shared" si="1"/>
        <v>17</v>
      </c>
      <c r="C26" s="366" t="s">
        <v>266</v>
      </c>
      <c r="D26" s="367">
        <f>D24+D25</f>
        <v>0</v>
      </c>
    </row>
    <row r="27" spans="1:7" ht="12.75" customHeight="1" thickBot="1">
      <c r="A27" s="355"/>
      <c r="B27" s="365">
        <f t="shared" si="1"/>
        <v>18</v>
      </c>
      <c r="C27" s="366" t="s">
        <v>267</v>
      </c>
      <c r="D27" s="380">
        <f>'22-HV-N'!I8-'22-HV-N'!I56</f>
        <v>0</v>
      </c>
    </row>
    <row r="28" spans="1:7" ht="12.75" customHeight="1" thickBot="1">
      <c r="A28" s="355"/>
      <c r="B28" s="381">
        <f t="shared" si="1"/>
        <v>19</v>
      </c>
      <c r="C28" s="382" t="s">
        <v>268</v>
      </c>
      <c r="D28" s="383">
        <f>D26-D27</f>
        <v>0</v>
      </c>
      <c r="F28" s="369"/>
    </row>
    <row r="29" spans="1:7" ht="12.75" customHeight="1" thickBot="1">
      <c r="A29" s="355"/>
      <c r="B29" s="378">
        <f t="shared" si="1"/>
        <v>20</v>
      </c>
      <c r="C29" s="379" t="s">
        <v>269</v>
      </c>
      <c r="D29" s="364">
        <f>'22-HV-N'!I56</f>
        <v>0</v>
      </c>
    </row>
    <row r="30" spans="1:7" ht="12.75" customHeight="1" thickBot="1">
      <c r="A30" s="355"/>
      <c r="B30" s="365">
        <f t="shared" si="1"/>
        <v>21</v>
      </c>
      <c r="C30" s="366" t="s">
        <v>270</v>
      </c>
      <c r="D30" s="367">
        <f>D26+D29</f>
        <v>0</v>
      </c>
    </row>
    <row r="31" spans="1:7" ht="12.75" customHeight="1" thickBot="1">
      <c r="A31" s="355"/>
      <c r="B31" s="365">
        <f t="shared" si="1"/>
        <v>22</v>
      </c>
      <c r="C31" s="366" t="s">
        <v>271</v>
      </c>
      <c r="D31" s="380">
        <f>'22-HV-N'!I8</f>
        <v>0</v>
      </c>
    </row>
    <row r="32" spans="1:7" ht="12.75" customHeight="1" thickBot="1">
      <c r="A32" s="355"/>
      <c r="B32" s="381">
        <f t="shared" si="1"/>
        <v>23</v>
      </c>
      <c r="C32" s="382" t="s">
        <v>268</v>
      </c>
      <c r="D32" s="383">
        <f>D30-D31</f>
        <v>0</v>
      </c>
    </row>
    <row r="33" spans="1:4">
      <c r="A33" s="355"/>
    </row>
    <row r="34" spans="1:4">
      <c r="A34" s="355"/>
    </row>
    <row r="35" spans="1:4">
      <c r="A35" s="355"/>
    </row>
    <row r="36" spans="1:4">
      <c r="A36" s="355"/>
      <c r="D36" s="370"/>
    </row>
    <row r="37" spans="1:4">
      <c r="A37" s="355"/>
    </row>
    <row r="38" spans="1:4">
      <c r="A38" s="355"/>
      <c r="D38" s="370"/>
    </row>
    <row r="39" spans="1:4">
      <c r="A39" s="355"/>
    </row>
    <row r="40" spans="1:4">
      <c r="A40" s="355"/>
    </row>
    <row r="41" spans="1:4">
      <c r="A41" s="355"/>
    </row>
    <row r="42" spans="1:4">
      <c r="A42" s="355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ADB3C-DED4-4644-99A2-8BA6F134C418}">
  <sheetPr>
    <pageSetUpPr fitToPage="1"/>
  </sheetPr>
  <dimension ref="B1:O65"/>
  <sheetViews>
    <sheetView showGridLines="0" zoomScale="85" zoomScaleNormal="85" workbookViewId="0">
      <selection activeCell="M2" sqref="M2"/>
    </sheetView>
  </sheetViews>
  <sheetFormatPr defaultColWidth="9.140625" defaultRowHeight="12.75"/>
  <cols>
    <col min="1" max="1" width="2.7109375" style="1215" customWidth="1"/>
    <col min="2" max="2" width="3.5703125" style="1215" customWidth="1"/>
    <col min="3" max="3" width="33.7109375" style="1215" customWidth="1"/>
    <col min="4" max="4" width="11.5703125" style="1215" customWidth="1"/>
    <col min="5" max="13" width="14.85546875" style="1215" customWidth="1"/>
    <col min="14" max="16384" width="9.140625" style="1215"/>
  </cols>
  <sheetData>
    <row r="1" spans="2:15" ht="13.5" thickBot="1">
      <c r="E1" s="1216"/>
      <c r="F1" s="1216"/>
      <c r="G1" s="1216"/>
      <c r="H1" s="1216"/>
      <c r="I1" s="1216"/>
      <c r="J1" s="1216"/>
      <c r="K1" s="1216"/>
      <c r="L1" s="1216"/>
      <c r="M1" s="1216"/>
      <c r="O1" s="1217"/>
    </row>
    <row r="2" spans="2:15" ht="17.25" customHeight="1" thickBot="1">
      <c r="B2" s="1218"/>
      <c r="C2" s="1218"/>
      <c r="D2" s="1219"/>
      <c r="E2" s="1220"/>
      <c r="F2" s="1221"/>
      <c r="G2" s="1219"/>
      <c r="H2" s="1219"/>
      <c r="I2" s="1222" t="s">
        <v>0</v>
      </c>
      <c r="J2" s="1223"/>
      <c r="K2" s="1224"/>
      <c r="L2" s="1222" t="s">
        <v>1</v>
      </c>
      <c r="M2" s="1225">
        <v>2024</v>
      </c>
      <c r="O2" s="1217"/>
    </row>
    <row r="3" spans="2:15" ht="15.75">
      <c r="B3" s="1226" t="s">
        <v>236</v>
      </c>
      <c r="C3" s="1226"/>
      <c r="D3" s="1227"/>
      <c r="E3" s="1228"/>
      <c r="F3" s="1229"/>
      <c r="G3" s="1219"/>
      <c r="H3" s="1219"/>
      <c r="I3" s="1219"/>
      <c r="J3" s="1230"/>
      <c r="K3" s="1219"/>
      <c r="L3" s="1231"/>
      <c r="M3" s="1219"/>
      <c r="O3" s="1217"/>
    </row>
    <row r="4" spans="2:15" ht="13.5" thickBot="1">
      <c r="B4" s="1232"/>
      <c r="C4" s="1232"/>
      <c r="D4" s="1233"/>
      <c r="E4" s="1234"/>
      <c r="F4" s="1233"/>
      <c r="G4" s="1235"/>
      <c r="H4" s="1235"/>
      <c r="I4" s="1233"/>
      <c r="J4" s="1233"/>
      <c r="K4" s="1233"/>
      <c r="L4" s="1233"/>
      <c r="M4" s="1235" t="s">
        <v>3</v>
      </c>
      <c r="O4" s="1217"/>
    </row>
    <row r="5" spans="2:15">
      <c r="B5" s="1511" t="s">
        <v>235</v>
      </c>
      <c r="C5" s="1512"/>
      <c r="D5" s="1512"/>
      <c r="E5" s="1517">
        <f>M2</f>
        <v>2024</v>
      </c>
      <c r="F5" s="1518"/>
      <c r="G5" s="1519">
        <f>M2+1</f>
        <v>2025</v>
      </c>
      <c r="H5" s="1520"/>
      <c r="I5" s="1521">
        <f>M2+2</f>
        <v>2026</v>
      </c>
      <c r="J5" s="1522"/>
      <c r="K5" s="1236">
        <f>M2+3</f>
        <v>2027</v>
      </c>
      <c r="L5" s="1237">
        <f>M2+4</f>
        <v>2028</v>
      </c>
      <c r="M5" s="1236">
        <f>M2+5</f>
        <v>2029</v>
      </c>
    </row>
    <row r="6" spans="2:15">
      <c r="B6" s="1513"/>
      <c r="C6" s="1514"/>
      <c r="D6" s="1514"/>
      <c r="E6" s="1523" t="s">
        <v>6</v>
      </c>
      <c r="F6" s="1524"/>
      <c r="G6" s="1523" t="s">
        <v>7</v>
      </c>
      <c r="H6" s="1525"/>
      <c r="I6" s="1526" t="s">
        <v>7</v>
      </c>
      <c r="J6" s="1524"/>
      <c r="K6" s="1238" t="s">
        <v>7</v>
      </c>
      <c r="L6" s="1239" t="s">
        <v>7</v>
      </c>
      <c r="M6" s="1238" t="s">
        <v>7</v>
      </c>
    </row>
    <row r="7" spans="2:15" ht="15" customHeight="1" thickBot="1">
      <c r="B7" s="1515"/>
      <c r="C7" s="1516"/>
      <c r="D7" s="1516"/>
      <c r="E7" s="1240" t="s">
        <v>132</v>
      </c>
      <c r="F7" s="1241" t="s">
        <v>133</v>
      </c>
      <c r="G7" s="1240" t="s">
        <v>132</v>
      </c>
      <c r="H7" s="1242" t="s">
        <v>133</v>
      </c>
      <c r="I7" s="1243" t="s">
        <v>132</v>
      </c>
      <c r="J7" s="1241" t="s">
        <v>133</v>
      </c>
      <c r="K7" s="1244" t="s">
        <v>69</v>
      </c>
      <c r="L7" s="1245" t="s">
        <v>69</v>
      </c>
      <c r="M7" s="1244" t="s">
        <v>69</v>
      </c>
    </row>
    <row r="8" spans="2:15" ht="13.5" thickBot="1">
      <c r="B8" s="1246"/>
      <c r="C8" s="1247" t="s">
        <v>11</v>
      </c>
      <c r="D8" s="1248"/>
      <c r="E8" s="1249" t="s">
        <v>12</v>
      </c>
      <c r="F8" s="1250" t="s">
        <v>13</v>
      </c>
      <c r="G8" s="1251" t="s">
        <v>14</v>
      </c>
      <c r="H8" s="1252" t="s">
        <v>15</v>
      </c>
      <c r="I8" s="1253" t="s">
        <v>16</v>
      </c>
      <c r="J8" s="1254" t="s">
        <v>17</v>
      </c>
      <c r="K8" s="1255" t="s">
        <v>18</v>
      </c>
      <c r="L8" s="1256" t="s">
        <v>5</v>
      </c>
      <c r="M8" s="1255" t="s">
        <v>19</v>
      </c>
    </row>
    <row r="9" spans="2:15" ht="14.25" customHeight="1">
      <c r="B9" s="1257">
        <v>1</v>
      </c>
      <c r="C9" s="1258" t="s">
        <v>25</v>
      </c>
      <c r="D9" s="1259"/>
      <c r="E9" s="1260">
        <f>SUM(E10:E12)</f>
        <v>0</v>
      </c>
      <c r="F9" s="1261">
        <f t="shared" ref="F9:M9" si="0">SUM(F10:F12)</f>
        <v>0</v>
      </c>
      <c r="G9" s="1260">
        <f t="shared" si="0"/>
        <v>0</v>
      </c>
      <c r="H9" s="1261">
        <f t="shared" si="0"/>
        <v>0</v>
      </c>
      <c r="I9" s="1262">
        <f t="shared" si="0"/>
        <v>0</v>
      </c>
      <c r="J9" s="1263">
        <f t="shared" si="0"/>
        <v>0</v>
      </c>
      <c r="K9" s="1264">
        <f t="shared" si="0"/>
        <v>0</v>
      </c>
      <c r="L9" s="1265">
        <f t="shared" si="0"/>
        <v>0</v>
      </c>
      <c r="M9" s="1264">
        <f t="shared" si="0"/>
        <v>0</v>
      </c>
    </row>
    <row r="10" spans="2:15">
      <c r="B10" s="1266">
        <f>B9+1</f>
        <v>2</v>
      </c>
      <c r="C10" s="1267" t="s">
        <v>26</v>
      </c>
      <c r="D10" s="1268"/>
      <c r="E10" s="1269">
        <f>E14+E24</f>
        <v>0</v>
      </c>
      <c r="F10" s="1270">
        <f t="shared" ref="F10:M10" si="1">F14+F24</f>
        <v>0</v>
      </c>
      <c r="G10" s="1269">
        <f t="shared" si="1"/>
        <v>0</v>
      </c>
      <c r="H10" s="1270">
        <f t="shared" si="1"/>
        <v>0</v>
      </c>
      <c r="I10" s="1271">
        <f t="shared" si="1"/>
        <v>0</v>
      </c>
      <c r="J10" s="1272">
        <f t="shared" si="1"/>
        <v>0</v>
      </c>
      <c r="K10" s="1273">
        <f t="shared" si="1"/>
        <v>0</v>
      </c>
      <c r="L10" s="1274">
        <f t="shared" si="1"/>
        <v>0</v>
      </c>
      <c r="M10" s="1273">
        <f t="shared" si="1"/>
        <v>0</v>
      </c>
    </row>
    <row r="11" spans="2:15">
      <c r="B11" s="1266">
        <f t="shared" ref="B11:B48" si="2">B10+1</f>
        <v>3</v>
      </c>
      <c r="C11" s="1267" t="s">
        <v>27</v>
      </c>
      <c r="D11" s="1268"/>
      <c r="E11" s="1275">
        <f>E21+E31</f>
        <v>0</v>
      </c>
      <c r="F11" s="1276">
        <f t="shared" ref="F11:M12" si="3">F21+F31</f>
        <v>0</v>
      </c>
      <c r="G11" s="1275">
        <f t="shared" si="3"/>
        <v>0</v>
      </c>
      <c r="H11" s="1276">
        <f t="shared" si="3"/>
        <v>0</v>
      </c>
      <c r="I11" s="1277">
        <f t="shared" si="3"/>
        <v>0</v>
      </c>
      <c r="J11" s="1278">
        <f t="shared" si="3"/>
        <v>0</v>
      </c>
      <c r="K11" s="1279">
        <f t="shared" si="3"/>
        <v>0</v>
      </c>
      <c r="L11" s="1280">
        <f t="shared" si="3"/>
        <v>0</v>
      </c>
      <c r="M11" s="1279">
        <f t="shared" si="3"/>
        <v>0</v>
      </c>
    </row>
    <row r="12" spans="2:15" ht="13.5" thickBot="1">
      <c r="B12" s="1281">
        <f t="shared" si="2"/>
        <v>4</v>
      </c>
      <c r="C12" s="1282" t="s">
        <v>28</v>
      </c>
      <c r="D12" s="1283"/>
      <c r="E12" s="1284">
        <f>E22+E32</f>
        <v>0</v>
      </c>
      <c r="F12" s="1285">
        <f t="shared" si="3"/>
        <v>0</v>
      </c>
      <c r="G12" s="1284">
        <f t="shared" si="3"/>
        <v>0</v>
      </c>
      <c r="H12" s="1285">
        <f t="shared" si="3"/>
        <v>0</v>
      </c>
      <c r="I12" s="1286">
        <f t="shared" si="3"/>
        <v>0</v>
      </c>
      <c r="J12" s="1287">
        <f t="shared" si="3"/>
        <v>0</v>
      </c>
      <c r="K12" s="1288">
        <f t="shared" si="3"/>
        <v>0</v>
      </c>
      <c r="L12" s="1289">
        <f t="shared" si="3"/>
        <v>0</v>
      </c>
      <c r="M12" s="1288">
        <f t="shared" si="3"/>
        <v>0</v>
      </c>
    </row>
    <row r="13" spans="2:15" ht="14.25" customHeight="1">
      <c r="B13" s="1257">
        <f t="shared" si="2"/>
        <v>5</v>
      </c>
      <c r="C13" s="1290" t="s">
        <v>29</v>
      </c>
      <c r="D13" s="1291"/>
      <c r="E13" s="1292">
        <f>E14+E21+E22</f>
        <v>0</v>
      </c>
      <c r="F13" s="1293">
        <f t="shared" ref="F13:M13" si="4">F14+F21+F22</f>
        <v>0</v>
      </c>
      <c r="G13" s="1292">
        <f t="shared" si="4"/>
        <v>0</v>
      </c>
      <c r="H13" s="1293">
        <f t="shared" si="4"/>
        <v>0</v>
      </c>
      <c r="I13" s="1294">
        <f t="shared" si="4"/>
        <v>0</v>
      </c>
      <c r="J13" s="1295">
        <f t="shared" si="4"/>
        <v>0</v>
      </c>
      <c r="K13" s="1296">
        <f t="shared" si="4"/>
        <v>0</v>
      </c>
      <c r="L13" s="1297">
        <f t="shared" si="4"/>
        <v>0</v>
      </c>
      <c r="M13" s="1296">
        <f t="shared" si="4"/>
        <v>0</v>
      </c>
    </row>
    <row r="14" spans="2:15">
      <c r="B14" s="1266">
        <f t="shared" si="2"/>
        <v>6</v>
      </c>
      <c r="C14" s="1298" t="s">
        <v>26</v>
      </c>
      <c r="D14" s="1299"/>
      <c r="E14" s="1300">
        <f>+E15+E16+E19+E20</f>
        <v>0</v>
      </c>
      <c r="F14" s="1301">
        <f t="shared" ref="F14:J14" si="5">+F15+F16+F19+F20</f>
        <v>0</v>
      </c>
      <c r="G14" s="1300">
        <f t="shared" si="5"/>
        <v>0</v>
      </c>
      <c r="H14" s="1301">
        <f t="shared" si="5"/>
        <v>0</v>
      </c>
      <c r="I14" s="1302">
        <f t="shared" si="5"/>
        <v>0</v>
      </c>
      <c r="J14" s="1303">
        <f t="shared" si="5"/>
        <v>0</v>
      </c>
      <c r="K14" s="1304"/>
      <c r="L14" s="1304"/>
      <c r="M14" s="1304"/>
    </row>
    <row r="15" spans="2:15">
      <c r="B15" s="1266">
        <f t="shared" si="2"/>
        <v>7</v>
      </c>
      <c r="C15" s="1305" t="s">
        <v>30</v>
      </c>
      <c r="D15" s="1306"/>
      <c r="E15" s="1307"/>
      <c r="F15" s="1308"/>
      <c r="G15" s="1307"/>
      <c r="H15" s="1308"/>
      <c r="I15" s="1309"/>
      <c r="J15" s="1310"/>
      <c r="K15" s="1311" t="s">
        <v>49</v>
      </c>
      <c r="L15" s="1312" t="s">
        <v>49</v>
      </c>
      <c r="M15" s="1311" t="s">
        <v>49</v>
      </c>
    </row>
    <row r="16" spans="2:15">
      <c r="B16" s="1266">
        <f t="shared" si="2"/>
        <v>8</v>
      </c>
      <c r="C16" s="1305" t="s">
        <v>31</v>
      </c>
      <c r="D16" s="1306"/>
      <c r="E16" s="1300">
        <f t="shared" ref="E16:J16" si="6">+E17+E18</f>
        <v>0</v>
      </c>
      <c r="F16" s="1301">
        <f t="shared" si="6"/>
        <v>0</v>
      </c>
      <c r="G16" s="1300">
        <f t="shared" si="6"/>
        <v>0</v>
      </c>
      <c r="H16" s="1301">
        <f t="shared" si="6"/>
        <v>0</v>
      </c>
      <c r="I16" s="1302">
        <f t="shared" si="6"/>
        <v>0</v>
      </c>
      <c r="J16" s="1303">
        <f t="shared" si="6"/>
        <v>0</v>
      </c>
      <c r="K16" s="1311" t="s">
        <v>49</v>
      </c>
      <c r="L16" s="1312" t="s">
        <v>49</v>
      </c>
      <c r="M16" s="1311" t="s">
        <v>49</v>
      </c>
    </row>
    <row r="17" spans="2:13">
      <c r="B17" s="1266">
        <f t="shared" si="2"/>
        <v>9</v>
      </c>
      <c r="C17" s="1313" t="s">
        <v>32</v>
      </c>
      <c r="D17" s="1306"/>
      <c r="E17" s="1307"/>
      <c r="F17" s="1308"/>
      <c r="G17" s="1307"/>
      <c r="H17" s="1308"/>
      <c r="I17" s="1309"/>
      <c r="J17" s="1310"/>
      <c r="K17" s="1311" t="s">
        <v>49</v>
      </c>
      <c r="L17" s="1312" t="s">
        <v>49</v>
      </c>
      <c r="M17" s="1311" t="s">
        <v>49</v>
      </c>
    </row>
    <row r="18" spans="2:13">
      <c r="B18" s="1266">
        <f t="shared" si="2"/>
        <v>10</v>
      </c>
      <c r="C18" s="1313" t="s">
        <v>33</v>
      </c>
      <c r="D18" s="1306"/>
      <c r="E18" s="1314"/>
      <c r="F18" s="1315"/>
      <c r="G18" s="1307"/>
      <c r="H18" s="1315"/>
      <c r="I18" s="1307"/>
      <c r="J18" s="1309"/>
      <c r="K18" s="1311" t="s">
        <v>49</v>
      </c>
      <c r="L18" s="1312" t="s">
        <v>49</v>
      </c>
      <c r="M18" s="1311" t="s">
        <v>49</v>
      </c>
    </row>
    <row r="19" spans="2:13">
      <c r="B19" s="1266">
        <f t="shared" si="2"/>
        <v>11</v>
      </c>
      <c r="C19" s="1305" t="s">
        <v>34</v>
      </c>
      <c r="D19" s="1306"/>
      <c r="E19" s="1307"/>
      <c r="F19" s="1308"/>
      <c r="G19" s="1307"/>
      <c r="H19" s="1308"/>
      <c r="I19" s="1309"/>
      <c r="J19" s="1310"/>
      <c r="K19" s="1311" t="s">
        <v>49</v>
      </c>
      <c r="L19" s="1312" t="s">
        <v>49</v>
      </c>
      <c r="M19" s="1311" t="s">
        <v>49</v>
      </c>
    </row>
    <row r="20" spans="2:13">
      <c r="B20" s="1266">
        <f t="shared" si="2"/>
        <v>12</v>
      </c>
      <c r="C20" s="1305" t="s">
        <v>35</v>
      </c>
      <c r="D20" s="1306"/>
      <c r="E20" s="1307"/>
      <c r="F20" s="1308"/>
      <c r="G20" s="1307"/>
      <c r="H20" s="1308"/>
      <c r="I20" s="1309"/>
      <c r="J20" s="1310"/>
      <c r="K20" s="1311" t="s">
        <v>49</v>
      </c>
      <c r="L20" s="1312" t="s">
        <v>49</v>
      </c>
      <c r="M20" s="1311" t="s">
        <v>49</v>
      </c>
    </row>
    <row r="21" spans="2:13">
      <c r="B21" s="1266">
        <f t="shared" si="2"/>
        <v>13</v>
      </c>
      <c r="C21" s="1298" t="s">
        <v>36</v>
      </c>
      <c r="D21" s="1306"/>
      <c r="E21" s="1316">
        <f>IF($E$14+$F$14+$E$24+$F$24=0,0,E33*($E$14+$F$14)/($E$14+$F$14+$E$24+$F$24))</f>
        <v>0</v>
      </c>
      <c r="F21" s="1317">
        <f>IF($E$14+$F$14+$E$24+$F$24=0,0,F33*($E$14+$F$14)/($E$14+$F$14+$E$24+$F$24))</f>
        <v>0</v>
      </c>
      <c r="G21" s="1316">
        <f>IF($G$14+$H$14+$G$24+$H$24=0,0,G33*($G$14+$H$14)/($G$14+$H$14+$G$24+$H$24))</f>
        <v>0</v>
      </c>
      <c r="H21" s="1318">
        <f>IF($G$14+$H$14+$G$24+$H$24=0,0,H33*($G$14+$H$14)/($G$14+$H$14+$G$24+$H$24))</f>
        <v>0</v>
      </c>
      <c r="I21" s="1316">
        <f>IF($I$14+$J$14+$I$24+$J$24=0,0,I33*($I$14+$J$14)/($I$14+$J$14+$I$24+$J$24))</f>
        <v>0</v>
      </c>
      <c r="J21" s="1319">
        <f>IF($I$14+$J$14+$I$24+$J$24=0,0,J33*($I$14+$J$14)/($I$14+$J$14+$I$24+$J$24))</f>
        <v>0</v>
      </c>
      <c r="K21" s="1320">
        <f>IF($K$14+$K$24=0,0,K33*$K$14/($K$14+$K$24))</f>
        <v>0</v>
      </c>
      <c r="L21" s="1320">
        <f>IF($L$14+$L$24=0,0,L33*$L$14/($L$14+$L$24))</f>
        <v>0</v>
      </c>
      <c r="M21" s="1320">
        <f>IF($M$14+$M$24=0,0,M33*$M$14/($M$14+$M$24))</f>
        <v>0</v>
      </c>
    </row>
    <row r="22" spans="2:13" ht="13.5" thickBot="1">
      <c r="B22" s="1281">
        <f t="shared" si="2"/>
        <v>14</v>
      </c>
      <c r="C22" s="1321" t="s">
        <v>28</v>
      </c>
      <c r="D22" s="1322"/>
      <c r="E22" s="1323">
        <f>IF($E$14+$F$14+$E$24+$F$24+$E$40+$F$40=0,0,E42*($E$14+$F$14+$E$21+$F$21)/($E$14+$F$14+$E$21+$F$21+$E$24+$F$24+$E$31+$F$31+$E$40+$F$40))</f>
        <v>0</v>
      </c>
      <c r="F22" s="1324">
        <f>IF($E$14+$F$14+$E$24+$F$24+$E$40+$F$40=0,0,F42*($E$14+$F$14+$E$21+$F$21)/($E$14+$F$14+$E$21+$F$21+$E$24+$F$24+$E$31+$F$31+$E$40+$F$40))</f>
        <v>0</v>
      </c>
      <c r="G22" s="1323">
        <f>IF($G$14+$H$14+$G$24+$H$24+$G$40+$H$40=0,0,G42*($G$14+$H$14+$G$21+$H$21)/($G$14+$H$14+$G$21+$H$21+$G$24+$H$24+$G$31+$H$31+$G$40+$H$40))</f>
        <v>0</v>
      </c>
      <c r="H22" s="1324">
        <f>IF($G$14+$H$14+$G$24+$H$24+$G$40+$H$40=0,0,H42*($G$14+$H$14+$G$21+$H$21)/($G$14+$H$14+$G$21+$H$21+$G$24+$H$24+$G$31+$H$31+$G$40+$H$40))</f>
        <v>0</v>
      </c>
      <c r="I22" s="1323">
        <f>IF($I$14+$J$14+$I$24+$J$24+$I$40+$J$40=0,0,I42*($I$14+$J$14+$I$21+$J$21)/($I$14+$J$14+$I$21+$J$21+$I$24+$J$24+$I$31+$J$31+$I$40+$J$40))</f>
        <v>0</v>
      </c>
      <c r="J22" s="1325">
        <f>IF($I$14+$J$14+$I$24+$J$24+$I$40+$J$40=0,0,J42*($I$14+$J$14+$I$21+$J$21)/($I$14+$J$14+$I$21+$J$21+$I$24+$J$24+$I$31+$J$31+$I$40+$J$40))</f>
        <v>0</v>
      </c>
      <c r="K22" s="1326">
        <f>IF($K$14+$K$24+$K$40=0,0,K42*($K$14+K$21)/($K$14+$K$24+$K$33+$K$40))</f>
        <v>0</v>
      </c>
      <c r="L22" s="1326">
        <f>IF($L$14+$L$24+$L$40=0,0,L42*($L$14+L$21)/($L$14+$L$24+$L$33+$L$40))</f>
        <v>0</v>
      </c>
      <c r="M22" s="1326">
        <f>IF($M$14+$M$24+$M$40=0,0,M42*($M$14+M$21)/($M$14+$M$24+$M$33+$M$40))</f>
        <v>0</v>
      </c>
    </row>
    <row r="23" spans="2:13" ht="14.25" customHeight="1">
      <c r="B23" s="1257">
        <f t="shared" si="2"/>
        <v>15</v>
      </c>
      <c r="C23" s="1327" t="s">
        <v>37</v>
      </c>
      <c r="D23" s="1328"/>
      <c r="E23" s="1292">
        <f>E24+E31+E32</f>
        <v>0</v>
      </c>
      <c r="F23" s="1293">
        <f t="shared" ref="F23:M23" si="7">F24+F31+F32</f>
        <v>0</v>
      </c>
      <c r="G23" s="1292">
        <f t="shared" si="7"/>
        <v>0</v>
      </c>
      <c r="H23" s="1293">
        <f t="shared" si="7"/>
        <v>0</v>
      </c>
      <c r="I23" s="1294">
        <f t="shared" si="7"/>
        <v>0</v>
      </c>
      <c r="J23" s="1295">
        <f t="shared" si="7"/>
        <v>0</v>
      </c>
      <c r="K23" s="1296">
        <f t="shared" si="7"/>
        <v>0</v>
      </c>
      <c r="L23" s="1297">
        <f t="shared" si="7"/>
        <v>0</v>
      </c>
      <c r="M23" s="1296">
        <f t="shared" si="7"/>
        <v>0</v>
      </c>
    </row>
    <row r="24" spans="2:13">
      <c r="B24" s="1266">
        <f t="shared" si="2"/>
        <v>16</v>
      </c>
      <c r="C24" s="1298" t="s">
        <v>26</v>
      </c>
      <c r="D24" s="1299"/>
      <c r="E24" s="1300">
        <f t="shared" ref="E24:J24" si="8">+E25+E26+E29+E30</f>
        <v>0</v>
      </c>
      <c r="F24" s="1301">
        <f t="shared" si="8"/>
        <v>0</v>
      </c>
      <c r="G24" s="1300">
        <f t="shared" si="8"/>
        <v>0</v>
      </c>
      <c r="H24" s="1301">
        <f t="shared" si="8"/>
        <v>0</v>
      </c>
      <c r="I24" s="1302">
        <f t="shared" si="8"/>
        <v>0</v>
      </c>
      <c r="J24" s="1303">
        <f t="shared" si="8"/>
        <v>0</v>
      </c>
      <c r="K24" s="1304"/>
      <c r="L24" s="1329"/>
      <c r="M24" s="1304"/>
    </row>
    <row r="25" spans="2:13">
      <c r="B25" s="1266">
        <f t="shared" si="2"/>
        <v>17</v>
      </c>
      <c r="C25" s="1305" t="s">
        <v>30</v>
      </c>
      <c r="D25" s="1306"/>
      <c r="E25" s="1307"/>
      <c r="F25" s="1308"/>
      <c r="G25" s="1307"/>
      <c r="H25" s="1308"/>
      <c r="I25" s="1309"/>
      <c r="J25" s="1310"/>
      <c r="K25" s="1311" t="s">
        <v>49</v>
      </c>
      <c r="L25" s="1312" t="s">
        <v>49</v>
      </c>
      <c r="M25" s="1311" t="s">
        <v>49</v>
      </c>
    </row>
    <row r="26" spans="2:13">
      <c r="B26" s="1266">
        <f t="shared" si="2"/>
        <v>18</v>
      </c>
      <c r="C26" s="1305" t="s">
        <v>31</v>
      </c>
      <c r="D26" s="1306"/>
      <c r="E26" s="1300">
        <f t="shared" ref="E26:J26" si="9">+E27+E28</f>
        <v>0</v>
      </c>
      <c r="F26" s="1301">
        <f t="shared" si="9"/>
        <v>0</v>
      </c>
      <c r="G26" s="1300">
        <f t="shared" si="9"/>
        <v>0</v>
      </c>
      <c r="H26" s="1301">
        <f t="shared" si="9"/>
        <v>0</v>
      </c>
      <c r="I26" s="1302">
        <f t="shared" si="9"/>
        <v>0</v>
      </c>
      <c r="J26" s="1303">
        <f t="shared" si="9"/>
        <v>0</v>
      </c>
      <c r="K26" s="1311" t="s">
        <v>49</v>
      </c>
      <c r="L26" s="1312" t="s">
        <v>49</v>
      </c>
      <c r="M26" s="1311" t="s">
        <v>49</v>
      </c>
    </row>
    <row r="27" spans="2:13">
      <c r="B27" s="1266">
        <f t="shared" si="2"/>
        <v>19</v>
      </c>
      <c r="C27" s="1313" t="s">
        <v>32</v>
      </c>
      <c r="D27" s="1306"/>
      <c r="E27" s="1307"/>
      <c r="F27" s="1308"/>
      <c r="G27" s="1307"/>
      <c r="H27" s="1308"/>
      <c r="I27" s="1309"/>
      <c r="J27" s="1310"/>
      <c r="K27" s="1311" t="s">
        <v>49</v>
      </c>
      <c r="L27" s="1312" t="s">
        <v>49</v>
      </c>
      <c r="M27" s="1311" t="s">
        <v>49</v>
      </c>
    </row>
    <row r="28" spans="2:13">
      <c r="B28" s="1266">
        <f t="shared" si="2"/>
        <v>20</v>
      </c>
      <c r="C28" s="1313" t="s">
        <v>33</v>
      </c>
      <c r="D28" s="1306"/>
      <c r="E28" s="1307"/>
      <c r="F28" s="1308"/>
      <c r="G28" s="1307"/>
      <c r="H28" s="1308"/>
      <c r="I28" s="1309"/>
      <c r="J28" s="1310"/>
      <c r="K28" s="1311" t="s">
        <v>49</v>
      </c>
      <c r="L28" s="1312" t="s">
        <v>49</v>
      </c>
      <c r="M28" s="1311" t="s">
        <v>49</v>
      </c>
    </row>
    <row r="29" spans="2:13">
      <c r="B29" s="1266">
        <f t="shared" si="2"/>
        <v>21</v>
      </c>
      <c r="C29" s="1305" t="s">
        <v>34</v>
      </c>
      <c r="D29" s="1306"/>
      <c r="E29" s="1307"/>
      <c r="F29" s="1308"/>
      <c r="G29" s="1307"/>
      <c r="H29" s="1308"/>
      <c r="I29" s="1309"/>
      <c r="J29" s="1310"/>
      <c r="K29" s="1311" t="s">
        <v>49</v>
      </c>
      <c r="L29" s="1312" t="s">
        <v>49</v>
      </c>
      <c r="M29" s="1311" t="s">
        <v>49</v>
      </c>
    </row>
    <row r="30" spans="2:13">
      <c r="B30" s="1266">
        <f t="shared" si="2"/>
        <v>22</v>
      </c>
      <c r="C30" s="1305" t="s">
        <v>35</v>
      </c>
      <c r="D30" s="1306"/>
      <c r="E30" s="1307"/>
      <c r="F30" s="1308"/>
      <c r="G30" s="1307"/>
      <c r="H30" s="1308"/>
      <c r="I30" s="1309"/>
      <c r="J30" s="1310"/>
      <c r="K30" s="1311" t="s">
        <v>49</v>
      </c>
      <c r="L30" s="1312" t="s">
        <v>49</v>
      </c>
      <c r="M30" s="1311" t="s">
        <v>49</v>
      </c>
    </row>
    <row r="31" spans="2:13">
      <c r="B31" s="1266">
        <f t="shared" si="2"/>
        <v>23</v>
      </c>
      <c r="C31" s="1298" t="s">
        <v>36</v>
      </c>
      <c r="D31" s="1306"/>
      <c r="E31" s="1316">
        <f>IF($E$14+$F$14+$E$24+$F$24=0,0,E33*($E$24+$F$24)/($E$14+$F$14+$E$24+$F$24))</f>
        <v>0</v>
      </c>
      <c r="F31" s="1317">
        <f>IF($E$14+$F$14+$E$24+$F$24=0,0,F33*($E$24+$F$24)/($E$14+$F$14+$E$24+$F$24))</f>
        <v>0</v>
      </c>
      <c r="G31" s="1316">
        <f>IF($G$14+$H$14+$G$24+$H$24=0,0,G33*($G$24+$H$24)/($G$14+$H$14+$G$24+$H$24))</f>
        <v>0</v>
      </c>
      <c r="H31" s="1318">
        <f>IF($G$14+$H$14+$G$24+$H$24=0,0,H33*($G$24+$H$24)/($G$14+$H$14+$G$24+$H$24))</f>
        <v>0</v>
      </c>
      <c r="I31" s="1317">
        <f>IF($I$14+$J$14+$I$24+$J$24=0,0,I33*($I$24+$J$24)/($I$14+$J$14+$I$24+$J$24))</f>
        <v>0</v>
      </c>
      <c r="J31" s="1319">
        <f>IF($I$14+$J$14+$I$24+$J$24=0,0,J33*($I$24+$J$24)/($I$14+$J$14+$I$24+$J$24))</f>
        <v>0</v>
      </c>
      <c r="K31" s="1320">
        <f>IF($K$14+$K$24=0,0,K33*$K$24/($K$14+$K$24))</f>
        <v>0</v>
      </c>
      <c r="L31" s="1330">
        <f>IF($L$14+$L$24=0,0,L33*$L$24/($L$14+$L$24))</f>
        <v>0</v>
      </c>
      <c r="M31" s="1320">
        <f>IF($M$14+$M$24=0,0,M33*$M$24/($M$14+$M$24))</f>
        <v>0</v>
      </c>
    </row>
    <row r="32" spans="2:13" ht="13.5" thickBot="1">
      <c r="B32" s="1281">
        <f t="shared" si="2"/>
        <v>24</v>
      </c>
      <c r="C32" s="1321" t="s">
        <v>28</v>
      </c>
      <c r="D32" s="1322"/>
      <c r="E32" s="1323">
        <f>IF($E$14+$F$14+$E$24+$F$24+$E$40+$F$40=0,0,E42*($E$24+$F$24+$E$31+$F$31)/($E$14+$F$14+$E$21+$F$21+$E$24+$F$24+$E$31+$F$31+$E$40+$F$40))</f>
        <v>0</v>
      </c>
      <c r="F32" s="1324">
        <f>IF($E$14+$F$14+$E$24+$F$24+$E$40+$F$40=0,0,F42*($E$24+$F$24+$E$31+$F$31)/($E$14+$F$14+$E$21+$F$21+$E$24+$F$24+$E$31+$F$31+$E$40+$F$40))</f>
        <v>0</v>
      </c>
      <c r="G32" s="1323">
        <f>IF($G$14+$H$14+$G$24+$H$24+$G$40+$H$40=0,0,G42*($G$24+$H$24+$G$31+$H$31)/($G$14+$H$14+$G$21+$H$21+$G$24+$H$24+$G$31+$H$31+$G$40+$H$40))</f>
        <v>0</v>
      </c>
      <c r="H32" s="1324">
        <f>IF($G$14+$H$14+$G$24+$H$24+$G$40+$H$40=0,0,H42*($G$24+$H$24+$G$31+$H$31)/($G$14+$H$14+$G$21+$H$21+$G$24+$H$24+$G$31+$H$31+$G$40+$H$40))</f>
        <v>0</v>
      </c>
      <c r="I32" s="1331">
        <f>IF($I$14+$J$14+$I$24+$J$24+$I$40+$J$40=0,0,I42*($I$24+$J$24+$I$31+$J$31)/($I$14+$J$14+$I$21+$J$21+$I$24+$J$24+$I$31+$J$31+$I$40+$J$40))</f>
        <v>0</v>
      </c>
      <c r="J32" s="1325">
        <f>IF($I$14+$J$14+$I$24+$J$24+$I$40+$J$40=0,0,J42*($I$24+$J$24+$I$31+$J$31)/($I$14+$J$14+$I$21+$J$21+$I$24+$J$24+$I$31+$J$31+$I$40+$J$40))</f>
        <v>0</v>
      </c>
      <c r="K32" s="1326">
        <f>IF($K$14+$K$24+$K$40=0,0,K42*($K$24+K$31)/($K$14+$K$24+$K$33+$K$40))</f>
        <v>0</v>
      </c>
      <c r="L32" s="1332">
        <f>IF($L$14+$L$24+$L$40=0,0,L42*($L$24+L$31)/($L$14+$L$24+$L$33+$L$40))</f>
        <v>0</v>
      </c>
      <c r="M32" s="1326">
        <f>IF($M$14+$M$24+$M$40=0,0,M42*($M$24+M$31)/($M$14+$M$24+$M$33+$M$40))</f>
        <v>0</v>
      </c>
    </row>
    <row r="33" spans="2:13" ht="15" customHeight="1">
      <c r="B33" s="1333">
        <f t="shared" si="2"/>
        <v>25</v>
      </c>
      <c r="C33" s="1334" t="s">
        <v>243</v>
      </c>
      <c r="D33" s="1335"/>
      <c r="E33" s="1336">
        <f t="shared" ref="E33:J33" si="10">SUM(E34:E38)</f>
        <v>0</v>
      </c>
      <c r="F33" s="1337">
        <f t="shared" si="10"/>
        <v>0</v>
      </c>
      <c r="G33" s="1336">
        <f t="shared" si="10"/>
        <v>0</v>
      </c>
      <c r="H33" s="1337">
        <f t="shared" si="10"/>
        <v>0</v>
      </c>
      <c r="I33" s="1338">
        <f t="shared" si="10"/>
        <v>0</v>
      </c>
      <c r="J33" s="1339">
        <f t="shared" si="10"/>
        <v>0</v>
      </c>
      <c r="K33" s="1340"/>
      <c r="L33" s="1341"/>
      <c r="M33" s="1340"/>
    </row>
    <row r="34" spans="2:13">
      <c r="B34" s="1266">
        <f t="shared" si="2"/>
        <v>26</v>
      </c>
      <c r="C34" s="1298" t="s">
        <v>38</v>
      </c>
      <c r="D34" s="1306"/>
      <c r="E34" s="1307"/>
      <c r="F34" s="1308"/>
      <c r="G34" s="1307"/>
      <c r="H34" s="1308"/>
      <c r="I34" s="1309"/>
      <c r="J34" s="1310"/>
      <c r="K34" s="1311" t="s">
        <v>49</v>
      </c>
      <c r="L34" s="1312" t="s">
        <v>49</v>
      </c>
      <c r="M34" s="1311" t="s">
        <v>49</v>
      </c>
    </row>
    <row r="35" spans="2:13">
      <c r="B35" s="1266">
        <f t="shared" si="2"/>
        <v>27</v>
      </c>
      <c r="C35" s="1298" t="s">
        <v>39</v>
      </c>
      <c r="D35" s="1306"/>
      <c r="E35" s="1307"/>
      <c r="F35" s="1308"/>
      <c r="G35" s="1307"/>
      <c r="H35" s="1308"/>
      <c r="I35" s="1309"/>
      <c r="J35" s="1310"/>
      <c r="K35" s="1311" t="s">
        <v>49</v>
      </c>
      <c r="L35" s="1312" t="s">
        <v>49</v>
      </c>
      <c r="M35" s="1311" t="s">
        <v>49</v>
      </c>
    </row>
    <row r="36" spans="2:13">
      <c r="B36" s="1266">
        <f t="shared" si="2"/>
        <v>28</v>
      </c>
      <c r="C36" s="1298" t="s">
        <v>40</v>
      </c>
      <c r="D36" s="1306"/>
      <c r="E36" s="1307"/>
      <c r="F36" s="1308"/>
      <c r="G36" s="1307"/>
      <c r="H36" s="1308"/>
      <c r="I36" s="1309"/>
      <c r="J36" s="1310"/>
      <c r="K36" s="1311" t="s">
        <v>49</v>
      </c>
      <c r="L36" s="1312" t="s">
        <v>49</v>
      </c>
      <c r="M36" s="1311" t="s">
        <v>49</v>
      </c>
    </row>
    <row r="37" spans="2:13">
      <c r="B37" s="1266">
        <f t="shared" si="2"/>
        <v>29</v>
      </c>
      <c r="C37" s="1298" t="s">
        <v>41</v>
      </c>
      <c r="D37" s="1306"/>
      <c r="E37" s="1307"/>
      <c r="F37" s="1308"/>
      <c r="G37" s="1307"/>
      <c r="H37" s="1308"/>
      <c r="I37" s="1309"/>
      <c r="J37" s="1310"/>
      <c r="K37" s="1311" t="s">
        <v>49</v>
      </c>
      <c r="L37" s="1312" t="s">
        <v>49</v>
      </c>
      <c r="M37" s="1311" t="s">
        <v>49</v>
      </c>
    </row>
    <row r="38" spans="2:13" ht="13.5" thickBot="1">
      <c r="B38" s="1342">
        <f t="shared" si="2"/>
        <v>30</v>
      </c>
      <c r="C38" s="1343" t="s">
        <v>42</v>
      </c>
      <c r="D38" s="1344"/>
      <c r="E38" s="1345"/>
      <c r="F38" s="1346"/>
      <c r="G38" s="1345"/>
      <c r="H38" s="1346"/>
      <c r="I38" s="1347"/>
      <c r="J38" s="1348"/>
      <c r="K38" s="1349" t="s">
        <v>49</v>
      </c>
      <c r="L38" s="1350" t="s">
        <v>49</v>
      </c>
      <c r="M38" s="1349" t="s">
        <v>49</v>
      </c>
    </row>
    <row r="39" spans="2:13" ht="14.25" customHeight="1">
      <c r="B39" s="1257">
        <f t="shared" si="2"/>
        <v>31</v>
      </c>
      <c r="C39" s="1258" t="s">
        <v>43</v>
      </c>
      <c r="D39" s="1259"/>
      <c r="E39" s="1292">
        <f>E40+E41</f>
        <v>0</v>
      </c>
      <c r="F39" s="1293">
        <f t="shared" ref="F39:M39" si="11">F40+F41</f>
        <v>0</v>
      </c>
      <c r="G39" s="1292">
        <f t="shared" si="11"/>
        <v>0</v>
      </c>
      <c r="H39" s="1293">
        <f t="shared" si="11"/>
        <v>0</v>
      </c>
      <c r="I39" s="1294">
        <f t="shared" si="11"/>
        <v>0</v>
      </c>
      <c r="J39" s="1295">
        <f t="shared" si="11"/>
        <v>0</v>
      </c>
      <c r="K39" s="1296">
        <f t="shared" si="11"/>
        <v>0</v>
      </c>
      <c r="L39" s="1297">
        <f t="shared" si="11"/>
        <v>0</v>
      </c>
      <c r="M39" s="1296">
        <f t="shared" si="11"/>
        <v>0</v>
      </c>
    </row>
    <row r="40" spans="2:13">
      <c r="B40" s="1266">
        <f t="shared" si="2"/>
        <v>32</v>
      </c>
      <c r="C40" s="1267" t="s">
        <v>321</v>
      </c>
      <c r="D40" s="1351"/>
      <c r="E40" s="1307"/>
      <c r="F40" s="1308"/>
      <c r="G40" s="1307"/>
      <c r="H40" s="1308"/>
      <c r="I40" s="1309"/>
      <c r="J40" s="1310"/>
      <c r="K40" s="1304"/>
      <c r="L40" s="1329"/>
      <c r="M40" s="1304"/>
    </row>
    <row r="41" spans="2:13" ht="13.5" thickBot="1">
      <c r="B41" s="1281">
        <f t="shared" si="2"/>
        <v>33</v>
      </c>
      <c r="C41" s="1282" t="s">
        <v>28</v>
      </c>
      <c r="D41" s="1352"/>
      <c r="E41" s="1353">
        <f>IF($E$14+$F$14+$E$24+$F$24+$E$40+$F$40=0,0,E42*($E$40+$F$40)/($E$14+$F$14+$E$21+$F$21+$E$24+$F$24+$E$31+$F$31+$E$40+$F$40))</f>
        <v>0</v>
      </c>
      <c r="F41" s="1354">
        <f>IF($E$14+$F$14+$E$24+$F$24+$E$40+$F$40=0,0,F42*($E$40+$F$40)/($E$14+$F$14+$E$21+$F$21+$E$24+$F$24+$E$31+$F$31+$E$40+$F$40))</f>
        <v>0</v>
      </c>
      <c r="G41" s="1323">
        <f>IF($G$14+$H$14+$G$24+$H$24+$G$40+$H$40=0,0,G42*($G$40+$H$40)/($G$14+$H$14+$G$21+$H$21+$G$24+$H$24+$G$31+$H$31+$G$40+$H$40))</f>
        <v>0</v>
      </c>
      <c r="H41" s="1324">
        <f>IF($G$14+$H$14+$G$24+$H$24+$G$40+$H$40=0,0,H42*($G$40+$H$40)/($G$14+$H$14+$G$21+$H$21+$G$24+$H$24+$G$31+$H$31+$G$40+$H$40))</f>
        <v>0</v>
      </c>
      <c r="I41" s="1323">
        <f>IF($I$14+$J$14+$I$24+$J$24+$I$40+$J$40=0,0,I42*($I$40+$J$40)/($I$14+$J$14+$I$21+$J$21+$I$24+$J$24+$I$31+$J$31+$I$40+$J$40))</f>
        <v>0</v>
      </c>
      <c r="J41" s="1325">
        <f>IF($I$14+$J$14+$I$24+$J$24+$I$40+$J$40=0,0,J42*($I$40+$J$40)/($I$14+$J$14+$I$21+$J$21+$I$24+$J$24+$I$31+$J$31+$I$40+$J$40))</f>
        <v>0</v>
      </c>
      <c r="K41" s="1326">
        <f>IF($K$14+$K$24+$K$40=0,0,K42*$K$40/($K$14+$K$24+$K$33+$K$40))</f>
        <v>0</v>
      </c>
      <c r="L41" s="1326">
        <f>IF($L$14+$L$24+$L$40=0,0,L42*$L$40/($L$14+$L$24+$L$33+$L$40))</f>
        <v>0</v>
      </c>
      <c r="M41" s="1326">
        <f>IF($M$14+$M$24+$M$40=0,0,M42*$M$40/($M$14+$M$24+$M$33+$M$40))</f>
        <v>0</v>
      </c>
    </row>
    <row r="42" spans="2:13" ht="14.25">
      <c r="B42" s="1333">
        <f t="shared" si="2"/>
        <v>34</v>
      </c>
      <c r="C42" s="1355" t="s">
        <v>244</v>
      </c>
      <c r="D42" s="1356"/>
      <c r="E42" s="1357">
        <f t="shared" ref="E42:J42" si="12">SUM(E43:E46)</f>
        <v>0</v>
      </c>
      <c r="F42" s="1358">
        <f t="shared" si="12"/>
        <v>0</v>
      </c>
      <c r="G42" s="1357">
        <f t="shared" si="12"/>
        <v>0</v>
      </c>
      <c r="H42" s="1358">
        <f t="shared" si="12"/>
        <v>0</v>
      </c>
      <c r="I42" s="1359">
        <f t="shared" si="12"/>
        <v>0</v>
      </c>
      <c r="J42" s="1360">
        <f t="shared" si="12"/>
        <v>0</v>
      </c>
      <c r="K42" s="1340"/>
      <c r="L42" s="1341"/>
      <c r="M42" s="1340"/>
    </row>
    <row r="43" spans="2:13">
      <c r="B43" s="1266">
        <f t="shared" si="2"/>
        <v>35</v>
      </c>
      <c r="C43" s="1267" t="s">
        <v>44</v>
      </c>
      <c r="D43" s="1306"/>
      <c r="E43" s="1307"/>
      <c r="F43" s="1308"/>
      <c r="G43" s="1307"/>
      <c r="H43" s="1308"/>
      <c r="I43" s="1309"/>
      <c r="J43" s="1310"/>
      <c r="K43" s="1311" t="s">
        <v>49</v>
      </c>
      <c r="L43" s="1312" t="s">
        <v>49</v>
      </c>
      <c r="M43" s="1311" t="s">
        <v>49</v>
      </c>
    </row>
    <row r="44" spans="2:13">
      <c r="B44" s="1266">
        <f t="shared" si="2"/>
        <v>36</v>
      </c>
      <c r="C44" s="1267" t="s">
        <v>45</v>
      </c>
      <c r="D44" s="1306"/>
      <c r="E44" s="1307"/>
      <c r="F44" s="1308"/>
      <c r="G44" s="1307"/>
      <c r="H44" s="1308"/>
      <c r="I44" s="1309"/>
      <c r="J44" s="1310"/>
      <c r="K44" s="1311" t="s">
        <v>49</v>
      </c>
      <c r="L44" s="1312" t="s">
        <v>49</v>
      </c>
      <c r="M44" s="1311" t="s">
        <v>49</v>
      </c>
    </row>
    <row r="45" spans="2:13">
      <c r="B45" s="1266">
        <f t="shared" si="2"/>
        <v>37</v>
      </c>
      <c r="C45" s="1267" t="s">
        <v>46</v>
      </c>
      <c r="D45" s="1306"/>
      <c r="E45" s="1307"/>
      <c r="F45" s="1308"/>
      <c r="G45" s="1307"/>
      <c r="H45" s="1308"/>
      <c r="I45" s="1309"/>
      <c r="J45" s="1310"/>
      <c r="K45" s="1311" t="s">
        <v>49</v>
      </c>
      <c r="L45" s="1312" t="s">
        <v>49</v>
      </c>
      <c r="M45" s="1311" t="s">
        <v>49</v>
      </c>
    </row>
    <row r="46" spans="2:13" ht="13.5" thickBot="1">
      <c r="B46" s="1281">
        <f t="shared" si="2"/>
        <v>38</v>
      </c>
      <c r="C46" s="1282" t="s">
        <v>47</v>
      </c>
      <c r="D46" s="1322"/>
      <c r="E46" s="1361"/>
      <c r="F46" s="1362"/>
      <c r="G46" s="1361"/>
      <c r="H46" s="1362"/>
      <c r="I46" s="1363"/>
      <c r="J46" s="1364"/>
      <c r="K46" s="1365" t="s">
        <v>49</v>
      </c>
      <c r="L46" s="1366" t="s">
        <v>49</v>
      </c>
      <c r="M46" s="1365" t="s">
        <v>49</v>
      </c>
    </row>
    <row r="47" spans="2:13" ht="13.5" thickBot="1">
      <c r="B47" s="1367">
        <f t="shared" si="2"/>
        <v>39</v>
      </c>
      <c r="C47" s="1368" t="s">
        <v>48</v>
      </c>
      <c r="D47" s="1369"/>
      <c r="E47" s="1370" t="s">
        <v>49</v>
      </c>
      <c r="F47" s="1371"/>
      <c r="G47" s="1372" t="s">
        <v>49</v>
      </c>
      <c r="H47" s="1373"/>
      <c r="I47" s="1370" t="s">
        <v>49</v>
      </c>
      <c r="J47" s="1374"/>
      <c r="K47" s="1375"/>
      <c r="L47" s="1374"/>
      <c r="M47" s="1375"/>
    </row>
    <row r="48" spans="2:13" ht="15" customHeight="1" thickBot="1">
      <c r="B48" s="1376">
        <f t="shared" si="2"/>
        <v>40</v>
      </c>
      <c r="C48" s="1377" t="s">
        <v>217</v>
      </c>
      <c r="D48" s="1378"/>
      <c r="E48" s="1379">
        <f>E9+E39</f>
        <v>0</v>
      </c>
      <c r="F48" s="1380">
        <f t="shared" ref="F48:M48" si="13">F9+F39</f>
        <v>0</v>
      </c>
      <c r="G48" s="1381">
        <f t="shared" si="13"/>
        <v>0</v>
      </c>
      <c r="H48" s="1382">
        <f t="shared" si="13"/>
        <v>0</v>
      </c>
      <c r="I48" s="1381">
        <f t="shared" si="13"/>
        <v>0</v>
      </c>
      <c r="J48" s="1382">
        <f t="shared" si="13"/>
        <v>0</v>
      </c>
      <c r="K48" s="1383">
        <f t="shared" si="13"/>
        <v>0</v>
      </c>
      <c r="L48" s="1384">
        <f t="shared" si="13"/>
        <v>0</v>
      </c>
      <c r="M48" s="1383">
        <f t="shared" si="13"/>
        <v>0</v>
      </c>
    </row>
    <row r="49" spans="2:13" ht="15" customHeight="1" thickBot="1">
      <c r="B49" s="1385"/>
      <c r="C49" s="1386"/>
      <c r="D49" s="1387"/>
      <c r="E49" s="1388"/>
      <c r="F49" s="1388"/>
      <c r="G49" s="1389"/>
      <c r="H49" s="1389"/>
      <c r="I49" s="1389"/>
      <c r="J49" s="1389"/>
      <c r="K49" s="1390"/>
      <c r="L49" s="1390"/>
      <c r="M49" s="1390"/>
    </row>
    <row r="50" spans="2:13" ht="15" customHeight="1" thickBot="1">
      <c r="B50" s="1527" t="s">
        <v>134</v>
      </c>
      <c r="C50" s="1528"/>
      <c r="D50" s="1529"/>
      <c r="E50" s="1530">
        <f>E5</f>
        <v>2024</v>
      </c>
      <c r="F50" s="1531"/>
      <c r="G50" s="1391"/>
      <c r="H50" s="1391"/>
      <c r="I50" s="1392"/>
      <c r="J50" s="1392"/>
      <c r="K50" s="1233"/>
      <c r="L50" s="1233"/>
      <c r="M50" s="1233"/>
    </row>
    <row r="51" spans="2:13" ht="14.25" customHeight="1">
      <c r="B51" s="1393">
        <f>B48+1</f>
        <v>41</v>
      </c>
      <c r="C51" s="1532" t="s">
        <v>29</v>
      </c>
      <c r="D51" s="1533"/>
      <c r="E51" s="1394" t="s">
        <v>49</v>
      </c>
      <c r="F51" s="1395" t="s">
        <v>49</v>
      </c>
      <c r="G51" s="1396"/>
      <c r="H51" s="1396"/>
      <c r="I51" s="1396"/>
      <c r="J51" s="1396"/>
      <c r="K51" s="1233"/>
      <c r="L51" s="1233"/>
      <c r="M51" s="1233"/>
    </row>
    <row r="52" spans="2:13" ht="13.5" thickBot="1">
      <c r="B52" s="1397">
        <f>B51+1</f>
        <v>42</v>
      </c>
      <c r="C52" s="1398" t="s">
        <v>56</v>
      </c>
      <c r="D52" s="1399" t="s">
        <v>57</v>
      </c>
      <c r="E52" s="1400"/>
      <c r="F52" s="1401"/>
      <c r="G52" s="1402"/>
      <c r="H52" s="1402"/>
      <c r="I52" s="1402"/>
      <c r="J52" s="1402"/>
      <c r="K52" s="1233"/>
      <c r="L52" s="1233"/>
      <c r="M52" s="1233"/>
    </row>
    <row r="53" spans="2:13">
      <c r="B53" s="1397">
        <f t="shared" ref="B53:B58" si="14">B52+1</f>
        <v>43</v>
      </c>
      <c r="C53" s="1398" t="s">
        <v>59</v>
      </c>
      <c r="D53" s="1399" t="s">
        <v>60</v>
      </c>
      <c r="E53" s="1403"/>
      <c r="F53" s="1404"/>
      <c r="G53" s="1405"/>
      <c r="H53" s="1405"/>
      <c r="I53" s="1405"/>
      <c r="J53" s="1406" t="s">
        <v>62</v>
      </c>
      <c r="K53" s="1407"/>
      <c r="L53" s="1408" t="s">
        <v>63</v>
      </c>
      <c r="M53" s="1409"/>
    </row>
    <row r="54" spans="2:13" ht="13.5" thickBot="1">
      <c r="B54" s="1410">
        <f t="shared" si="14"/>
        <v>44</v>
      </c>
      <c r="C54" s="1411" t="s">
        <v>61</v>
      </c>
      <c r="D54" s="1412" t="s">
        <v>60</v>
      </c>
      <c r="E54" s="1413"/>
      <c r="F54" s="1414"/>
      <c r="G54" s="1405"/>
      <c r="H54" s="1405"/>
      <c r="I54" s="1405"/>
      <c r="J54" s="1415" t="s">
        <v>64</v>
      </c>
      <c r="K54" s="1416"/>
      <c r="L54" s="1417" t="s">
        <v>64</v>
      </c>
      <c r="M54" s="1418"/>
    </row>
    <row r="55" spans="2:13" ht="14.25" customHeight="1">
      <c r="B55" s="1393">
        <f t="shared" si="14"/>
        <v>45</v>
      </c>
      <c r="C55" s="1532" t="s">
        <v>37</v>
      </c>
      <c r="D55" s="1533"/>
      <c r="E55" s="1419" t="s">
        <v>49</v>
      </c>
      <c r="F55" s="1420" t="s">
        <v>49</v>
      </c>
      <c r="G55" s="1396"/>
      <c r="H55" s="1396"/>
      <c r="I55" s="1396"/>
      <c r="J55" s="1421"/>
      <c r="K55" s="1422"/>
      <c r="L55" s="1423"/>
      <c r="M55" s="1424"/>
    </row>
    <row r="56" spans="2:13">
      <c r="B56" s="1397">
        <f t="shared" si="14"/>
        <v>46</v>
      </c>
      <c r="C56" s="1398" t="s">
        <v>56</v>
      </c>
      <c r="D56" s="1425" t="s">
        <v>57</v>
      </c>
      <c r="E56" s="1400"/>
      <c r="F56" s="1401"/>
      <c r="G56" s="1402"/>
      <c r="H56" s="1402"/>
      <c r="I56" s="1402"/>
      <c r="J56" s="1426"/>
      <c r="K56" s="1422"/>
      <c r="L56" s="1427"/>
      <c r="M56" s="1424"/>
    </row>
    <row r="57" spans="2:13" ht="13.5" thickBot="1">
      <c r="B57" s="1397">
        <f t="shared" si="14"/>
        <v>47</v>
      </c>
      <c r="C57" s="1398" t="s">
        <v>59</v>
      </c>
      <c r="D57" s="1399" t="s">
        <v>60</v>
      </c>
      <c r="E57" s="1403"/>
      <c r="F57" s="1404"/>
      <c r="G57" s="1405"/>
      <c r="H57" s="1405"/>
      <c r="I57" s="1405"/>
      <c r="J57" s="1428" t="s">
        <v>65</v>
      </c>
      <c r="K57" s="1429"/>
      <c r="L57" s="1430" t="s">
        <v>65</v>
      </c>
      <c r="M57" s="1431"/>
    </row>
    <row r="58" spans="2:13" ht="13.5" thickBot="1">
      <c r="B58" s="1432">
        <f t="shared" si="14"/>
        <v>48</v>
      </c>
      <c r="C58" s="1433" t="s">
        <v>61</v>
      </c>
      <c r="D58" s="1434" t="s">
        <v>60</v>
      </c>
      <c r="E58" s="1435"/>
      <c r="F58" s="1436"/>
      <c r="G58" s="1405"/>
      <c r="H58" s="1405"/>
      <c r="I58" s="1405"/>
      <c r="J58" s="1437" t="s">
        <v>66</v>
      </c>
      <c r="K58" s="1438"/>
      <c r="L58" s="1439"/>
      <c r="M58" s="1440"/>
    </row>
    <row r="60" spans="2:13" ht="12" customHeight="1">
      <c r="B60" s="1441" t="s">
        <v>242</v>
      </c>
    </row>
    <row r="61" spans="2:13" ht="8.25" customHeight="1">
      <c r="B61" s="1442"/>
    </row>
    <row r="62" spans="2:13" ht="14.25" customHeight="1">
      <c r="B62" s="1509" t="s">
        <v>248</v>
      </c>
      <c r="C62" s="1509"/>
      <c r="D62" s="1509"/>
      <c r="E62" s="1509"/>
      <c r="F62" s="1509"/>
      <c r="G62" s="1509"/>
      <c r="H62" s="1509"/>
      <c r="I62" s="1509"/>
      <c r="J62" s="1509"/>
      <c r="K62" s="1509"/>
      <c r="L62" s="1509"/>
      <c r="M62" s="1509"/>
    </row>
    <row r="63" spans="2:13" ht="14.25" customHeight="1">
      <c r="B63" s="1509" t="s">
        <v>249</v>
      </c>
      <c r="C63" s="1510"/>
      <c r="D63" s="1510"/>
      <c r="E63" s="1510"/>
      <c r="F63" s="1510"/>
      <c r="G63" s="1510"/>
      <c r="H63" s="1510"/>
      <c r="I63" s="1510"/>
      <c r="J63" s="1510"/>
      <c r="K63" s="1510"/>
      <c r="L63" s="1510"/>
      <c r="M63" s="1510"/>
    </row>
    <row r="65" spans="5:13">
      <c r="E65" s="1216"/>
      <c r="F65" s="1216"/>
      <c r="G65" s="1216"/>
      <c r="H65" s="1216"/>
      <c r="I65" s="1216"/>
      <c r="J65" s="1216"/>
      <c r="K65" s="1216"/>
      <c r="L65" s="1216"/>
      <c r="M65" s="1216"/>
    </row>
  </sheetData>
  <protectedRanges>
    <protectedRange password="C521" sqref="K55:K56" name="Oblast1_1_1_1"/>
    <protectedRange password="C521" sqref="E48:J49" name="Oblast1_2_1_1_1_2_1"/>
    <protectedRange sqref="J55:J56" name="Oblast1_1_1_1_1"/>
    <protectedRange password="C521" sqref="L55:M56" name="Oblast1_1_1_2"/>
  </protectedRanges>
  <mergeCells count="13">
    <mergeCell ref="B63:M63"/>
    <mergeCell ref="B5:D7"/>
    <mergeCell ref="E5:F5"/>
    <mergeCell ref="G5:H5"/>
    <mergeCell ref="I5:J5"/>
    <mergeCell ref="E6:F6"/>
    <mergeCell ref="G6:H6"/>
    <mergeCell ref="I6:J6"/>
    <mergeCell ref="B50:D50"/>
    <mergeCell ref="E50:F50"/>
    <mergeCell ref="C51:D51"/>
    <mergeCell ref="C55:D55"/>
    <mergeCell ref="B62:M62"/>
  </mergeCells>
  <dataValidations count="1">
    <dataValidation type="list" allowBlank="1" showInputMessage="1" showErrorMessage="1" sqref="K2" xr:uid="{21F47F7F-D78F-400B-9B7D-580015EDA8C5}">
      <formula1>$O$2:$O$4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L41"/>
  <sheetViews>
    <sheetView showGridLines="0" zoomScale="85" zoomScaleNormal="85" workbookViewId="0">
      <selection activeCell="G2" sqref="G2"/>
    </sheetView>
  </sheetViews>
  <sheetFormatPr defaultRowHeight="12.75"/>
  <cols>
    <col min="1" max="1" width="2.7109375" customWidth="1"/>
    <col min="2" max="2" width="3.28515625" customWidth="1"/>
    <col min="3" max="3" width="28.42578125" customWidth="1"/>
    <col min="4" max="4" width="15" customWidth="1"/>
    <col min="5" max="5" width="19.5703125" customWidth="1"/>
    <col min="6" max="6" width="19" customWidth="1"/>
    <col min="7" max="7" width="15" customWidth="1"/>
  </cols>
  <sheetData>
    <row r="1" spans="2:9" ht="13.5" thickBot="1">
      <c r="I1" s="332" t="s">
        <v>283</v>
      </c>
    </row>
    <row r="2" spans="2:9" ht="12.75" customHeight="1" thickBot="1">
      <c r="B2" s="47"/>
      <c r="C2" s="47"/>
      <c r="D2" s="1" t="s">
        <v>0</v>
      </c>
      <c r="E2" s="48"/>
      <c r="F2" s="1" t="s">
        <v>1</v>
      </c>
      <c r="G2" s="45">
        <v>2024</v>
      </c>
      <c r="I2" s="332" t="s">
        <v>284</v>
      </c>
    </row>
    <row r="3" spans="2:9">
      <c r="B3" s="47"/>
      <c r="C3" s="47"/>
      <c r="D3" s="1"/>
      <c r="E3" s="210"/>
      <c r="F3" s="1"/>
      <c r="G3" s="46"/>
      <c r="I3" s="332" t="s">
        <v>312</v>
      </c>
    </row>
    <row r="4" spans="2:9" ht="15.75" customHeight="1">
      <c r="B4" s="102" t="s">
        <v>135</v>
      </c>
      <c r="C4" s="50"/>
      <c r="D4" s="50"/>
      <c r="E4" s="50"/>
      <c r="F4" s="50"/>
      <c r="G4" s="50"/>
      <c r="I4" s="332" t="s">
        <v>285</v>
      </c>
    </row>
    <row r="5" spans="2:9" ht="13.5" thickBot="1">
      <c r="B5" s="51"/>
      <c r="C5" s="52"/>
      <c r="D5" s="52"/>
      <c r="E5" s="1534"/>
      <c r="F5" s="1534"/>
      <c r="G5" s="53"/>
    </row>
    <row r="6" spans="2:9" ht="29.25" customHeight="1" thickBot="1">
      <c r="B6" s="1535" t="s">
        <v>136</v>
      </c>
      <c r="C6" s="1536"/>
      <c r="D6" s="1537"/>
      <c r="E6" s="54" t="s">
        <v>137</v>
      </c>
      <c r="F6" s="55" t="s">
        <v>61</v>
      </c>
      <c r="G6" s="56"/>
    </row>
    <row r="7" spans="2:9" ht="13.5" thickBot="1">
      <c r="B7" s="1538"/>
      <c r="C7" s="1539"/>
      <c r="D7" s="1540"/>
      <c r="E7" s="57" t="s">
        <v>138</v>
      </c>
      <c r="F7" s="58" t="s">
        <v>60</v>
      </c>
      <c r="G7" s="59"/>
    </row>
    <row r="8" spans="2:9" ht="13.5" thickBot="1">
      <c r="B8" s="60"/>
      <c r="C8" s="1541" t="s">
        <v>11</v>
      </c>
      <c r="D8" s="1542"/>
      <c r="E8" s="62" t="s">
        <v>12</v>
      </c>
      <c r="F8" s="63" t="s">
        <v>13</v>
      </c>
      <c r="G8" s="64"/>
    </row>
    <row r="9" spans="2:9" ht="14.25" customHeight="1" thickBot="1">
      <c r="B9" s="65">
        <v>1</v>
      </c>
      <c r="C9" s="1543" t="s">
        <v>139</v>
      </c>
      <c r="D9" s="1544"/>
      <c r="E9" s="384">
        <f>SUM(E10:E13)</f>
        <v>0</v>
      </c>
      <c r="F9" s="390" t="s">
        <v>49</v>
      </c>
      <c r="G9" s="64"/>
    </row>
    <row r="10" spans="2:9" ht="14.25" customHeight="1">
      <c r="B10" s="65">
        <f>B9+1</f>
        <v>2</v>
      </c>
      <c r="C10" s="1547" t="s">
        <v>140</v>
      </c>
      <c r="D10" s="1548"/>
      <c r="E10" s="66"/>
      <c r="F10" s="392" t="s">
        <v>49</v>
      </c>
      <c r="G10" s="64"/>
    </row>
    <row r="11" spans="2:9" ht="14.25" customHeight="1">
      <c r="B11" s="67">
        <f t="shared" ref="B11:B33" si="0">B10+1</f>
        <v>3</v>
      </c>
      <c r="C11" s="1549" t="s">
        <v>141</v>
      </c>
      <c r="D11" s="1550"/>
      <c r="E11" s="66"/>
      <c r="F11" s="392" t="s">
        <v>49</v>
      </c>
      <c r="G11" s="64"/>
    </row>
    <row r="12" spans="2:9" ht="14.25" customHeight="1">
      <c r="B12" s="67">
        <f t="shared" si="0"/>
        <v>4</v>
      </c>
      <c r="C12" s="69" t="s">
        <v>142</v>
      </c>
      <c r="D12" s="70"/>
      <c r="E12" s="66"/>
      <c r="F12" s="393"/>
      <c r="G12" s="64"/>
    </row>
    <row r="13" spans="2:9" ht="14.25" customHeight="1" thickBot="1">
      <c r="B13" s="71">
        <f t="shared" si="0"/>
        <v>5</v>
      </c>
      <c r="C13" s="1551" t="s">
        <v>143</v>
      </c>
      <c r="D13" s="1552"/>
      <c r="E13" s="66"/>
      <c r="F13" s="392" t="s">
        <v>49</v>
      </c>
      <c r="G13" s="64"/>
    </row>
    <row r="14" spans="2:9" ht="14.25" customHeight="1" thickBot="1">
      <c r="B14" s="65">
        <f t="shared" si="0"/>
        <v>6</v>
      </c>
      <c r="C14" s="1543" t="s">
        <v>144</v>
      </c>
      <c r="D14" s="1544"/>
      <c r="E14" s="384">
        <f>SUM(E16:E21,E23:E28,E31)</f>
        <v>0</v>
      </c>
      <c r="F14" s="391" t="s">
        <v>49</v>
      </c>
      <c r="G14" s="64"/>
    </row>
    <row r="15" spans="2:9" ht="14.25" customHeight="1">
      <c r="B15" s="65">
        <f t="shared" si="0"/>
        <v>7</v>
      </c>
      <c r="C15" s="1545" t="s">
        <v>29</v>
      </c>
      <c r="D15" s="1546"/>
      <c r="E15" s="385" t="s">
        <v>49</v>
      </c>
      <c r="F15" s="394" t="s">
        <v>49</v>
      </c>
      <c r="G15" s="64"/>
    </row>
    <row r="16" spans="2:9" ht="14.25" customHeight="1">
      <c r="B16" s="67">
        <f t="shared" si="0"/>
        <v>8</v>
      </c>
      <c r="C16" s="1551" t="s">
        <v>145</v>
      </c>
      <c r="D16" s="1552"/>
      <c r="E16" s="73"/>
      <c r="F16" s="397"/>
      <c r="G16" s="74"/>
    </row>
    <row r="17" spans="2:12" ht="14.25" customHeight="1">
      <c r="B17" s="67">
        <f t="shared" si="0"/>
        <v>9</v>
      </c>
      <c r="C17" s="1549" t="s">
        <v>146</v>
      </c>
      <c r="D17" s="1550"/>
      <c r="E17" s="66"/>
      <c r="F17" s="396"/>
      <c r="G17" s="207"/>
      <c r="H17" s="208"/>
      <c r="I17" s="208"/>
      <c r="J17" s="208"/>
      <c r="K17" s="208"/>
      <c r="L17" s="208"/>
    </row>
    <row r="18" spans="2:12" ht="14.25" customHeight="1">
      <c r="B18" s="67">
        <f t="shared" si="0"/>
        <v>10</v>
      </c>
      <c r="C18" s="1551" t="s">
        <v>147</v>
      </c>
      <c r="D18" s="1552"/>
      <c r="E18" s="66"/>
      <c r="F18" s="393"/>
      <c r="G18" s="74"/>
    </row>
    <row r="19" spans="2:12" ht="14.25" customHeight="1">
      <c r="B19" s="67">
        <f t="shared" si="0"/>
        <v>11</v>
      </c>
      <c r="C19" s="69" t="s">
        <v>148</v>
      </c>
      <c r="D19" s="70"/>
      <c r="E19" s="66"/>
      <c r="F19" s="392" t="s">
        <v>49</v>
      </c>
      <c r="G19" s="74"/>
    </row>
    <row r="20" spans="2:12" ht="14.25" customHeight="1">
      <c r="B20" s="67">
        <f t="shared" si="0"/>
        <v>12</v>
      </c>
      <c r="C20" s="1551" t="s">
        <v>149</v>
      </c>
      <c r="D20" s="1552"/>
      <c r="E20" s="66"/>
      <c r="F20" s="396"/>
      <c r="G20" s="74"/>
    </row>
    <row r="21" spans="2:12" ht="14.25" customHeight="1" thickBot="1">
      <c r="B21" s="67">
        <f t="shared" si="0"/>
        <v>13</v>
      </c>
      <c r="C21" s="1551" t="s">
        <v>150</v>
      </c>
      <c r="D21" s="1552"/>
      <c r="E21" s="66"/>
      <c r="F21" s="393"/>
      <c r="G21" s="75"/>
    </row>
    <row r="22" spans="2:12" ht="14.25" customHeight="1">
      <c r="B22" s="65">
        <f t="shared" si="0"/>
        <v>14</v>
      </c>
      <c r="C22" s="1545" t="s">
        <v>151</v>
      </c>
      <c r="D22" s="1546"/>
      <c r="E22" s="386" t="s">
        <v>49</v>
      </c>
      <c r="F22" s="394" t="s">
        <v>49</v>
      </c>
      <c r="G22" s="77"/>
    </row>
    <row r="23" spans="2:12" ht="14.25" customHeight="1">
      <c r="B23" s="67">
        <f t="shared" si="0"/>
        <v>15</v>
      </c>
      <c r="C23" s="1551" t="s">
        <v>145</v>
      </c>
      <c r="D23" s="1552"/>
      <c r="E23" s="78"/>
      <c r="F23" s="398"/>
      <c r="G23" s="75"/>
    </row>
    <row r="24" spans="2:12" ht="14.25" customHeight="1">
      <c r="B24" s="67">
        <f t="shared" si="0"/>
        <v>16</v>
      </c>
      <c r="C24" s="1549" t="s">
        <v>146</v>
      </c>
      <c r="D24" s="1550"/>
      <c r="E24" s="66"/>
      <c r="F24" s="396"/>
      <c r="G24" s="207"/>
      <c r="H24" s="208"/>
      <c r="I24" s="208"/>
      <c r="J24" s="208"/>
      <c r="K24" s="208"/>
      <c r="L24" s="208"/>
    </row>
    <row r="25" spans="2:12" ht="14.25" customHeight="1">
      <c r="B25" s="67">
        <f t="shared" si="0"/>
        <v>17</v>
      </c>
      <c r="C25" s="1551" t="s">
        <v>147</v>
      </c>
      <c r="D25" s="1552"/>
      <c r="E25" s="66"/>
      <c r="F25" s="393"/>
      <c r="G25" s="75"/>
    </row>
    <row r="26" spans="2:12" ht="14.25" customHeight="1">
      <c r="B26" s="67">
        <f t="shared" si="0"/>
        <v>18</v>
      </c>
      <c r="C26" s="69" t="s">
        <v>148</v>
      </c>
      <c r="D26" s="70"/>
      <c r="E26" s="66"/>
      <c r="F26" s="392" t="s">
        <v>49</v>
      </c>
      <c r="G26" s="75"/>
    </row>
    <row r="27" spans="2:12" ht="14.25" customHeight="1">
      <c r="B27" s="67">
        <f t="shared" si="0"/>
        <v>19</v>
      </c>
      <c r="C27" s="1551" t="s">
        <v>149</v>
      </c>
      <c r="D27" s="1552"/>
      <c r="E27" s="66"/>
      <c r="F27" s="396"/>
      <c r="G27" s="75"/>
    </row>
    <row r="28" spans="2:12" ht="14.25" customHeight="1" thickBot="1">
      <c r="B28" s="67">
        <f t="shared" si="0"/>
        <v>20</v>
      </c>
      <c r="C28" s="1551" t="s">
        <v>150</v>
      </c>
      <c r="D28" s="1552"/>
      <c r="E28" s="66"/>
      <c r="F28" s="393"/>
      <c r="G28" s="75"/>
    </row>
    <row r="29" spans="2:12" ht="14.25" customHeight="1">
      <c r="B29" s="65">
        <f t="shared" si="0"/>
        <v>21</v>
      </c>
      <c r="C29" s="1545" t="s">
        <v>152</v>
      </c>
      <c r="D29" s="1546"/>
      <c r="E29" s="387">
        <f>E16+E23</f>
        <v>0</v>
      </c>
      <c r="F29" s="399">
        <f>F16+F18+F23+F25</f>
        <v>0</v>
      </c>
      <c r="G29" s="77"/>
    </row>
    <row r="30" spans="2:12" ht="14.25" customHeight="1">
      <c r="B30" s="67">
        <f t="shared" si="0"/>
        <v>22</v>
      </c>
      <c r="C30" s="1555" t="s">
        <v>153</v>
      </c>
      <c r="D30" s="1556"/>
      <c r="E30" s="388">
        <f>E21+E28</f>
        <v>0</v>
      </c>
      <c r="F30" s="400">
        <f>F21+F28</f>
        <v>0</v>
      </c>
      <c r="G30" s="79"/>
    </row>
    <row r="31" spans="2:12" ht="14.25" customHeight="1" thickBot="1">
      <c r="B31" s="71">
        <f t="shared" si="0"/>
        <v>23</v>
      </c>
      <c r="C31" s="1557" t="s">
        <v>154</v>
      </c>
      <c r="D31" s="1558"/>
      <c r="E31" s="740"/>
      <c r="F31" s="395" t="s">
        <v>49</v>
      </c>
      <c r="G31" s="79"/>
    </row>
    <row r="32" spans="2:12" ht="14.25" customHeight="1" thickBot="1">
      <c r="B32" s="65">
        <f t="shared" si="0"/>
        <v>24</v>
      </c>
      <c r="C32" s="80" t="s">
        <v>25</v>
      </c>
      <c r="D32" s="81"/>
      <c r="E32" s="401">
        <f>E14-E31</f>
        <v>0</v>
      </c>
      <c r="F32" s="402">
        <f>SUM(F16:F18,F20:F21,F23:F25,F27:F28)</f>
        <v>0</v>
      </c>
      <c r="G32" s="207" t="s">
        <v>245</v>
      </c>
      <c r="H32" s="208"/>
      <c r="I32" s="208"/>
      <c r="J32" s="208"/>
    </row>
    <row r="33" spans="2:7" ht="14.25" customHeight="1" thickBot="1">
      <c r="B33" s="82">
        <f t="shared" si="0"/>
        <v>25</v>
      </c>
      <c r="C33" s="1553" t="s">
        <v>155</v>
      </c>
      <c r="D33" s="1554"/>
      <c r="E33" s="389">
        <f>E9-E14</f>
        <v>0</v>
      </c>
      <c r="F33" s="391" t="s">
        <v>49</v>
      </c>
      <c r="G33" s="77"/>
    </row>
    <row r="34" spans="2:7">
      <c r="B34" s="83"/>
      <c r="C34" s="84"/>
      <c r="D34" s="84"/>
      <c r="E34" s="85"/>
      <c r="F34" s="77"/>
      <c r="G34" s="77"/>
    </row>
    <row r="35" spans="2:7" ht="13.5" thickBot="1">
      <c r="B35" s="83"/>
      <c r="C35" s="84"/>
      <c r="D35" s="84"/>
      <c r="E35" s="85"/>
      <c r="F35" s="77"/>
      <c r="G35" s="77"/>
    </row>
    <row r="36" spans="2:7">
      <c r="B36" s="83"/>
      <c r="C36" s="47"/>
      <c r="D36" s="20" t="s">
        <v>62</v>
      </c>
      <c r="E36" s="86"/>
      <c r="F36" s="21" t="s">
        <v>63</v>
      </c>
      <c r="G36" s="87"/>
    </row>
    <row r="37" spans="2:7">
      <c r="B37" s="88"/>
      <c r="C37" s="47"/>
      <c r="D37" s="22" t="s">
        <v>64</v>
      </c>
      <c r="E37" s="89"/>
      <c r="F37" s="23" t="s">
        <v>64</v>
      </c>
      <c r="G37" s="90"/>
    </row>
    <row r="38" spans="2:7">
      <c r="B38" s="47"/>
      <c r="C38" s="47"/>
      <c r="D38" s="91"/>
      <c r="E38" s="92"/>
      <c r="F38" s="93"/>
      <c r="G38" s="94"/>
    </row>
    <row r="39" spans="2:7">
      <c r="B39" s="47"/>
      <c r="C39" s="47"/>
      <c r="D39" s="95"/>
      <c r="E39" s="92"/>
      <c r="F39" s="96"/>
      <c r="G39" s="94"/>
    </row>
    <row r="40" spans="2:7" ht="13.5" thickBot="1">
      <c r="B40" s="47"/>
      <c r="C40" s="47"/>
      <c r="D40" s="24" t="s">
        <v>65</v>
      </c>
      <c r="E40" s="97"/>
      <c r="F40" s="98" t="s">
        <v>65</v>
      </c>
      <c r="G40" s="99"/>
    </row>
    <row r="41" spans="2:7" ht="13.5" thickBot="1">
      <c r="B41" s="47"/>
      <c r="C41" s="47"/>
      <c r="D41" s="25" t="s">
        <v>66</v>
      </c>
      <c r="E41" s="100"/>
      <c r="F41" s="26"/>
      <c r="G41" s="101"/>
    </row>
  </sheetData>
  <mergeCells count="24">
    <mergeCell ref="C33:D33"/>
    <mergeCell ref="C28:D28"/>
    <mergeCell ref="C29:D29"/>
    <mergeCell ref="C30:D30"/>
    <mergeCell ref="C16:D16"/>
    <mergeCell ref="C20:D20"/>
    <mergeCell ref="C21:D21"/>
    <mergeCell ref="C22:D22"/>
    <mergeCell ref="C17:D17"/>
    <mergeCell ref="C18:D18"/>
    <mergeCell ref="C23:D23"/>
    <mergeCell ref="C24:D24"/>
    <mergeCell ref="C25:D25"/>
    <mergeCell ref="C27:D27"/>
    <mergeCell ref="C31:D31"/>
    <mergeCell ref="E5:F5"/>
    <mergeCell ref="B6:D7"/>
    <mergeCell ref="C8:D8"/>
    <mergeCell ref="C9:D9"/>
    <mergeCell ref="C15:D15"/>
    <mergeCell ref="C10:D10"/>
    <mergeCell ref="C11:D11"/>
    <mergeCell ref="C13:D13"/>
    <mergeCell ref="C14:D14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42"/>
  <sheetViews>
    <sheetView showGridLines="0" zoomScale="85" zoomScaleNormal="85" workbookViewId="0">
      <selection activeCell="G3" sqref="G3"/>
    </sheetView>
  </sheetViews>
  <sheetFormatPr defaultRowHeight="12.75"/>
  <cols>
    <col min="1" max="1" width="2.7109375" customWidth="1"/>
    <col min="2" max="2" width="3.28515625" customWidth="1"/>
    <col min="3" max="3" width="43.28515625" customWidth="1"/>
    <col min="4" max="4" width="13.85546875" customWidth="1"/>
    <col min="5" max="5" width="19.5703125" customWidth="1"/>
    <col min="6" max="6" width="13.85546875" customWidth="1"/>
    <col min="7" max="7" width="16" bestFit="1" customWidth="1"/>
  </cols>
  <sheetData>
    <row r="1" spans="2:9" ht="13.5" thickBot="1">
      <c r="I1" s="332" t="s">
        <v>283</v>
      </c>
    </row>
    <row r="2" spans="2:9" ht="13.5" customHeight="1" thickBot="1">
      <c r="B2" s="103"/>
      <c r="C2" s="104"/>
      <c r="D2" s="1" t="s">
        <v>0</v>
      </c>
      <c r="E2" s="48"/>
      <c r="F2" s="1" t="s">
        <v>1</v>
      </c>
      <c r="G2" s="45">
        <v>2024</v>
      </c>
      <c r="I2" s="332" t="s">
        <v>284</v>
      </c>
    </row>
    <row r="3" spans="2:9">
      <c r="B3" s="103"/>
      <c r="C3" s="104"/>
      <c r="D3" s="1"/>
      <c r="E3" s="210"/>
      <c r="F3" s="1"/>
      <c r="G3" s="46"/>
      <c r="I3" s="332" t="s">
        <v>312</v>
      </c>
    </row>
    <row r="4" spans="2:9" ht="15.75" customHeight="1">
      <c r="B4" s="49" t="s">
        <v>156</v>
      </c>
      <c r="C4" s="50"/>
      <c r="D4" s="50"/>
      <c r="E4" s="50"/>
      <c r="F4" s="50"/>
      <c r="G4" s="50"/>
      <c r="I4" s="332" t="s">
        <v>285</v>
      </c>
    </row>
    <row r="5" spans="2:9" ht="13.5" thickBot="1">
      <c r="B5" s="105"/>
      <c r="C5" s="50"/>
      <c r="D5" s="50"/>
      <c r="E5" s="50"/>
      <c r="F5" s="595"/>
      <c r="G5" s="50"/>
    </row>
    <row r="6" spans="2:9" ht="13.5" thickBot="1">
      <c r="B6" s="51"/>
      <c r="C6" s="52"/>
      <c r="D6" s="1559">
        <f>G2+1</f>
        <v>2025</v>
      </c>
      <c r="E6" s="1560"/>
      <c r="F6" s="1559">
        <f>D6+1</f>
        <v>2026</v>
      </c>
      <c r="G6" s="1560"/>
    </row>
    <row r="7" spans="2:9" ht="29.25" customHeight="1" thickBot="1">
      <c r="B7" s="1535" t="s">
        <v>157</v>
      </c>
      <c r="C7" s="1536"/>
      <c r="D7" s="106" t="s">
        <v>137</v>
      </c>
      <c r="E7" s="107" t="s">
        <v>61</v>
      </c>
      <c r="F7" s="106" t="s">
        <v>137</v>
      </c>
      <c r="G7" s="107" t="s">
        <v>61</v>
      </c>
    </row>
    <row r="8" spans="2:9" ht="13.5" thickBot="1">
      <c r="B8" s="1538"/>
      <c r="C8" s="1539"/>
      <c r="D8" s="108" t="s">
        <v>138</v>
      </c>
      <c r="E8" s="109" t="s">
        <v>60</v>
      </c>
      <c r="F8" s="108" t="s">
        <v>138</v>
      </c>
      <c r="G8" s="109" t="s">
        <v>60</v>
      </c>
    </row>
    <row r="9" spans="2:9" ht="13.5" thickBot="1">
      <c r="B9" s="60"/>
      <c r="C9" s="61" t="s">
        <v>11</v>
      </c>
      <c r="D9" s="62" t="s">
        <v>12</v>
      </c>
      <c r="E9" s="63" t="s">
        <v>13</v>
      </c>
      <c r="F9" s="62" t="s">
        <v>14</v>
      </c>
      <c r="G9" s="63" t="s">
        <v>15</v>
      </c>
    </row>
    <row r="10" spans="2:9" ht="13.5" thickBot="1">
      <c r="B10" s="72">
        <v>1</v>
      </c>
      <c r="C10" s="110" t="s">
        <v>139</v>
      </c>
      <c r="D10" s="384">
        <f>SUM(D11:D14)</f>
        <v>0</v>
      </c>
      <c r="E10" s="390" t="s">
        <v>49</v>
      </c>
      <c r="F10" s="384">
        <f>SUM(F11:F14)</f>
        <v>0</v>
      </c>
      <c r="G10" s="390" t="s">
        <v>49</v>
      </c>
    </row>
    <row r="11" spans="2:9">
      <c r="B11" s="72">
        <v>2</v>
      </c>
      <c r="C11" s="111" t="s">
        <v>140</v>
      </c>
      <c r="D11" s="112"/>
      <c r="E11" s="403" t="s">
        <v>49</v>
      </c>
      <c r="F11" s="112"/>
      <c r="G11" s="403" t="s">
        <v>49</v>
      </c>
    </row>
    <row r="12" spans="2:9">
      <c r="B12" s="114">
        <v>3</v>
      </c>
      <c r="C12" s="68" t="s">
        <v>141</v>
      </c>
      <c r="D12" s="112"/>
      <c r="E12" s="403" t="s">
        <v>49</v>
      </c>
      <c r="F12" s="112"/>
      <c r="G12" s="403" t="s">
        <v>49</v>
      </c>
    </row>
    <row r="13" spans="2:9">
      <c r="B13" s="114">
        <v>4</v>
      </c>
      <c r="C13" s="69" t="s">
        <v>142</v>
      </c>
      <c r="D13" s="112"/>
      <c r="E13" s="113"/>
      <c r="F13" s="112"/>
      <c r="G13" s="113"/>
    </row>
    <row r="14" spans="2:9" ht="13.5" thickBot="1">
      <c r="B14" s="115">
        <v>5</v>
      </c>
      <c r="C14" s="76" t="s">
        <v>143</v>
      </c>
      <c r="D14" s="112"/>
      <c r="E14" s="403" t="s">
        <v>49</v>
      </c>
      <c r="F14" s="112"/>
      <c r="G14" s="403" t="s">
        <v>49</v>
      </c>
    </row>
    <row r="15" spans="2:9" ht="13.5" thickBot="1">
      <c r="B15" s="72">
        <v>6</v>
      </c>
      <c r="C15" s="110" t="s">
        <v>144</v>
      </c>
      <c r="D15" s="384">
        <f>SUM(D17:D22,D24:D29,D32)</f>
        <v>0</v>
      </c>
      <c r="E15" s="391" t="s">
        <v>49</v>
      </c>
      <c r="F15" s="384">
        <f>SUM(F17:F22,F24:F29,F32)</f>
        <v>0</v>
      </c>
      <c r="G15" s="391" t="s">
        <v>49</v>
      </c>
    </row>
    <row r="16" spans="2:9">
      <c r="B16" s="116">
        <v>7</v>
      </c>
      <c r="C16" s="117" t="s">
        <v>29</v>
      </c>
      <c r="D16" s="385" t="s">
        <v>49</v>
      </c>
      <c r="E16" s="405" t="s">
        <v>49</v>
      </c>
      <c r="F16" s="385" t="s">
        <v>49</v>
      </c>
      <c r="G16" s="405" t="s">
        <v>49</v>
      </c>
    </row>
    <row r="17" spans="2:8">
      <c r="B17" s="118">
        <v>8</v>
      </c>
      <c r="C17" s="69" t="s">
        <v>145</v>
      </c>
      <c r="D17" s="119"/>
      <c r="E17" s="694"/>
      <c r="F17" s="119"/>
      <c r="G17" s="694"/>
    </row>
    <row r="18" spans="2:8">
      <c r="B18" s="120">
        <v>9</v>
      </c>
      <c r="C18" s="68" t="s">
        <v>146</v>
      </c>
      <c r="D18" s="112"/>
      <c r="E18" s="113"/>
      <c r="F18" s="112"/>
      <c r="G18" s="706"/>
      <c r="H18" s="207"/>
    </row>
    <row r="19" spans="2:8">
      <c r="B19" s="120">
        <v>10</v>
      </c>
      <c r="C19" s="69" t="s">
        <v>147</v>
      </c>
      <c r="D19" s="112"/>
      <c r="E19" s="695"/>
      <c r="F19" s="112"/>
      <c r="G19" s="695"/>
    </row>
    <row r="20" spans="2:8">
      <c r="B20" s="120">
        <v>11</v>
      </c>
      <c r="C20" s="69" t="s">
        <v>148</v>
      </c>
      <c r="D20" s="112"/>
      <c r="E20" s="403" t="s">
        <v>49</v>
      </c>
      <c r="F20" s="112"/>
      <c r="G20" s="403" t="s">
        <v>49</v>
      </c>
    </row>
    <row r="21" spans="2:8">
      <c r="B21" s="120">
        <v>12</v>
      </c>
      <c r="C21" s="69" t="s">
        <v>149</v>
      </c>
      <c r="D21" s="112"/>
      <c r="E21" s="113"/>
      <c r="F21" s="112"/>
      <c r="G21" s="706"/>
    </row>
    <row r="22" spans="2:8" ht="13.5" thickBot="1">
      <c r="B22" s="118">
        <v>13</v>
      </c>
      <c r="C22" s="69" t="s">
        <v>150</v>
      </c>
      <c r="D22" s="112"/>
      <c r="E22" s="695"/>
      <c r="F22" s="112"/>
      <c r="G22" s="695"/>
    </row>
    <row r="23" spans="2:8">
      <c r="B23" s="72">
        <v>15</v>
      </c>
      <c r="C23" s="117" t="s">
        <v>151</v>
      </c>
      <c r="D23" s="385" t="s">
        <v>49</v>
      </c>
      <c r="E23" s="697" t="s">
        <v>49</v>
      </c>
      <c r="F23" s="385" t="s">
        <v>49</v>
      </c>
      <c r="G23" s="405" t="s">
        <v>49</v>
      </c>
    </row>
    <row r="24" spans="2:8">
      <c r="B24" s="120">
        <v>16</v>
      </c>
      <c r="C24" s="69" t="s">
        <v>145</v>
      </c>
      <c r="D24" s="112"/>
      <c r="E24" s="696"/>
      <c r="F24" s="112"/>
      <c r="G24" s="695"/>
    </row>
    <row r="25" spans="2:8">
      <c r="B25" s="120">
        <v>17</v>
      </c>
      <c r="C25" s="68" t="s">
        <v>146</v>
      </c>
      <c r="D25" s="112"/>
      <c r="E25" s="113"/>
      <c r="F25" s="112"/>
      <c r="G25" s="706"/>
      <c r="H25" s="207"/>
    </row>
    <row r="26" spans="2:8">
      <c r="B26" s="120">
        <v>18</v>
      </c>
      <c r="C26" s="69" t="s">
        <v>147</v>
      </c>
      <c r="D26" s="112"/>
      <c r="E26" s="695"/>
      <c r="F26" s="112"/>
      <c r="G26" s="695"/>
    </row>
    <row r="27" spans="2:8">
      <c r="B27" s="120">
        <v>19</v>
      </c>
      <c r="C27" s="69" t="s">
        <v>148</v>
      </c>
      <c r="D27" s="112"/>
      <c r="E27" s="403" t="s">
        <v>49</v>
      </c>
      <c r="F27" s="112"/>
      <c r="G27" s="403" t="s">
        <v>49</v>
      </c>
    </row>
    <row r="28" spans="2:8">
      <c r="B28" s="120">
        <v>20</v>
      </c>
      <c r="C28" s="69" t="s">
        <v>149</v>
      </c>
      <c r="D28" s="112"/>
      <c r="E28" s="113"/>
      <c r="F28" s="112"/>
      <c r="G28" s="113"/>
    </row>
    <row r="29" spans="2:8" ht="13.5" thickBot="1">
      <c r="B29" s="118">
        <v>21</v>
      </c>
      <c r="C29" s="69" t="s">
        <v>150</v>
      </c>
      <c r="D29" s="112"/>
      <c r="E29" s="695"/>
      <c r="F29" s="112"/>
      <c r="G29" s="695"/>
    </row>
    <row r="30" spans="2:8">
      <c r="B30" s="72">
        <v>23</v>
      </c>
      <c r="C30" s="117" t="s">
        <v>152</v>
      </c>
      <c r="D30" s="387">
        <f>D17+D24</f>
        <v>0</v>
      </c>
      <c r="E30" s="407">
        <f>E17+E19+E24+E26</f>
        <v>0</v>
      </c>
      <c r="F30" s="387">
        <f>F17+F24</f>
        <v>0</v>
      </c>
      <c r="G30" s="407">
        <f>G17+G19+G24+G26</f>
        <v>0</v>
      </c>
    </row>
    <row r="31" spans="2:8">
      <c r="B31" s="120">
        <v>24</v>
      </c>
      <c r="C31" s="121" t="s">
        <v>153</v>
      </c>
      <c r="D31" s="388">
        <f>D22+D29</f>
        <v>0</v>
      </c>
      <c r="E31" s="408">
        <f>E22+E29</f>
        <v>0</v>
      </c>
      <c r="F31" s="388">
        <f>F22+F29</f>
        <v>0</v>
      </c>
      <c r="G31" s="408">
        <f>G22+G29</f>
        <v>0</v>
      </c>
    </row>
    <row r="32" spans="2:8" ht="13.5" thickBot="1">
      <c r="B32" s="115">
        <v>25</v>
      </c>
      <c r="C32" s="122" t="s">
        <v>154</v>
      </c>
      <c r="D32" s="740"/>
      <c r="E32" s="406" t="s">
        <v>49</v>
      </c>
      <c r="F32" s="740"/>
      <c r="G32" s="406" t="s">
        <v>49</v>
      </c>
    </row>
    <row r="33" spans="2:8" ht="13.5" thickBot="1">
      <c r="B33" s="115">
        <v>26</v>
      </c>
      <c r="C33" s="123" t="s">
        <v>25</v>
      </c>
      <c r="D33" s="404">
        <f>D15-D32</f>
        <v>0</v>
      </c>
      <c r="E33" s="742">
        <f>SUM(E17:E19,E21:E22,E24:E26,E28:E29)</f>
        <v>0</v>
      </c>
      <c r="F33" s="741">
        <f>F15-F32</f>
        <v>0</v>
      </c>
      <c r="G33" s="742">
        <f>SUM(G17:G19,G21:G22,G24:G26,G28:G29)</f>
        <v>0</v>
      </c>
      <c r="H33" s="207"/>
    </row>
    <row r="34" spans="2:8" ht="13.5" thickBot="1">
      <c r="B34" s="115">
        <v>27</v>
      </c>
      <c r="C34" s="124" t="s">
        <v>155</v>
      </c>
      <c r="D34" s="389">
        <f>D10-D15</f>
        <v>0</v>
      </c>
      <c r="E34" s="391" t="s">
        <v>49</v>
      </c>
      <c r="F34" s="389">
        <f>F10-F15</f>
        <v>0</v>
      </c>
      <c r="G34" s="391" t="s">
        <v>49</v>
      </c>
    </row>
    <row r="35" spans="2:8">
      <c r="B35" s="83"/>
      <c r="C35" s="125"/>
      <c r="D35" s="126"/>
      <c r="E35" s="77"/>
      <c r="F35" s="77"/>
      <c r="G35" s="77"/>
    </row>
    <row r="36" spans="2:8" ht="13.5" thickBot="1">
      <c r="B36" s="83"/>
      <c r="C36" s="52"/>
      <c r="D36" s="47"/>
      <c r="E36" s="47"/>
      <c r="F36" s="77"/>
      <c r="G36" s="77"/>
    </row>
    <row r="37" spans="2:8">
      <c r="B37" s="88"/>
      <c r="C37" s="52"/>
      <c r="D37" s="20" t="s">
        <v>62</v>
      </c>
      <c r="E37" s="127"/>
      <c r="F37" s="21" t="s">
        <v>63</v>
      </c>
      <c r="G37" s="128"/>
    </row>
    <row r="38" spans="2:8">
      <c r="B38" s="47"/>
      <c r="C38" s="52"/>
      <c r="D38" s="22" t="s">
        <v>64</v>
      </c>
      <c r="E38" s="129"/>
      <c r="F38" s="23" t="s">
        <v>64</v>
      </c>
      <c r="G38" s="130"/>
    </row>
    <row r="39" spans="2:8">
      <c r="B39" s="47"/>
      <c r="C39" s="52"/>
      <c r="D39" s="91"/>
      <c r="E39" s="131"/>
      <c r="F39" s="132"/>
      <c r="G39" s="133"/>
    </row>
    <row r="40" spans="2:8">
      <c r="B40" s="47"/>
      <c r="C40" s="52"/>
      <c r="D40" s="95"/>
      <c r="E40" s="131"/>
      <c r="F40" s="96"/>
      <c r="G40" s="133"/>
    </row>
    <row r="41" spans="2:8" ht="13.5" thickBot="1">
      <c r="B41" s="47"/>
      <c r="C41" s="52"/>
      <c r="D41" s="24" t="s">
        <v>65</v>
      </c>
      <c r="E41" s="134"/>
      <c r="F41" s="135" t="s">
        <v>65</v>
      </c>
      <c r="G41" s="136"/>
    </row>
    <row r="42" spans="2:8" ht="13.5" thickBot="1">
      <c r="B42" s="47"/>
      <c r="C42" s="52"/>
      <c r="D42" s="25" t="s">
        <v>66</v>
      </c>
      <c r="E42" s="100"/>
      <c r="F42" s="26"/>
      <c r="G42" s="137"/>
    </row>
  </sheetData>
  <mergeCells count="3">
    <mergeCell ref="D6:E6"/>
    <mergeCell ref="F6:G6"/>
    <mergeCell ref="B7:C8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ACDC69E700E440BC74D3DF072FCE0E" ma:contentTypeVersion="3" ma:contentTypeDescription="Vytvoří nový dokument" ma:contentTypeScope="" ma:versionID="023a94d580b94c0a3c735e406725a466">
  <xsd:schema xmlns:xsd="http://www.w3.org/2001/XMLSchema" xmlns:xs="http://www.w3.org/2001/XMLSchema" xmlns:p="http://schemas.microsoft.com/office/2006/metadata/properties" xmlns:ns2="f32210cd-666d-4d11-ab48-bfef9714ab3b" targetNamespace="http://schemas.microsoft.com/office/2006/metadata/properties" ma:root="true" ma:fieldsID="2546dc4a1fd471bfac57a8c4eb1d9b2b" ns2:_="">
    <xsd:import namespace="f32210cd-666d-4d11-ab48-bfef9714ab3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2210cd-666d-4d11-ab48-bfef9714ab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066C67-0787-42ED-9E69-E6055C4E69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499D68-B8FD-4818-BDC0-2ECFBB640349}">
  <ds:schemaRefs>
    <ds:schemaRef ds:uri="f32210cd-666d-4d11-ab48-bfef9714ab3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DFE562-4679-4FB4-89BC-4868D22B68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2210cd-666d-4d11-ab48-bfef9714ab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Identifikace</vt:lpstr>
      <vt:lpstr>22-A</vt:lpstr>
      <vt:lpstr>22-HV-V</vt:lpstr>
      <vt:lpstr>22-HV-N</vt:lpstr>
      <vt:lpstr>22-N</vt:lpstr>
      <vt:lpstr>Kontrola</vt:lpstr>
      <vt:lpstr>22-I a)</vt:lpstr>
      <vt:lpstr>22-Bs</vt:lpstr>
      <vt:lpstr>22-Bp</vt:lpstr>
      <vt:lpstr>22-T1</vt:lpstr>
      <vt:lpstr>22-T1d</vt:lpstr>
      <vt:lpstr>22-T2</vt:lpstr>
      <vt:lpstr>22-T LDS vst</vt:lpstr>
      <vt:lpstr>22-T LDS p</vt:lpstr>
    </vt:vector>
  </TitlesOfParts>
  <Company>ERÚ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Malínek Jiří Ing.</dc:creator>
  <cp:lastModifiedBy>Malínek Jiří Ing.</cp:lastModifiedBy>
  <cp:lastPrinted>2016-11-07T07:43:19Z</cp:lastPrinted>
  <dcterms:created xsi:type="dcterms:W3CDTF">2011-11-23T14:27:33Z</dcterms:created>
  <dcterms:modified xsi:type="dcterms:W3CDTF">2025-03-14T10:17:28Z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0x01010045ACDC69E700E440BC74D3DF072FCE0E</vt:lpwstr>
  </property>
</Properties>
</file>