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theme/themeOverride1.xml" ContentType="application/vnd.openxmlformats-officedocument.themeOverride+xml"/>
  <Override PartName="/xl/charts/chart13.xml" ContentType="application/vnd.openxmlformats-officedocument.drawingml.chart+xml"/>
  <Override PartName="/xl/drawings/drawing7.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1.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2.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13.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theme/themeOverride2.xml" ContentType="application/vnd.openxmlformats-officedocument.themeOverride+xml"/>
  <Override PartName="/xl/charts/chart44.xml" ContentType="application/vnd.openxmlformats-officedocument.drawingml.chart+xml"/>
  <Override PartName="/xl/charts/chart45.xml" ContentType="application/vnd.openxmlformats-officedocument.drawingml.chart+xml"/>
  <Override PartName="/xl/drawings/drawing15.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16.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17.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8.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19.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20.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21.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22.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23.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drawings/drawing24.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drawings/drawing25.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26.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27.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drawings/drawing28.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theme/themeOverride3.xml" ContentType="application/vnd.openxmlformats-officedocument.themeOverride+xml"/>
  <Override PartName="/xl/charts/chart114.xml" ContentType="application/vnd.openxmlformats-officedocument.drawingml.chart+xml"/>
  <Override PartName="/xl/charts/chart115.xml" ContentType="application/vnd.openxmlformats-officedocument.drawingml.chart+xml"/>
  <Override PartName="/xl/drawings/drawing29.xml" ContentType="application/vnd.openxmlformats-officedocument.drawing+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theme/themeOverride4.xml" ContentType="application/vnd.openxmlformats-officedocument.themeOverride+xml"/>
  <Override PartName="/xl/charts/chart119.xml" ContentType="application/vnd.openxmlformats-officedocument.drawingml.chart+xml"/>
  <Override PartName="/xl/charts/chart120.xml" ContentType="application/vnd.openxmlformats-officedocument.drawingml.chart+xml"/>
  <Override PartName="/xl/drawings/drawing30.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theme/themeOverride5.xml" ContentType="application/vnd.openxmlformats-officedocument.themeOverride+xml"/>
  <Override PartName="/xl/charts/chart124.xml" ContentType="application/vnd.openxmlformats-officedocument.drawingml.chart+xml"/>
  <Override PartName="/xl/charts/chart125.xml" ContentType="application/vnd.openxmlformats-officedocument.drawingml.chart+xml"/>
  <Override PartName="/xl/drawings/drawing31.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theme/themeOverride6.xml" ContentType="application/vnd.openxmlformats-officedocument.themeOverride+xml"/>
  <Override PartName="/xl/charts/chart129.xml" ContentType="application/vnd.openxmlformats-officedocument.drawingml.chart+xml"/>
  <Override PartName="/xl/charts/chart130.xml" ContentType="application/vnd.openxmlformats-officedocument.drawingml.chart+xml"/>
  <Override PartName="/xl/drawings/drawing32.xml" ContentType="application/vnd.openxmlformats-officedocument.drawing+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theme/themeOverride7.xml" ContentType="application/vnd.openxmlformats-officedocument.themeOverride+xml"/>
  <Override PartName="/xl/charts/chart134.xml" ContentType="application/vnd.openxmlformats-officedocument.drawingml.chart+xml"/>
  <Override PartName="/xl/charts/chart135.xml" ContentType="application/vnd.openxmlformats-officedocument.drawingml.chart+xml"/>
  <Override PartName="/xl/drawings/drawing33.xml" ContentType="application/vnd.openxmlformats-officedocument.drawing+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theme/themeOverride8.xml" ContentType="application/vnd.openxmlformats-officedocument.themeOverride+xml"/>
  <Override PartName="/xl/charts/chart139.xml" ContentType="application/vnd.openxmlformats-officedocument.drawingml.chart+xml"/>
  <Override PartName="/xl/charts/chart140.xml" ContentType="application/vnd.openxmlformats-officedocument.drawingml.chart+xml"/>
  <Override PartName="/xl/drawings/drawing34.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theme/themeOverride9.xml" ContentType="application/vnd.openxmlformats-officedocument.themeOverride+xml"/>
  <Override PartName="/xl/charts/chart144.xml" ContentType="application/vnd.openxmlformats-officedocument.drawingml.chart+xml"/>
  <Override PartName="/xl/charts/chart145.xml" ContentType="application/vnd.openxmlformats-officedocument.drawingml.chart+xml"/>
  <Override PartName="/xl/drawings/drawing35.xml" ContentType="application/vnd.openxmlformats-officedocument.drawing+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theme/themeOverride10.xml" ContentType="application/vnd.openxmlformats-officedocument.themeOverride+xml"/>
  <Override PartName="/xl/charts/chart149.xml" ContentType="application/vnd.openxmlformats-officedocument.drawingml.chart+xml"/>
  <Override PartName="/xl/charts/chart150.xml" ContentType="application/vnd.openxmlformats-officedocument.drawingml.chart+xml"/>
  <Override PartName="/xl/drawings/drawing36.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theme/themeOverride11.xml" ContentType="application/vnd.openxmlformats-officedocument.themeOverride+xml"/>
  <Override PartName="/xl/charts/chart154.xml" ContentType="application/vnd.openxmlformats-officedocument.drawingml.chart+xml"/>
  <Override PartName="/xl/charts/chart155.xml" ContentType="application/vnd.openxmlformats-officedocument.drawingml.chart+xml"/>
  <Override PartName="/xl/drawings/drawing37.xml" ContentType="application/vnd.openxmlformats-officedocument.drawing+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theme/themeOverride12.xml" ContentType="application/vnd.openxmlformats-officedocument.themeOverride+xml"/>
  <Override PartName="/xl/charts/chart159.xml" ContentType="application/vnd.openxmlformats-officedocument.drawingml.chart+xml"/>
  <Override PartName="/xl/charts/chart160.xml" ContentType="application/vnd.openxmlformats-officedocument.drawingml.chart+xml"/>
  <Override PartName="/xl/drawings/drawing38.xml" ContentType="application/vnd.openxmlformats-officedocument.drawing+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theme/themeOverride13.xml" ContentType="application/vnd.openxmlformats-officedocument.themeOverride+xml"/>
  <Override PartName="/xl/charts/chart164.xml" ContentType="application/vnd.openxmlformats-officedocument.drawingml.chart+xml"/>
  <Override PartName="/xl/charts/chart165.xml" ContentType="application/vnd.openxmlformats-officedocument.drawingml.chart+xml"/>
  <Override PartName="/xl/drawings/drawing39.xml" ContentType="application/vnd.openxmlformats-officedocument.drawing+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theme/themeOverride14.xml" ContentType="application/vnd.openxmlformats-officedocument.themeOverride+xml"/>
  <Override PartName="/xl/charts/chart169.xml" ContentType="application/vnd.openxmlformats-officedocument.drawingml.chart+xml"/>
  <Override PartName="/xl/charts/chart170.xml" ContentType="application/vnd.openxmlformats-officedocument.drawingml.chart+xml"/>
  <Override PartName="/xl/drawings/drawing40.xml" ContentType="application/vnd.openxmlformats-officedocument.drawing+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drawings/drawing41.xml" ContentType="application/vnd.openxmlformats-officedocument.drawing+xml"/>
  <Override PartName="/xl/charts/chart174.xml" ContentType="application/vnd.openxmlformats-officedocument.drawingml.chart+xml"/>
  <Override PartName="/xl/charts/chart175.xml" ContentType="application/vnd.openxmlformats-officedocument.drawingml.chart+xml"/>
  <Override PartName="/xl/drawings/drawing42.xml" ContentType="application/vnd.openxmlformats-officedocument.drawing+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drawings/drawing43.xml" ContentType="application/vnd.openxmlformats-officedocument.drawing+xml"/>
  <Override PartName="/xl/charts/chart179.xml" ContentType="application/vnd.openxmlformats-officedocument.drawingml.chart+xml"/>
  <Override PartName="/xl/charts/chart180.xml" ContentType="application/vnd.openxmlformats-officedocument.drawingml.chart+xml"/>
  <Override PartName="/xl/drawings/drawing44.xml" ContentType="application/vnd.openxmlformats-officedocument.drawing+xml"/>
  <Override PartName="/xl/charts/chart181.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mc:AlternateContent xmlns:mc="http://schemas.openxmlformats.org/markup-compatibility/2006">
    <mc:Choice Requires="x15">
      <x15ac:absPath xmlns:x15ac="http://schemas.microsoft.com/office/spreadsheetml/2010/11/ac" url="S:\NOVÁ STATISTIKA\Zprávy TEPLO\Roční zprávy TEPLO\RZ Teplo 2023_cz\v2\"/>
    </mc:Choice>
  </mc:AlternateContent>
  <xr:revisionPtr revIDLastSave="0" documentId="13_ncr:1_{8F4CC234-4B08-4407-89AD-3502E58ED05A}" xr6:coauthVersionLast="36" xr6:coauthVersionMax="36" xr10:uidLastSave="{00000000-0000-0000-0000-000000000000}"/>
  <bookViews>
    <workbookView xWindow="0" yWindow="0" windowWidth="28800" windowHeight="11925" tabRatio="943" xr2:uid="{00000000-000D-0000-FFFF-FFFF00000000}"/>
  </bookViews>
  <sheets>
    <sheet name="Titulní" sheetId="180" r:id="rId1"/>
    <sheet name="Obsah" sheetId="27" r:id="rId2"/>
    <sheet name="Úvod" sheetId="170" r:id="rId3"/>
    <sheet name="1" sheetId="51" r:id="rId4"/>
    <sheet name="2" sheetId="105" r:id="rId5"/>
    <sheet name="3" sheetId="7" r:id="rId6"/>
    <sheet name="4.1" sheetId="128" r:id="rId7"/>
    <sheet name="4.2" sheetId="127" r:id="rId8"/>
    <sheet name="4.3" sheetId="132" r:id="rId9"/>
    <sheet name="5.1" sheetId="53" r:id="rId10"/>
    <sheet name="5.2" sheetId="131" r:id="rId11"/>
    <sheet name="5.3" sheetId="130" r:id="rId12"/>
    <sheet name="5.4" sheetId="147" r:id="rId13"/>
    <sheet name="6" sheetId="77" r:id="rId14"/>
    <sheet name="7.1" sheetId="129" r:id="rId15"/>
    <sheet name="7.2" sheetId="57" r:id="rId16"/>
    <sheet name="8.1" sheetId="146" r:id="rId17"/>
    <sheet name="8.2" sheetId="148" r:id="rId18"/>
    <sheet name="14.2" sheetId="118" state="hidden" r:id="rId19"/>
    <sheet name="14.3" sheetId="112" state="hidden" r:id="rId20"/>
    <sheet name="14.4" sheetId="119" state="hidden" r:id="rId21"/>
    <sheet name="14.5" sheetId="113" state="hidden" r:id="rId22"/>
    <sheet name="14.6" sheetId="120" state="hidden" r:id="rId23"/>
    <sheet name="14.7" sheetId="114" state="hidden" r:id="rId24"/>
    <sheet name="14.8" sheetId="121" state="hidden" r:id="rId25"/>
    <sheet name="14.9" sheetId="115" state="hidden" r:id="rId26"/>
    <sheet name="14.10" sheetId="122" state="hidden" r:id="rId27"/>
    <sheet name="14.11" sheetId="116" state="hidden" r:id="rId28"/>
    <sheet name="14.12" sheetId="123" state="hidden" r:id="rId29"/>
    <sheet name="14.13" sheetId="117" state="hidden" r:id="rId30"/>
    <sheet name="14.14" sheetId="124" state="hidden" r:id="rId31"/>
    <sheet name="8.3" sheetId="149" r:id="rId32"/>
    <sheet name="8.4" sheetId="150" r:id="rId33"/>
    <sheet name="8.5" sheetId="151" r:id="rId34"/>
    <sheet name="8.6" sheetId="152" r:id="rId35"/>
    <sheet name="8.7" sheetId="153" r:id="rId36"/>
    <sheet name="8.8" sheetId="154" r:id="rId37"/>
    <sheet name="8.9" sheetId="155" r:id="rId38"/>
    <sheet name="8.10" sheetId="156" r:id="rId39"/>
    <sheet name="8.11" sheetId="157" r:id="rId40"/>
    <sheet name="8.12" sheetId="158" r:id="rId41"/>
    <sheet name="8.13" sheetId="159" r:id="rId42"/>
    <sheet name="8.14" sheetId="160" r:id="rId43"/>
    <sheet name="9" sheetId="161" r:id="rId44"/>
    <sheet name="10.1" sheetId="162" r:id="rId45"/>
    <sheet name="10.2" sheetId="166" r:id="rId46"/>
    <sheet name="10.3" sheetId="163" r:id="rId47"/>
    <sheet name="10.4" sheetId="173" r:id="rId48"/>
    <sheet name="10.5" sheetId="171" r:id="rId49"/>
    <sheet name="10.6" sheetId="167" r:id="rId50"/>
    <sheet name="11.1" sheetId="175" r:id="rId51"/>
    <sheet name="11.2" sheetId="168" r:id="rId52"/>
    <sheet name="Obálka" sheetId="178" r:id="rId53"/>
  </sheets>
  <definedNames>
    <definedName name="Datum_OTE">"2. 5. 2017"</definedName>
    <definedName name="_xlnm.Print_Area" localSheetId="0">Titulní!$A$1:$B$2</definedName>
  </definedNames>
  <calcPr calcId="191029"/>
</workbook>
</file>

<file path=xl/calcChain.xml><?xml version="1.0" encoding="utf-8"?>
<calcChain xmlns="http://schemas.openxmlformats.org/spreadsheetml/2006/main">
  <c r="G4" i="167" l="1"/>
  <c r="G24" i="173"/>
  <c r="G4" i="173"/>
  <c r="G24" i="163"/>
  <c r="G4" i="163"/>
  <c r="C37" i="166"/>
  <c r="D37" i="166"/>
  <c r="E37" i="166"/>
  <c r="F37" i="166"/>
  <c r="G37" i="166"/>
  <c r="H37" i="166"/>
  <c r="I37" i="166"/>
  <c r="J37" i="166"/>
  <c r="K37" i="166"/>
  <c r="L37" i="166"/>
  <c r="M37" i="166"/>
  <c r="B37" i="166"/>
  <c r="C35" i="166"/>
  <c r="D35" i="166"/>
  <c r="E35" i="166"/>
  <c r="F35" i="166"/>
  <c r="G35" i="166"/>
  <c r="H35" i="166"/>
  <c r="I35" i="166"/>
  <c r="J35" i="166"/>
  <c r="K35" i="166"/>
  <c r="L35" i="166"/>
  <c r="M35" i="166"/>
  <c r="B35" i="166"/>
  <c r="C34" i="166"/>
  <c r="D34" i="166"/>
  <c r="E34" i="166"/>
  <c r="F34" i="166"/>
  <c r="G34" i="166"/>
  <c r="H34" i="166"/>
  <c r="I34" i="166"/>
  <c r="J34" i="166"/>
  <c r="K34" i="166"/>
  <c r="L34" i="166"/>
  <c r="M34" i="166"/>
  <c r="B34" i="166"/>
  <c r="C30" i="166"/>
  <c r="D30" i="166"/>
  <c r="E30" i="166"/>
  <c r="F30" i="166"/>
  <c r="G30" i="166"/>
  <c r="H30" i="166"/>
  <c r="I30" i="166"/>
  <c r="J30" i="166"/>
  <c r="K30" i="166"/>
  <c r="L30" i="166"/>
  <c r="M30" i="166"/>
  <c r="B30" i="166"/>
  <c r="C28" i="166"/>
  <c r="D28" i="166"/>
  <c r="E28" i="166"/>
  <c r="F28" i="166"/>
  <c r="G28" i="166"/>
  <c r="H28" i="166"/>
  <c r="I28" i="166"/>
  <c r="J28" i="166"/>
  <c r="K28" i="166"/>
  <c r="L28" i="166"/>
  <c r="M28" i="166"/>
  <c r="B28" i="166"/>
  <c r="C27" i="166"/>
  <c r="D27" i="166"/>
  <c r="E27" i="166"/>
  <c r="F27" i="166"/>
  <c r="G27" i="166"/>
  <c r="H27" i="166"/>
  <c r="I27" i="166"/>
  <c r="J27" i="166"/>
  <c r="K27" i="166"/>
  <c r="L27" i="166"/>
  <c r="M27" i="166"/>
  <c r="B27" i="166"/>
  <c r="N18" i="166"/>
  <c r="N9" i="166"/>
  <c r="H6" i="162"/>
  <c r="H7" i="162" s="1"/>
  <c r="F19" i="162"/>
  <c r="L1" i="167" l="1"/>
  <c r="I10" i="167" l="1"/>
  <c r="I18" i="167"/>
  <c r="I13" i="167"/>
  <c r="I9" i="167"/>
  <c r="J15" i="167"/>
  <c r="I15" i="167"/>
  <c r="J16" i="167"/>
  <c r="I16" i="167"/>
  <c r="J17" i="167"/>
  <c r="I17" i="167"/>
  <c r="I12" i="167"/>
  <c r="I8" i="167"/>
  <c r="C36" i="166"/>
  <c r="F36" i="166"/>
  <c r="G36" i="166"/>
  <c r="J36" i="166"/>
  <c r="K36" i="166"/>
  <c r="D36" i="166"/>
  <c r="H36" i="166"/>
  <c r="L36" i="166"/>
  <c r="E36" i="166"/>
  <c r="I36" i="166"/>
  <c r="M36" i="166"/>
  <c r="B36" i="166"/>
  <c r="C29" i="166"/>
  <c r="D29" i="166"/>
  <c r="E29" i="166"/>
  <c r="F29" i="166"/>
  <c r="G29" i="166"/>
  <c r="H29" i="166"/>
  <c r="I29" i="166"/>
  <c r="J29" i="166"/>
  <c r="K29" i="166"/>
  <c r="L29" i="166"/>
  <c r="M29" i="166"/>
  <c r="B29" i="166"/>
  <c r="F10" i="162" l="1"/>
  <c r="L1" i="175"/>
  <c r="E24" i="173" l="1"/>
  <c r="E4" i="173"/>
  <c r="E24" i="163"/>
  <c r="E4" i="163"/>
  <c r="D24" i="173"/>
  <c r="C24" i="173"/>
  <c r="B24" i="173"/>
  <c r="D4" i="173"/>
  <c r="C4" i="173"/>
  <c r="B4" i="173"/>
  <c r="L1" i="173"/>
  <c r="E4" i="167"/>
  <c r="C4" i="171"/>
  <c r="F24" i="173" l="1"/>
  <c r="F4" i="173"/>
  <c r="N8" i="166" l="1"/>
  <c r="F18" i="162"/>
  <c r="F9" i="162"/>
  <c r="N17" i="166"/>
  <c r="B4" i="171" l="1"/>
  <c r="K1" i="171"/>
  <c r="F14" i="162" l="1"/>
  <c r="F5" i="162"/>
  <c r="D4" i="167" l="1"/>
  <c r="F16" i="162"/>
  <c r="F4" i="167" l="1"/>
  <c r="L1" i="163" l="1"/>
  <c r="N1" i="166"/>
  <c r="L1" i="162"/>
  <c r="P1" i="161"/>
  <c r="O1" i="160"/>
  <c r="O1" i="159"/>
  <c r="O1" i="158"/>
  <c r="O1" i="157"/>
  <c r="O1" i="156"/>
  <c r="O1" i="155"/>
  <c r="O1" i="154"/>
  <c r="O1" i="153"/>
  <c r="O1" i="152"/>
  <c r="O1" i="151"/>
  <c r="O1" i="150"/>
  <c r="O1" i="149"/>
  <c r="O1" i="148"/>
  <c r="O1" i="146"/>
  <c r="J1" i="57"/>
  <c r="N1" i="129"/>
  <c r="M1" i="77"/>
  <c r="N1" i="147"/>
  <c r="P1" i="130"/>
  <c r="N1" i="131"/>
  <c r="N1" i="53"/>
  <c r="P1" i="132"/>
  <c r="N1" i="127"/>
  <c r="N1" i="128"/>
  <c r="F15" i="162" l="1"/>
  <c r="F6" i="162"/>
  <c r="C4" i="167"/>
  <c r="C24" i="163"/>
  <c r="C4" i="163"/>
  <c r="F7" i="162" l="1"/>
  <c r="N14" i="166" l="1"/>
  <c r="N5" i="166" l="1"/>
  <c r="B4" i="167" l="1"/>
  <c r="B24" i="163" l="1"/>
  <c r="N13" i="166" l="1"/>
  <c r="N4" i="166"/>
  <c r="B4" i="163" l="1"/>
  <c r="A23" i="7" l="1"/>
  <c r="A21" i="7" l="1"/>
  <c r="A20" i="7"/>
  <c r="A18" i="7" l="1"/>
  <c r="A22" i="7" l="1"/>
  <c r="A19" i="7" l="1"/>
  <c r="M1" i="113" l="1"/>
  <c r="M1" i="117"/>
  <c r="M1" i="123"/>
  <c r="M1" i="121"/>
  <c r="M1" i="114"/>
  <c r="M1" i="120"/>
  <c r="M1" i="119"/>
  <c r="M1" i="115"/>
  <c r="M1" i="124"/>
  <c r="M1" i="122"/>
  <c r="M1" i="112"/>
  <c r="M1" i="116"/>
  <c r="M1" i="118"/>
  <c r="D4" i="163" l="1"/>
  <c r="D24" i="163" l="1"/>
  <c r="N6" i="166" l="1"/>
  <c r="N15" i="166" l="1"/>
  <c r="F4" i="163" l="1"/>
  <c r="E4" i="171" l="1"/>
  <c r="F24" i="163"/>
  <c r="D4" i="171" l="1"/>
  <c r="N7" i="166"/>
  <c r="F8" i="162"/>
  <c r="N16" i="166" l="1"/>
  <c r="F17" i="162"/>
  <c r="J7" i="167" l="1"/>
  <c r="I7" i="167"/>
  <c r="J6" i="167"/>
  <c r="I6" i="167"/>
  <c r="J11" i="167"/>
  <c r="I11" i="167"/>
  <c r="I20" i="167"/>
  <c r="J20" i="167"/>
  <c r="J19" i="167"/>
  <c r="I19" i="167"/>
  <c r="J5" i="167"/>
  <c r="I5" i="167"/>
  <c r="H4" i="167"/>
  <c r="J14" i="167"/>
  <c r="I14" i="167"/>
  <c r="J4" i="167" l="1"/>
  <c r="I4" i="167"/>
  <c r="N22" i="128" l="1"/>
  <c r="N18" i="128"/>
  <c r="N14" i="128"/>
  <c r="N10" i="128"/>
  <c r="L7" i="128"/>
  <c r="K7" i="128"/>
  <c r="N23" i="128"/>
  <c r="N15" i="128"/>
  <c r="M7" i="128"/>
  <c r="H7" i="128"/>
  <c r="N13" i="128"/>
  <c r="C7" i="128"/>
  <c r="N21" i="128"/>
  <c r="J7" i="128"/>
  <c r="N19" i="128"/>
  <c r="N11" i="128"/>
  <c r="I7" i="128"/>
  <c r="D7" i="128"/>
  <c r="N9" i="128"/>
  <c r="F7" i="128"/>
  <c r="E7" i="128"/>
  <c r="N17" i="128"/>
  <c r="G7" i="128"/>
  <c r="N20" i="128"/>
  <c r="N16" i="128"/>
  <c r="N12" i="128"/>
  <c r="N8" i="128"/>
  <c r="B7" i="128"/>
  <c r="J5" i="163"/>
  <c r="L21" i="7"/>
  <c r="D21" i="7"/>
  <c r="M20" i="7"/>
  <c r="I20" i="7"/>
  <c r="J19" i="7"/>
  <c r="G21" i="7"/>
  <c r="C21" i="7"/>
  <c r="L20" i="7"/>
  <c r="D20" i="7"/>
  <c r="M19" i="7"/>
  <c r="I19" i="7"/>
  <c r="F21" i="7"/>
  <c r="G20" i="7"/>
  <c r="D19" i="7"/>
  <c r="J21" i="7"/>
  <c r="C20" i="7"/>
  <c r="L19" i="7"/>
  <c r="M21" i="7"/>
  <c r="I21" i="7"/>
  <c r="J20" i="7"/>
  <c r="F20" i="7"/>
  <c r="G19" i="7"/>
  <c r="C19" i="7"/>
  <c r="F19" i="7"/>
  <c r="D22" i="147" l="1"/>
  <c r="J8" i="57"/>
  <c r="H6" i="131"/>
  <c r="K5" i="147"/>
  <c r="M5" i="147"/>
  <c r="P20" i="132"/>
  <c r="E22" i="147"/>
  <c r="I6" i="127"/>
  <c r="F4" i="130"/>
  <c r="F5" i="147"/>
  <c r="L22" i="147"/>
  <c r="H22" i="147"/>
  <c r="C7" i="53"/>
  <c r="L6" i="131"/>
  <c r="M7" i="53"/>
  <c r="K14" i="147"/>
  <c r="M4" i="132"/>
  <c r="K7" i="53"/>
  <c r="C5" i="147"/>
  <c r="G14" i="147"/>
  <c r="M22" i="147"/>
  <c r="J14" i="147"/>
  <c r="E5" i="147"/>
  <c r="P12" i="132"/>
  <c r="D6" i="131"/>
  <c r="L4" i="130"/>
  <c r="C14" i="147"/>
  <c r="I22" i="147"/>
  <c r="J5" i="147"/>
  <c r="F14" i="147"/>
  <c r="D6" i="77"/>
  <c r="B5" i="77" s="1"/>
  <c r="E4" i="132"/>
  <c r="J13" i="57"/>
  <c r="K6" i="77"/>
  <c r="E6" i="77"/>
  <c r="J6" i="77"/>
  <c r="H5" i="77" s="1"/>
  <c r="G6" i="77"/>
  <c r="E5" i="77" s="1"/>
  <c r="J12" i="57"/>
  <c r="L6" i="77"/>
  <c r="I6" i="77"/>
  <c r="E7" i="129"/>
  <c r="B6" i="77"/>
  <c r="F6" i="77"/>
  <c r="H6" i="77"/>
  <c r="C6" i="77"/>
  <c r="M6" i="77"/>
  <c r="K5" i="77" s="1"/>
  <c r="E4" i="57"/>
  <c r="D7" i="129"/>
  <c r="J15" i="57"/>
  <c r="I7" i="129"/>
  <c r="H7" i="129"/>
  <c r="N9" i="129"/>
  <c r="F6" i="171" s="1"/>
  <c r="F4" i="57"/>
  <c r="G4" i="57"/>
  <c r="J16" i="57"/>
  <c r="N11" i="129"/>
  <c r="F8" i="171" s="1"/>
  <c r="J6" i="57"/>
  <c r="N12" i="129"/>
  <c r="F9" i="171" s="1"/>
  <c r="J7" i="57"/>
  <c r="I4" i="57"/>
  <c r="M7" i="129"/>
  <c r="J9" i="57"/>
  <c r="G7" i="129"/>
  <c r="L7" i="129"/>
  <c r="J11" i="57"/>
  <c r="N13" i="129"/>
  <c r="F10" i="171" s="1"/>
  <c r="F7" i="129"/>
  <c r="J7" i="129"/>
  <c r="J18" i="57"/>
  <c r="K7" i="129"/>
  <c r="C4" i="57"/>
  <c r="N14" i="129"/>
  <c r="F11" i="171" s="1"/>
  <c r="D4" i="57"/>
  <c r="N15" i="129"/>
  <c r="F12" i="171" s="1"/>
  <c r="J10" i="57"/>
  <c r="N10" i="129"/>
  <c r="F7" i="171" s="1"/>
  <c r="J14" i="57"/>
  <c r="C7" i="129"/>
  <c r="J17" i="57"/>
  <c r="H4" i="57"/>
  <c r="J5" i="57"/>
  <c r="B4" i="57"/>
  <c r="B7" i="129"/>
  <c r="N8" i="129"/>
  <c r="F5" i="171" s="1"/>
  <c r="B6" i="128"/>
  <c r="H4" i="130"/>
  <c r="P14" i="130"/>
  <c r="P16" i="130"/>
  <c r="P6" i="130"/>
  <c r="E20" i="7"/>
  <c r="E9" i="7"/>
  <c r="E6" i="127"/>
  <c r="N20" i="127"/>
  <c r="E7" i="7"/>
  <c r="E19" i="7"/>
  <c r="H9" i="7"/>
  <c r="H20" i="7"/>
  <c r="K21" i="7"/>
  <c r="K11" i="7"/>
  <c r="C6" i="127"/>
  <c r="P16" i="132"/>
  <c r="D6" i="127"/>
  <c r="I7" i="53"/>
  <c r="N11" i="53"/>
  <c r="K4" i="132"/>
  <c r="P7" i="132"/>
  <c r="P15" i="132"/>
  <c r="H7" i="53"/>
  <c r="G6" i="131"/>
  <c r="P5" i="130"/>
  <c r="B4" i="130"/>
  <c r="P13" i="130"/>
  <c r="O4" i="132"/>
  <c r="J4" i="130"/>
  <c r="N17" i="53"/>
  <c r="N21" i="53"/>
  <c r="K4" i="130"/>
  <c r="P7" i="130"/>
  <c r="P15" i="130"/>
  <c r="J7" i="163"/>
  <c r="I7" i="163"/>
  <c r="M18" i="7"/>
  <c r="J9" i="163"/>
  <c r="I9" i="163"/>
  <c r="J14" i="163"/>
  <c r="I14" i="163"/>
  <c r="J6" i="163"/>
  <c r="I6" i="163"/>
  <c r="B22" i="147"/>
  <c r="N23" i="147"/>
  <c r="N12" i="147"/>
  <c r="N8" i="147"/>
  <c r="M14" i="147"/>
  <c r="D5" i="147"/>
  <c r="H14" i="147"/>
  <c r="N21" i="147"/>
  <c r="N17" i="147"/>
  <c r="J22" i="147"/>
  <c r="E6" i="128"/>
  <c r="H6" i="128"/>
  <c r="I16" i="163"/>
  <c r="J16" i="163"/>
  <c r="J10" i="163"/>
  <c r="I10" i="163"/>
  <c r="H11" i="7"/>
  <c r="H21" i="7"/>
  <c r="N10" i="127"/>
  <c r="N18" i="127"/>
  <c r="N13" i="53"/>
  <c r="P18" i="132"/>
  <c r="H19" i="7"/>
  <c r="H7" i="7"/>
  <c r="N12" i="127"/>
  <c r="G6" i="127"/>
  <c r="J4" i="132"/>
  <c r="G7" i="53"/>
  <c r="N23" i="53"/>
  <c r="N7" i="7"/>
  <c r="B7" i="7"/>
  <c r="B19" i="7"/>
  <c r="H6" i="127"/>
  <c r="N16" i="127"/>
  <c r="L4" i="132"/>
  <c r="P14" i="132"/>
  <c r="N11" i="127"/>
  <c r="N15" i="127"/>
  <c r="N19" i="127"/>
  <c r="N4" i="132"/>
  <c r="L7" i="53"/>
  <c r="N10" i="53"/>
  <c r="N14" i="53"/>
  <c r="N18" i="53"/>
  <c r="N22" i="53"/>
  <c r="K6" i="131"/>
  <c r="C4" i="130"/>
  <c r="P10" i="130"/>
  <c r="O4" i="130"/>
  <c r="N13" i="127"/>
  <c r="N17" i="127"/>
  <c r="D4" i="132"/>
  <c r="P9" i="132"/>
  <c r="P17" i="132"/>
  <c r="N8" i="53"/>
  <c r="B7" i="53"/>
  <c r="N12" i="53"/>
  <c r="N16" i="53"/>
  <c r="N20" i="53"/>
  <c r="E6" i="131"/>
  <c r="M4" i="130"/>
  <c r="P12" i="130"/>
  <c r="B6" i="131"/>
  <c r="N7" i="131"/>
  <c r="N11" i="131"/>
  <c r="N15" i="131"/>
  <c r="N19" i="131"/>
  <c r="N4" i="130"/>
  <c r="P17" i="130"/>
  <c r="I11" i="163"/>
  <c r="J11" i="163"/>
  <c r="J12" i="163"/>
  <c r="I12" i="163"/>
  <c r="I13" i="163"/>
  <c r="I20" i="163"/>
  <c r="J20" i="163"/>
  <c r="D18" i="7"/>
  <c r="G5" i="147"/>
  <c r="I5" i="147"/>
  <c r="N13" i="147"/>
  <c r="N9" i="147"/>
  <c r="I14" i="147"/>
  <c r="K22" i="147"/>
  <c r="D14" i="147"/>
  <c r="N18" i="147"/>
  <c r="F22" i="147"/>
  <c r="N6" i="128"/>
  <c r="B20" i="7"/>
  <c r="N9" i="7"/>
  <c r="B9" i="7"/>
  <c r="J18" i="7"/>
  <c r="I18" i="163"/>
  <c r="I18" i="7"/>
  <c r="K19" i="7"/>
  <c r="K7" i="7"/>
  <c r="E11" i="7"/>
  <c r="E21" i="7"/>
  <c r="M6" i="127"/>
  <c r="K20" i="7"/>
  <c r="K9" i="7"/>
  <c r="N7" i="127"/>
  <c r="B6" i="127"/>
  <c r="H4" i="132"/>
  <c r="E7" i="53"/>
  <c r="N19" i="53"/>
  <c r="F6" i="127"/>
  <c r="K6" i="127"/>
  <c r="N14" i="127"/>
  <c r="P8" i="132"/>
  <c r="N9" i="53"/>
  <c r="L6" i="127"/>
  <c r="N9" i="127"/>
  <c r="P11" i="132"/>
  <c r="P19" i="132"/>
  <c r="N8" i="131"/>
  <c r="N12" i="131"/>
  <c r="N16" i="131"/>
  <c r="N20" i="131"/>
  <c r="N13" i="131"/>
  <c r="N17" i="131"/>
  <c r="D4" i="130"/>
  <c r="P9" i="130"/>
  <c r="I4" i="132"/>
  <c r="F7" i="53"/>
  <c r="I6" i="131"/>
  <c r="N10" i="131"/>
  <c r="N14" i="131"/>
  <c r="N18" i="131"/>
  <c r="P20" i="130"/>
  <c r="F6" i="131"/>
  <c r="P11" i="130"/>
  <c r="P18" i="130"/>
  <c r="P19" i="130"/>
  <c r="I15" i="163"/>
  <c r="J15" i="163"/>
  <c r="I17" i="163"/>
  <c r="J17" i="163"/>
  <c r="J8" i="163"/>
  <c r="I8" i="163"/>
  <c r="N24" i="147"/>
  <c r="N10" i="147"/>
  <c r="E14" i="147"/>
  <c r="G22" i="147"/>
  <c r="L5" i="147"/>
  <c r="N15" i="147"/>
  <c r="B14" i="147"/>
  <c r="N19" i="147"/>
  <c r="K6" i="128"/>
  <c r="C18" i="7"/>
  <c r="N15" i="53"/>
  <c r="N9" i="131"/>
  <c r="B21" i="7"/>
  <c r="N11" i="7"/>
  <c r="B11" i="7"/>
  <c r="F4" i="132"/>
  <c r="P10" i="132"/>
  <c r="J6" i="127"/>
  <c r="N8" i="127"/>
  <c r="P6" i="132"/>
  <c r="G4" i="132"/>
  <c r="D7" i="53"/>
  <c r="C6" i="131"/>
  <c r="I4" i="130"/>
  <c r="P5" i="132"/>
  <c r="B4" i="132"/>
  <c r="P13" i="132"/>
  <c r="J7" i="53"/>
  <c r="M6" i="131"/>
  <c r="E4" i="130"/>
  <c r="P8" i="130"/>
  <c r="J6" i="131"/>
  <c r="G4" i="130"/>
  <c r="L18" i="7"/>
  <c r="I19" i="163"/>
  <c r="J19" i="163"/>
  <c r="H4" i="163"/>
  <c r="I5" i="163"/>
  <c r="G18" i="7"/>
  <c r="F18" i="7"/>
  <c r="C4" i="132"/>
  <c r="N25" i="147"/>
  <c r="B5" i="147"/>
  <c r="N6" i="147"/>
  <c r="N11" i="147"/>
  <c r="N7" i="147"/>
  <c r="C22" i="147"/>
  <c r="H5" i="147"/>
  <c r="L14" i="147"/>
  <c r="N20" i="147"/>
  <c r="N16" i="147"/>
  <c r="K6" i="53" l="1"/>
  <c r="B5" i="127"/>
  <c r="H6" i="129"/>
  <c r="E6" i="129"/>
  <c r="K6" i="129"/>
  <c r="J4" i="57"/>
  <c r="G9" i="171"/>
  <c r="H9" i="171"/>
  <c r="G7" i="171"/>
  <c r="H7" i="171"/>
  <c r="H11" i="171"/>
  <c r="G11" i="171"/>
  <c r="H8" i="171"/>
  <c r="G8" i="171"/>
  <c r="H6" i="171"/>
  <c r="G6" i="171"/>
  <c r="G12" i="171"/>
  <c r="H12" i="171"/>
  <c r="H10" i="171"/>
  <c r="G10" i="171"/>
  <c r="B6" i="129"/>
  <c r="N6" i="129"/>
  <c r="F4" i="171"/>
  <c r="G5" i="171"/>
  <c r="H5" i="171"/>
  <c r="N14" i="147"/>
  <c r="B5" i="131"/>
  <c r="E5" i="131"/>
  <c r="P4" i="132"/>
  <c r="H5" i="131"/>
  <c r="J19" i="173"/>
  <c r="I19" i="173"/>
  <c r="J6" i="173"/>
  <c r="I6" i="173"/>
  <c r="J8" i="173"/>
  <c r="I8" i="173"/>
  <c r="G22" i="7"/>
  <c r="I13" i="173"/>
  <c r="M22" i="7"/>
  <c r="K5" i="131"/>
  <c r="J22" i="7"/>
  <c r="J36" i="173"/>
  <c r="I36" i="173"/>
  <c r="I38" i="163"/>
  <c r="J38" i="163"/>
  <c r="N5" i="147"/>
  <c r="N5" i="127"/>
  <c r="H5" i="127"/>
  <c r="N22" i="147"/>
  <c r="E5" i="127"/>
  <c r="I26" i="173"/>
  <c r="J26" i="173"/>
  <c r="I29" i="163"/>
  <c r="J29" i="163"/>
  <c r="C22" i="7"/>
  <c r="G12" i="166"/>
  <c r="G31" i="166"/>
  <c r="G11" i="166"/>
  <c r="C12" i="166"/>
  <c r="C31" i="166"/>
  <c r="C11" i="166"/>
  <c r="I38" i="173"/>
  <c r="J38" i="173"/>
  <c r="F22" i="7"/>
  <c r="J29" i="173"/>
  <c r="I29" i="173"/>
  <c r="J35" i="163"/>
  <c r="I35" i="163"/>
  <c r="J27" i="173"/>
  <c r="I27" i="173"/>
  <c r="I14" i="173"/>
  <c r="J14" i="173"/>
  <c r="J34" i="173"/>
  <c r="I34" i="173"/>
  <c r="J11" i="173"/>
  <c r="I11" i="173"/>
  <c r="I37" i="163"/>
  <c r="J37" i="163"/>
  <c r="J27" i="163"/>
  <c r="I27" i="163"/>
  <c r="I25" i="163"/>
  <c r="H24" i="163"/>
  <c r="J25" i="163"/>
  <c r="J32" i="173"/>
  <c r="I32" i="173"/>
  <c r="J31" i="163"/>
  <c r="I31" i="163"/>
  <c r="J35" i="173"/>
  <c r="I35" i="173"/>
  <c r="D22" i="7"/>
  <c r="J12" i="173"/>
  <c r="I12" i="173"/>
  <c r="I28" i="163"/>
  <c r="J28" i="163"/>
  <c r="F12" i="166"/>
  <c r="F31" i="166"/>
  <c r="F11" i="166"/>
  <c r="N5" i="131"/>
  <c r="K5" i="127"/>
  <c r="E6" i="53"/>
  <c r="D12" i="166"/>
  <c r="D11" i="166"/>
  <c r="D31" i="166"/>
  <c r="M31" i="166"/>
  <c r="M11" i="166"/>
  <c r="M12" i="166"/>
  <c r="H6" i="53"/>
  <c r="L22" i="7"/>
  <c r="J33" i="173"/>
  <c r="I33" i="173"/>
  <c r="I10" i="173"/>
  <c r="J10" i="173"/>
  <c r="P4" i="130"/>
  <c r="I18" i="173"/>
  <c r="J26" i="163"/>
  <c r="I26" i="163"/>
  <c r="J15" i="173"/>
  <c r="I15" i="173"/>
  <c r="I32" i="163"/>
  <c r="J32" i="163"/>
  <c r="I22" i="7"/>
  <c r="I9" i="173"/>
  <c r="J9" i="173"/>
  <c r="I36" i="163"/>
  <c r="J36" i="163"/>
  <c r="I30" i="173"/>
  <c r="J30" i="173"/>
  <c r="J7" i="173"/>
  <c r="I7" i="173"/>
  <c r="I33" i="163"/>
  <c r="J33" i="163"/>
  <c r="J28" i="173"/>
  <c r="I28" i="173"/>
  <c r="I34" i="163"/>
  <c r="J34" i="163"/>
  <c r="J20" i="173"/>
  <c r="I20" i="173"/>
  <c r="J30" i="163"/>
  <c r="I30" i="163"/>
  <c r="I37" i="173"/>
  <c r="J37" i="173"/>
  <c r="I25" i="173"/>
  <c r="J25" i="173"/>
  <c r="H24" i="173"/>
  <c r="J17" i="173"/>
  <c r="I17" i="173"/>
  <c r="H4" i="173"/>
  <c r="J5" i="173"/>
  <c r="I5" i="173"/>
  <c r="J31" i="173"/>
  <c r="I31" i="173"/>
  <c r="J16" i="173"/>
  <c r="I16" i="173"/>
  <c r="I4" i="163"/>
  <c r="J4" i="163"/>
  <c r="L31" i="166"/>
  <c r="L12" i="166"/>
  <c r="L11" i="166"/>
  <c r="I31" i="166"/>
  <c r="I11" i="166"/>
  <c r="I12" i="166"/>
  <c r="J12" i="166"/>
  <c r="J11" i="166"/>
  <c r="J31" i="166"/>
  <c r="B6" i="53"/>
  <c r="N6" i="53"/>
  <c r="F23" i="7"/>
  <c r="M23" i="7"/>
  <c r="D23" i="7"/>
  <c r="J23" i="7"/>
  <c r="L23" i="7"/>
  <c r="I23" i="7"/>
  <c r="C23" i="7"/>
  <c r="G23" i="7"/>
  <c r="H4" i="171" l="1"/>
  <c r="G4" i="171"/>
  <c r="I24" i="173"/>
  <c r="J24" i="173"/>
  <c r="E31" i="166"/>
  <c r="E12" i="166"/>
  <c r="E11" i="166"/>
  <c r="H18" i="7"/>
  <c r="H5" i="7"/>
  <c r="D11" i="162" s="1"/>
  <c r="I4" i="173"/>
  <c r="J4" i="173"/>
  <c r="K18" i="7"/>
  <c r="K5" i="7"/>
  <c r="E11" i="162" s="1"/>
  <c r="H31" i="166"/>
  <c r="H11" i="166"/>
  <c r="H12" i="166"/>
  <c r="M21" i="166"/>
  <c r="M20" i="166"/>
  <c r="M38" i="166"/>
  <c r="G20" i="166"/>
  <c r="G21" i="166"/>
  <c r="G38" i="166"/>
  <c r="K21" i="166"/>
  <c r="K20" i="166"/>
  <c r="K38" i="166"/>
  <c r="I21" i="166"/>
  <c r="I20" i="166"/>
  <c r="I38" i="166"/>
  <c r="K23" i="7"/>
  <c r="K15" i="7"/>
  <c r="K31" i="166"/>
  <c r="K12" i="166"/>
  <c r="K11" i="166"/>
  <c r="D21" i="166"/>
  <c r="D20" i="166"/>
  <c r="D38" i="166"/>
  <c r="I24" i="163"/>
  <c r="J24" i="163"/>
  <c r="B5" i="7"/>
  <c r="B11" i="162" s="1"/>
  <c r="N5" i="7"/>
  <c r="B18" i="7"/>
  <c r="J21" i="166"/>
  <c r="J20" i="166"/>
  <c r="J38" i="166"/>
  <c r="E21" i="162"/>
  <c r="E22" i="162"/>
  <c r="K13" i="7"/>
  <c r="K22" i="7"/>
  <c r="E5" i="7"/>
  <c r="C11" i="162" s="1"/>
  <c r="E18" i="7"/>
  <c r="L20" i="166"/>
  <c r="L21" i="166"/>
  <c r="L38" i="166"/>
  <c r="B31" i="166"/>
  <c r="B12" i="166"/>
  <c r="N10" i="166"/>
  <c r="B11" i="166"/>
  <c r="F20" i="166"/>
  <c r="F21" i="166"/>
  <c r="F38" i="166"/>
  <c r="C20" i="166"/>
  <c r="C21" i="166"/>
  <c r="C38" i="166"/>
  <c r="N39" i="158"/>
  <c r="N39" i="149"/>
  <c r="N40" i="156"/>
  <c r="N39" i="154"/>
  <c r="N39" i="157"/>
  <c r="N40" i="146"/>
  <c r="N39" i="155"/>
  <c r="N39" i="150"/>
  <c r="N39" i="159"/>
  <c r="N39" i="153"/>
  <c r="N40" i="152"/>
  <c r="N39" i="160"/>
  <c r="N39" i="148"/>
  <c r="N39" i="151"/>
  <c r="N41" i="155"/>
  <c r="N41" i="146"/>
  <c r="N40" i="159"/>
  <c r="N41" i="152"/>
  <c r="N40" i="157"/>
  <c r="N40" i="148"/>
  <c r="N41" i="151"/>
  <c r="N40" i="155"/>
  <c r="N40" i="160"/>
  <c r="N41" i="150"/>
  <c r="N41" i="157"/>
  <c r="N41" i="149"/>
  <c r="N41" i="160"/>
  <c r="N40" i="151"/>
  <c r="N40" i="154"/>
  <c r="N41" i="153"/>
  <c r="N42" i="152"/>
  <c r="N41" i="148"/>
  <c r="N40" i="149"/>
  <c r="N41" i="159"/>
  <c r="N40" i="158"/>
  <c r="N41" i="158"/>
  <c r="N40" i="153"/>
  <c r="N41" i="156"/>
  <c r="N40" i="150"/>
  <c r="N41" i="154"/>
  <c r="N42" i="156"/>
  <c r="H15" i="7" l="1"/>
  <c r="H23" i="7"/>
  <c r="E20" i="166"/>
  <c r="E21" i="166"/>
  <c r="E38" i="166"/>
  <c r="E13" i="162"/>
  <c r="E12" i="162"/>
  <c r="N13" i="7"/>
  <c r="B13" i="7"/>
  <c r="B22" i="7"/>
  <c r="D22" i="162"/>
  <c r="D21" i="162"/>
  <c r="N12" i="166"/>
  <c r="N11" i="166"/>
  <c r="E13" i="7"/>
  <c r="E22" i="7"/>
  <c r="N15" i="7"/>
  <c r="B15" i="7"/>
  <c r="B23" i="7"/>
  <c r="E23" i="7"/>
  <c r="E15" i="7"/>
  <c r="B21" i="166"/>
  <c r="B38" i="166"/>
  <c r="B20" i="166"/>
  <c r="N19" i="166"/>
  <c r="H13" i="7"/>
  <c r="H22" i="7"/>
  <c r="B21" i="162"/>
  <c r="B22" i="162"/>
  <c r="F20" i="162"/>
  <c r="C22" i="162"/>
  <c r="C21" i="162"/>
  <c r="C12" i="162"/>
  <c r="C13" i="162"/>
  <c r="B13" i="162"/>
  <c r="F11" i="162"/>
  <c r="B12" i="162"/>
  <c r="D13" i="162"/>
  <c r="D12" i="162"/>
  <c r="H21" i="166"/>
  <c r="H20" i="166"/>
  <c r="H38" i="166"/>
  <c r="F13" i="162" l="1"/>
  <c r="F12" i="162"/>
  <c r="F22" i="162"/>
  <c r="F21" i="162"/>
  <c r="N20" i="166"/>
  <c r="N21" i="166"/>
  <c r="N42" i="146" l="1"/>
</calcChain>
</file>

<file path=xl/sharedStrings.xml><?xml version="1.0" encoding="utf-8"?>
<sst xmlns="http://schemas.openxmlformats.org/spreadsheetml/2006/main" count="1533" uniqueCount="328">
  <si>
    <t>Energetika</t>
  </si>
  <si>
    <t>Doprava</t>
  </si>
  <si>
    <t>Stavebnictví</t>
  </si>
  <si>
    <t>Ostatní</t>
  </si>
  <si>
    <t>Celkem kraj</t>
  </si>
  <si>
    <t>Obchod, služby, školství, zdravotnictví</t>
  </si>
  <si>
    <t>Zemědělství a lesnictví</t>
  </si>
  <si>
    <t>Celkem</t>
  </si>
  <si>
    <t>Leden</t>
  </si>
  <si>
    <t>Únor</t>
  </si>
  <si>
    <t>Březen</t>
  </si>
  <si>
    <t>Duben</t>
  </si>
  <si>
    <t>Květen</t>
  </si>
  <si>
    <t>Červen</t>
  </si>
  <si>
    <t>Červenec</t>
  </si>
  <si>
    <t>Srpen</t>
  </si>
  <si>
    <t>Září</t>
  </si>
  <si>
    <t>Říjen</t>
  </si>
  <si>
    <t>Listopad</t>
  </si>
  <si>
    <t>Prosinec</t>
  </si>
  <si>
    <t>Brikety a pelety</t>
  </si>
  <si>
    <t>Kapalná biopaliva</t>
  </si>
  <si>
    <t>Ostatní biomasa</t>
  </si>
  <si>
    <t>Palivové dříví</t>
  </si>
  <si>
    <t>Piliny, kůra, štěpky, dřevní odpad</t>
  </si>
  <si>
    <t>Domácnosti</t>
  </si>
  <si>
    <t>Průmysl</t>
  </si>
  <si>
    <t>Skládkový plyn</t>
  </si>
  <si>
    <t>Kalový plyn (ČOV)</t>
  </si>
  <si>
    <t>Ostatní bioplyn</t>
  </si>
  <si>
    <t>Zemní plyn</t>
  </si>
  <si>
    <t>Topné oleje</t>
  </si>
  <si>
    <t>Ostatní plyny</t>
  </si>
  <si>
    <t>Ostatní pevná paliva</t>
  </si>
  <si>
    <t>Ostatní kapalná paliva</t>
  </si>
  <si>
    <t>Odpadní teplo</t>
  </si>
  <si>
    <t>Koks</t>
  </si>
  <si>
    <t>Hnědé uhlí</t>
  </si>
  <si>
    <t>Černé uhlí</t>
  </si>
  <si>
    <t>Bioplyn</t>
  </si>
  <si>
    <t>Biomasa</t>
  </si>
  <si>
    <t>Celulózové výluhy</t>
  </si>
  <si>
    <t>I. čtvrtletí</t>
  </si>
  <si>
    <t>II. čtvrtletí</t>
  </si>
  <si>
    <t>III. čtvrtletí</t>
  </si>
  <si>
    <t>IV. čtvrtletí</t>
  </si>
  <si>
    <t>14.2 Výroba a spotřeba: Jihomoravský kraj</t>
  </si>
  <si>
    <t>14.3 Výroba a spotřeba: Karlovarský kraj</t>
  </si>
  <si>
    <t>14.4 Výroba a spotřeba: Královéhradecký kraj</t>
  </si>
  <si>
    <t>14.5 Výroba a spotřeba: Liberecký kraj</t>
  </si>
  <si>
    <t>14.6 Výroba a spotřeba: Moravskoslezský kraj</t>
  </si>
  <si>
    <t>14.7 Výroba a spotřeba: Olomoucký kraj</t>
  </si>
  <si>
    <t>14.8 Výroba a spotřeba: Pardubický kraj</t>
  </si>
  <si>
    <t>14.9 Výroba a spotřeba: Plzeňský kraj</t>
  </si>
  <si>
    <t>14.10 Výroba a spotřeba: Praha</t>
  </si>
  <si>
    <t>14.11 Výroba a spotřeba: Středočeský kraj</t>
  </si>
  <si>
    <t>14.12 Výroba a spotřeba: Ústecký kraj</t>
  </si>
  <si>
    <t>14.13 Výroba a spotřeba: Vysočina</t>
  </si>
  <si>
    <t>14.14 Výroba a spotřeba: Zlínský kraj</t>
  </si>
  <si>
    <t>Výroba tepla brutto</t>
  </si>
  <si>
    <t>Elektrická energie</t>
  </si>
  <si>
    <t>Energie prostředí (tepelné čerpadlo)</t>
  </si>
  <si>
    <t>Energie Slunce (solární kolektor)</t>
  </si>
  <si>
    <t>Černé uhlí tříděné</t>
  </si>
  <si>
    <t>Černé uhlí průmyslové</t>
  </si>
  <si>
    <t>Černouhelné kaly a granulát</t>
  </si>
  <si>
    <t>Hnědé uhlí tříděné</t>
  </si>
  <si>
    <t>Hnědé uhlí průmyslové</t>
  </si>
  <si>
    <t>Hnědé uhlí - Brikety</t>
  </si>
  <si>
    <t>Hnědé uhlí - Lignit</t>
  </si>
  <si>
    <t>Hnědé uhlí - Mourové kaly</t>
  </si>
  <si>
    <t xml:space="preserve">Technologická vlastní spotřeba tepla </t>
  </si>
  <si>
    <t>Jaderné palivo</t>
  </si>
  <si>
    <t>Dodávky tepla z uhlí</t>
  </si>
  <si>
    <t>Dodávky tepla z bioplynu</t>
  </si>
  <si>
    <t>Dodávky tepla z biomasy</t>
  </si>
  <si>
    <t>JHČ</t>
  </si>
  <si>
    <t>JHM</t>
  </si>
  <si>
    <t>KVK</t>
  </si>
  <si>
    <t>HKK</t>
  </si>
  <si>
    <t>LBK</t>
  </si>
  <si>
    <t>MSK</t>
  </si>
  <si>
    <t>OLK</t>
  </si>
  <si>
    <t>PAK</t>
  </si>
  <si>
    <t>PLK</t>
  </si>
  <si>
    <t>PHA</t>
  </si>
  <si>
    <t>STČ</t>
  </si>
  <si>
    <t>ULK</t>
  </si>
  <si>
    <t>VYS</t>
  </si>
  <si>
    <t>ZLK</t>
  </si>
  <si>
    <t>Bilanční rozdíl</t>
  </si>
  <si>
    <t>Ztráty</t>
  </si>
  <si>
    <t>SZT</t>
  </si>
  <si>
    <t>Soustava zásobování teplem</t>
  </si>
  <si>
    <t>Výroba tepla brutto =</t>
  </si>
  <si>
    <t>Ztráty =</t>
  </si>
  <si>
    <t>Bilanční rozdíl =</t>
  </si>
  <si>
    <t>Technologická vlastní spotřeba tepla =</t>
  </si>
  <si>
    <t>Ztráty při výrobě tepla a distribuční ztráty (v rozvodech).</t>
  </si>
  <si>
    <t>Jihočeský kraj</t>
  </si>
  <si>
    <t>Jihomoravský kraj</t>
  </si>
  <si>
    <t>Karlovarský kraj</t>
  </si>
  <si>
    <t>Královéhradecký kraj</t>
  </si>
  <si>
    <t>Liberecký kraj</t>
  </si>
  <si>
    <t>Moravskoslezský kraj</t>
  </si>
  <si>
    <t>Olomoucký kraj</t>
  </si>
  <si>
    <t>Pardubický kraj</t>
  </si>
  <si>
    <t>Plzeňský kraj</t>
  </si>
  <si>
    <t>Středočeský kraj</t>
  </si>
  <si>
    <t>Ústecký kraj</t>
  </si>
  <si>
    <t>Zlínský kraj</t>
  </si>
  <si>
    <t>Výroba tepla brutto v krajích ČR</t>
  </si>
  <si>
    <t>Výroba tepla brutto podle paliv</t>
  </si>
  <si>
    <t>Výroba tepla brutto podle paliv v krajích ČR</t>
  </si>
  <si>
    <t>CZ-NACE</t>
  </si>
  <si>
    <t>Klasifikace ekonomických činností CZ-NACE dle Českého statistického úřadu</t>
  </si>
  <si>
    <t>Rostlinné materiály neaglomerované</t>
  </si>
  <si>
    <t>Dodávky tepla</t>
  </si>
  <si>
    <t>Spotřeba tepla podle sektorů národního hospodářství</t>
  </si>
  <si>
    <t>Spotřeba tepla podle sektorů národního hospodářství v krajích ČR</t>
  </si>
  <si>
    <t>Dodávky tepla podle paliv</t>
  </si>
  <si>
    <t>Dodávky tepla v krajích ČR</t>
  </si>
  <si>
    <t>Dodávky tepla podle paliv v krajích ČR</t>
  </si>
  <si>
    <t>Spotřeba tepla =</t>
  </si>
  <si>
    <t>Konečná spotřeba tepla v jednotlivých sektorech národního hospodářství.</t>
  </si>
  <si>
    <t>Dodávky tepla z uhlí, biomasy a bioplynu</t>
  </si>
  <si>
    <t>KVET</t>
  </si>
  <si>
    <t>Kombinovaná výroba elektřiny a tepla</t>
  </si>
  <si>
    <t>Hlavní město Praha (PHA)</t>
  </si>
  <si>
    <t>Kraj Vysočina (VYS)</t>
  </si>
  <si>
    <t>Kraj Vysočina</t>
  </si>
  <si>
    <t>Hlavní město Praha</t>
  </si>
  <si>
    <t>Výroba, dodávky a spotřeba tepla: Jihomoravský kraj</t>
  </si>
  <si>
    <t>Výroba, dodávky a spotřeba tepla: Karlovarský kraj</t>
  </si>
  <si>
    <t>Výroba, dodávky a spotřeba tepla: Královéhradecký kraj</t>
  </si>
  <si>
    <t>Výroba, dodávky a spotřeba tepla: Liberecký kraj</t>
  </si>
  <si>
    <t>Výroba, dodávky a spotřeba tepla: Moravskoslezský kraj</t>
  </si>
  <si>
    <t>Výroba, dodávky a spotřeba tepla: Olomoucký kraj</t>
  </si>
  <si>
    <t>Výroba, dodávky a spotřeba tepla: Pardubický kraj</t>
  </si>
  <si>
    <t>Výroba, dodávky a spotřeba tepla: Plzeňský kraj</t>
  </si>
  <si>
    <t>Výroba, dodávky a spotřeba tepla: Středočeský kraj</t>
  </si>
  <si>
    <t>Výroba, dodávky a spotřeba tepla: Ústecký kraj</t>
  </si>
  <si>
    <t>Výroba, dodávky a spotřeba tepla: Kraj Vysočina</t>
  </si>
  <si>
    <t>Výroba, dodávky a spotřeba tepla: Zlínský kraj</t>
  </si>
  <si>
    <t>Výroba, dodávky a spotřeba tepla: Hlavní město Praha</t>
  </si>
  <si>
    <t>Výroba, dodávky a spotřeba tepla: Jihočeský kraj</t>
  </si>
  <si>
    <t>Královéhradecký kraj (HKK)</t>
  </si>
  <si>
    <t>Liberecký kraj (LBK)</t>
  </si>
  <si>
    <t>Moravskoslezský kraj (MSK)</t>
  </si>
  <si>
    <t>Olomoucký kraj (OLK)</t>
  </si>
  <si>
    <t>Pardubický kraj (PAK)</t>
  </si>
  <si>
    <t>Plzeňský kraj (PLK)</t>
  </si>
  <si>
    <t>Středočeský kraj (STČ)</t>
  </si>
  <si>
    <t>Ústecký kraj (ULK)</t>
  </si>
  <si>
    <t>Zlínský kraj (ZLK)</t>
  </si>
  <si>
    <t>Jihočeský kraj (JHČ)</t>
  </si>
  <si>
    <t>Jihomoravský kraj (JHM)</t>
  </si>
  <si>
    <t>Karlovarský kraj (KVK)</t>
  </si>
  <si>
    <t>Spotřeba tepla podle sektorů národního hospodářství *</t>
  </si>
  <si>
    <t>Instalovaný výkon v ČR</t>
  </si>
  <si>
    <t>Celkem ČR *</t>
  </si>
  <si>
    <t>Brutto výroba tepla na zdrojích bez tepla použitého na výrobu elektřiny.</t>
  </si>
  <si>
    <t>Spotřeba tepla pro vlastní potřebu výrobce (bez technologické vlastní spotřeby tepla).</t>
  </si>
  <si>
    <t>Výroba tepla brutto [TJ]</t>
  </si>
  <si>
    <t>Dodávky tepla podle paliv [TJ]</t>
  </si>
  <si>
    <t>Výroba tepla netto</t>
  </si>
  <si>
    <r>
      <t>Q</t>
    </r>
    <r>
      <rPr>
        <b/>
        <vertAlign val="subscript"/>
        <sz val="9"/>
        <rFont val="Arial"/>
        <family val="2"/>
        <charset val="238"/>
        <scheme val="minor"/>
      </rPr>
      <t>netto</t>
    </r>
  </si>
  <si>
    <t>Dodávka užitečného tepla z KVET</t>
  </si>
  <si>
    <t>Instalovaný výkon</t>
  </si>
  <si>
    <r>
      <t>Q</t>
    </r>
    <r>
      <rPr>
        <b/>
        <vertAlign val="subscript"/>
        <sz val="9"/>
        <rFont val="Arial"/>
        <family val="2"/>
        <charset val="238"/>
        <scheme val="minor"/>
      </rPr>
      <t>KVET</t>
    </r>
  </si>
  <si>
    <t>Výroba tepla brutto bez technologické vlastní spotřeby tepla.</t>
  </si>
  <si>
    <t>* Nezahrnuje část nezjištěného rozvodu tepla</t>
  </si>
  <si>
    <t>* Rozdíl mezi dodávkou a spotřebou jsou ztráty z nakoupeného tepla a část nezjištěného rozvodu tepla.</t>
  </si>
  <si>
    <t>* Rozdíl mezi dodávkou a spotřebou jsou ztráty z nakoupeného tepla, část nezjištěného rozvodu tepla a část tepla dodaná do SZT Hradec Králové.</t>
  </si>
  <si>
    <r>
      <t>Q</t>
    </r>
    <r>
      <rPr>
        <b/>
        <vertAlign val="subscript"/>
        <sz val="9"/>
        <rFont val="Arial"/>
        <family val="2"/>
        <charset val="238"/>
        <scheme val="minor"/>
      </rPr>
      <t xml:space="preserve">KVET/ </t>
    </r>
    <r>
      <rPr>
        <b/>
        <sz val="9"/>
        <rFont val="Arial"/>
        <family val="2"/>
        <charset val="238"/>
        <scheme val="minor"/>
      </rPr>
      <t>Q</t>
    </r>
    <r>
      <rPr>
        <b/>
        <vertAlign val="subscript"/>
        <sz val="9"/>
        <rFont val="Arial"/>
        <family val="2"/>
        <charset val="238"/>
        <scheme val="minor"/>
      </rPr>
      <t>netto</t>
    </r>
  </si>
  <si>
    <t>Výroba tepla netto =</t>
  </si>
  <si>
    <t>Meziroční změna</t>
  </si>
  <si>
    <t>Meziroční změna-výroba tepla brutto</t>
  </si>
  <si>
    <t>Výroba tepla brutto 2017</t>
  </si>
  <si>
    <t>Výroba tepla brutto 2018</t>
  </si>
  <si>
    <t>Meziroční změna-dodávky tepla</t>
  </si>
  <si>
    <t>Dodávky tepla 2017</t>
  </si>
  <si>
    <t>Dodávky tepla 2018</t>
  </si>
  <si>
    <t xml:space="preserve">Vývoj výroby tepla z KVET </t>
  </si>
  <si>
    <t>Množství tepelné energie dodané do soustav zásobování teplem.</t>
  </si>
  <si>
    <t>Dodávky tepla =</t>
  </si>
  <si>
    <t>Vlastní spotřeba tepla =</t>
  </si>
  <si>
    <t>Vlastní spotřeba tepla</t>
  </si>
  <si>
    <t>* Rozdíl mezi dodávkou a spotřebou jsou ztráty z nakoupeného tepla a část nezjištěného rozvodu tepla</t>
  </si>
  <si>
    <t>Dodávka tepla ze Středočeského kraje [TJ]</t>
  </si>
  <si>
    <t>Dodávka tepla z Pardubického kraje [TJ]</t>
  </si>
  <si>
    <t>* Rozdíl mezi dodávkou a spotřebou jsou ztráty z nakoupeného tepla, část nezjištěného rozvodu tepla.</t>
  </si>
  <si>
    <t>Výroba tepla brutto 2019</t>
  </si>
  <si>
    <t>Dodávky tepla 2019</t>
  </si>
  <si>
    <t>Výroba tepla</t>
  </si>
  <si>
    <t>4.3. Výroba tepla brutto podle paliv v krajích ČR [TJ]</t>
  </si>
  <si>
    <r>
      <t>Q</t>
    </r>
    <r>
      <rPr>
        <b/>
        <vertAlign val="subscript"/>
        <sz val="11"/>
        <rFont val="Arial"/>
        <family val="2"/>
        <charset val="238"/>
        <scheme val="minor"/>
      </rPr>
      <t>netto</t>
    </r>
  </si>
  <si>
    <r>
      <t>Q</t>
    </r>
    <r>
      <rPr>
        <b/>
        <vertAlign val="subscript"/>
        <sz val="11"/>
        <rFont val="Arial"/>
        <family val="2"/>
        <charset val="238"/>
        <scheme val="minor"/>
      </rPr>
      <t>KVET</t>
    </r>
  </si>
  <si>
    <t>Výroba tepla brutto 2020</t>
  </si>
  <si>
    <t>Dodávky tepla 2020</t>
  </si>
  <si>
    <t>Energie prostředí (TČ)</t>
  </si>
  <si>
    <t>Energie Slunce (SK)</t>
  </si>
  <si>
    <t>Vývoj spotřeby tepla</t>
  </si>
  <si>
    <r>
      <t>Celkový instalovaný výkon [MW</t>
    </r>
    <r>
      <rPr>
        <b/>
        <vertAlign val="subscript"/>
        <sz val="9"/>
        <rFont val="Arial"/>
        <family val="2"/>
        <charset val="238"/>
        <scheme val="minor"/>
      </rPr>
      <t>t</t>
    </r>
    <r>
      <rPr>
        <b/>
        <sz val="9"/>
        <rFont val="Arial"/>
        <family val="2"/>
        <charset val="238"/>
        <scheme val="minor"/>
      </rPr>
      <t>]</t>
    </r>
  </si>
  <si>
    <t>Vývoj bilance tepla: čtvrtletní porovnání</t>
  </si>
  <si>
    <t>Vývoj bilance tepla: měsíční porovnání</t>
  </si>
  <si>
    <t>Výroba tepla z KVET</t>
  </si>
  <si>
    <t>Výroba tepla brutto 2021</t>
  </si>
  <si>
    <t>Dodávky tepla 2021</t>
  </si>
  <si>
    <t>Vývoj výroby tepla brutto podle paliv a krajů ČR</t>
  </si>
  <si>
    <t>Vývoj dodávek tepla podle paliv a krajů ČR</t>
  </si>
  <si>
    <t>OBSAH</t>
  </si>
  <si>
    <t>ÚVOD</t>
  </si>
  <si>
    <r>
      <t>Výroba tepla brutto</t>
    </r>
    <r>
      <rPr>
        <sz val="10"/>
        <rFont val="Arial"/>
        <family val="2"/>
        <charset val="238"/>
        <scheme val="minor"/>
      </rPr>
      <t xml:space="preserve"> - </t>
    </r>
    <r>
      <rPr>
        <sz val="11"/>
        <rFont val="Arial"/>
        <family val="2"/>
        <charset val="238"/>
        <scheme val="minor"/>
      </rPr>
      <t>technologická vlastní spotřeba tepla</t>
    </r>
    <r>
      <rPr>
        <sz val="10"/>
        <rFont val="Arial"/>
        <family val="2"/>
        <charset val="238"/>
        <scheme val="minor"/>
      </rPr>
      <t xml:space="preserve"> - </t>
    </r>
    <r>
      <rPr>
        <sz val="11"/>
        <rFont val="Arial"/>
        <family val="2"/>
        <charset val="238"/>
        <scheme val="minor"/>
      </rPr>
      <t>ztráty</t>
    </r>
    <r>
      <rPr>
        <sz val="10"/>
        <rFont val="Arial"/>
        <family val="2"/>
        <charset val="238"/>
        <scheme val="minor"/>
      </rPr>
      <t xml:space="preserve"> - </t>
    </r>
    <r>
      <rPr>
        <sz val="11"/>
        <rFont val="Arial"/>
        <family val="2"/>
        <charset val="238"/>
        <scheme val="minor"/>
      </rPr>
      <t>dodávky do vlastního podniku – dodávky tepla.</t>
    </r>
  </si>
  <si>
    <t>Spotřeba tepla na výrobu tepla a elektrické energie, která je nezbytná pro zajištění procesu výroby tepla a elektrické energie.</t>
  </si>
  <si>
    <t>Zemědělství a lesnictví</t>
  </si>
  <si>
    <t>Podíl v ČR</t>
  </si>
  <si>
    <t xml:space="preserve"> </t>
  </si>
  <si>
    <t>1</t>
  </si>
  <si>
    <t>2</t>
  </si>
  <si>
    <t>3</t>
  </si>
  <si>
    <t>4</t>
  </si>
  <si>
    <t>4.1</t>
  </si>
  <si>
    <t>4.2</t>
  </si>
  <si>
    <t>4.3</t>
  </si>
  <si>
    <t>5</t>
  </si>
  <si>
    <t>5.1</t>
  </si>
  <si>
    <t>5.2</t>
  </si>
  <si>
    <t>6</t>
  </si>
  <si>
    <t>7</t>
  </si>
  <si>
    <t>7.1</t>
  </si>
  <si>
    <t>7.2</t>
  </si>
  <si>
    <t>8</t>
  </si>
  <si>
    <t>8.1</t>
  </si>
  <si>
    <t>8.2</t>
  </si>
  <si>
    <t>8.3</t>
  </si>
  <si>
    <t>8.4</t>
  </si>
  <si>
    <t>8.5</t>
  </si>
  <si>
    <t>8.6</t>
  </si>
  <si>
    <t>8.7</t>
  </si>
  <si>
    <t>8.8</t>
  </si>
  <si>
    <t>8.9</t>
  </si>
  <si>
    <t>8.10</t>
  </si>
  <si>
    <t>8.11</t>
  </si>
  <si>
    <t>8.12</t>
  </si>
  <si>
    <t>8.13</t>
  </si>
  <si>
    <t>8.14</t>
  </si>
  <si>
    <t>9</t>
  </si>
  <si>
    <t>10</t>
  </si>
  <si>
    <t>10.1</t>
  </si>
  <si>
    <t>10.2</t>
  </si>
  <si>
    <t>10.3</t>
  </si>
  <si>
    <t>10.4</t>
  </si>
  <si>
    <t>10.5</t>
  </si>
  <si>
    <t>10.6</t>
  </si>
  <si>
    <t>11</t>
  </si>
  <si>
    <t>2 KOMENTÁŘ</t>
  </si>
  <si>
    <t>3 BILANCE TEPLA [TJ]</t>
  </si>
  <si>
    <t>4 VÝROBA TEPLA</t>
  </si>
  <si>
    <t>4.1 Výroba tepla brutto podle paliv [TJ]</t>
  </si>
  <si>
    <t>4.2 Výroba tepla brutto v krajích ČR [TJ]</t>
  </si>
  <si>
    <t>5 DODÁVKY TEPLA</t>
  </si>
  <si>
    <t>5.1 Dodávky tepla podle paliv [TJ]</t>
  </si>
  <si>
    <t>5.2 Dodávky tepla v krajích ČR [TJ]</t>
  </si>
  <si>
    <t>Oddělení statistiky a sledování kvality</t>
  </si>
  <si>
    <t>ZKRATKY, POJMY A ZÁKLADNÍ VZTAHY</t>
  </si>
  <si>
    <t>KOMENTÁŘ</t>
  </si>
  <si>
    <t>BILANCE TEPLA</t>
  </si>
  <si>
    <t>VÝROBA TEPLA</t>
  </si>
  <si>
    <t>DODÁVKY TEPLA</t>
  </si>
  <si>
    <t>INSTALOVANÝ VÝKON VÝROBEN TEPLA V KRAJÍCH ČR</t>
  </si>
  <si>
    <t>SPOTŘEBA TEPLA</t>
  </si>
  <si>
    <t>VÝROBA, DODÁVKY A SPOTŘEBA TEPLA V JEDNOTLIVÝCH KRAJÍCH ČR</t>
  </si>
  <si>
    <t>VÝVOJ BILANCE TEPLA, DODÁVEK TEPLA, SPOTŘEBY TEPLA A KVET</t>
  </si>
  <si>
    <t>5.3 Dodávky tepla podle paliv v krajích ČR [TJ]</t>
  </si>
  <si>
    <t>5.4 Dodávky tepla z uhlí, biomasy a bioplynu [TJ]</t>
  </si>
  <si>
    <r>
      <t>6 INSTALOVANÝ VÝKON VÝROBEN TEPLA V KRAJÍCH ČR [MW</t>
    </r>
    <r>
      <rPr>
        <b/>
        <vertAlign val="subscript"/>
        <sz val="16"/>
        <color theme="3"/>
        <rFont val="Arial"/>
        <family val="2"/>
        <charset val="238"/>
        <scheme val="minor"/>
      </rPr>
      <t>t</t>
    </r>
    <r>
      <rPr>
        <b/>
        <sz val="16"/>
        <color theme="3"/>
        <rFont val="Arial"/>
        <family val="2"/>
        <charset val="238"/>
        <scheme val="minor"/>
      </rPr>
      <t>]</t>
    </r>
  </si>
  <si>
    <t>7 SPOTŘEBA TEPLA</t>
  </si>
  <si>
    <t>7.1 Spotřeba tepla podle sektorů národního hospodářství [TJ]</t>
  </si>
  <si>
    <t>7.2 Spotřeba tepla podle sektorů národního hospodářství v krajích ČR [TJ]</t>
  </si>
  <si>
    <t>8 VÝROBA, DODÁVKY A SPOTŘEBA TEPLA V JEDNOTLIVÝCH KRAJÍCH ČR</t>
  </si>
  <si>
    <t>8.1 Výroba, dodávky a spotřeba tepla: Hlavní město Praha</t>
  </si>
  <si>
    <t>8.2 Výroba, dodávky a spotřeba tepla: Jihočeský kraj</t>
  </si>
  <si>
    <t>8.3 Výroba, dodávky a spotřeba tepla: Jihomoravský kraj</t>
  </si>
  <si>
    <t>8.4 Výroba, dodávky a spotřeba tepla: Karlovarský kraj</t>
  </si>
  <si>
    <t>8.5 Výroba, dodávky a spotřeba tepla: Kraj Vysočina</t>
  </si>
  <si>
    <t>8.6 Výroba, dodávky a spotřeba tepla: Královéhradecký kraj</t>
  </si>
  <si>
    <t>8.7 Výroba, dodávky a spotřeba tepla: Liberecký kraj</t>
  </si>
  <si>
    <t>8.8 Výroba, dodávky a spotřeba tepla: Moravskoslezský kraj</t>
  </si>
  <si>
    <t>8.9 Výroba, dodávky a spotřeba tepla: Olomoucký kraj</t>
  </si>
  <si>
    <t>8.10 Výroba, dodávky a spotřeba tepla: Pardubický kraj</t>
  </si>
  <si>
    <t>8.11 Výroba, dodávky a spotřeba tepla: Plzeňský kraj</t>
  </si>
  <si>
    <t>8.12 Výroba, dodávky a spotřeba tepla: Středočeský kraj</t>
  </si>
  <si>
    <t>8.13 Výroba, dodávky a spotřeba tepla: Ústecký kraj</t>
  </si>
  <si>
    <t>8.14 Výroba, dodávky a spotřeba tepla: Zlínský kraj</t>
  </si>
  <si>
    <t>9 VÝROBA TEPLA NETTO A VÝROBA TEPLA Z KVET [TJ]</t>
  </si>
  <si>
    <t>10 VÝVOJ BILANCE TEPLA, DODÁVEK TEPLA, SPOTŘEBY TEPLA A KVET</t>
  </si>
  <si>
    <t>10.1 Vývoj bilance tepla: čtvrtletní porovnání [TJ]</t>
  </si>
  <si>
    <t>10.2 Vývoj bilance tepla: měsíční porovnání [TJ]</t>
  </si>
  <si>
    <t>10.3 Vývoj výroby tepla brutto podle paliv a krajů ČR [TJ]</t>
  </si>
  <si>
    <t>10.4 Vývoj dodávek tepla podle paliv a krajů ČR [TJ]</t>
  </si>
  <si>
    <t>10.5 Vývoj spotřeby tepla [TJ]</t>
  </si>
  <si>
    <t>10.6 Vývoj výroby tepla z KVET [TJ]</t>
  </si>
  <si>
    <t>5.3</t>
  </si>
  <si>
    <t>5.4</t>
  </si>
  <si>
    <t>Spotřeba tepla podle sektorů [TJ]*</t>
  </si>
  <si>
    <t>Dodávka tepla do Královehrad. kr. [TJ]</t>
  </si>
  <si>
    <t>Dodávka tepla do Prahy [TJ]</t>
  </si>
  <si>
    <t>VÝROBA TEPLA NETTO A VÝROBA TEPLA Z KVET</t>
  </si>
  <si>
    <t>1 ZKRATKY, POJMY A ZÁKLADNÍ VZTAHY</t>
  </si>
  <si>
    <t>Výroba tepla brutto 2022</t>
  </si>
  <si>
    <t>Dodávky tepla 2022</t>
  </si>
  <si>
    <t>max</t>
  </si>
  <si>
    <t>min</t>
  </si>
  <si>
    <r>
      <rPr>
        <b/>
        <sz val="24"/>
        <color rgb="FF1A3366"/>
        <rFont val="Arial"/>
        <family val="2"/>
        <charset val="238"/>
      </rPr>
      <t xml:space="preserve">ROČNÍ ZPRÁVA O PROVOZU TEPLÁRENSKÝCH SOUSTAV
ČESKÉ REPUBLIKY
</t>
    </r>
    <r>
      <rPr>
        <b/>
        <sz val="24"/>
        <color rgb="FFE53A2E"/>
        <rFont val="Arial"/>
        <family val="2"/>
        <charset val="238"/>
      </rPr>
      <t>2023</t>
    </r>
  </si>
  <si>
    <t>DOPLŇUJÍCÍ GRAFY A DIAGRAM BILANCE TEPLA ZA ROK 2023</t>
  </si>
  <si>
    <t>Energetický regulační úřad (ERÚ) zveřejňuje Roční zprávu o provozu teplárenských soustav ČR za rok 2023 v souladu s § 17 odst. 7 písm. m) zákona č. 458/2000 Sb., o podmínkách podnikání a o výkonu státní správy v energetických odvětvích a o změně některých zákonů (energetický zákon), ve znění pozdějších předpisů. Údaje obsažené v této zprávě jsou určeny především pro státní orgány či instituce v rámci ČR nebo Evropské unie a odbornou veřejnost.
Údaje pro roční zprávu jsou získávány na základě vyhlášky č. 404/2016 Sb., o náležitostech a členění výkazů nezbytných pro zpracování zpráv o provozu soustav v energetických odvětvích, včetně termínů, rozsahu a pravidel pro sestavování výkazů (statistická vyhláška), ve znění pozdějších předpisů, která nabyla účinnost dnem 1. ledna 2017.
Veškeré detaily týkající se metodiky vykazování údajů pro statistiku ERÚ jsou uvedeny ve výkladovém stanovisku ERÚ k metodice vyplňování výkazů podle statistické vyhlášky pro oblast elektroenergetiky a teplárenství číslo 8/2018 ze dne 14. září 2018. Výkladové stanovisko a aktuální výkazy jsou zveřejněny na internetových stránkách ERÚ.
Veškerá data vycházejí z podkladů od licencovaných subjektů: výrobců elektřiny a tepla a provozovatelů rozvodných tepelných zařízení. 
Roční zpráva o provozu teplárenských soustav ČR za rok 2023 navazuje na zprávy vydané v předchozích letech a přináší informace o základních ukazatelích v teplárenství za rok 2023 a doplňuje tak Roční zprávu o provozu elektrizační soustavy ČR za rok 2023, která obsahuje mimo jiné údaje o kombinované výrobě elektřiny a tepla (KVET). Tato zpráva obsahuje údaje o veškerém vyrobeném teple z licencované činnosti včetně KVET a také statistická data o bilanci, dodávce a spotřebě tepla podle příslušných kategorií. Zpráva dále obsahuje vyhodnocení instalovaného výkonu výroben tepla v ČR a některá krajská vyhodnocení. Roční zpráva za rok 2023 vychází z dat zprávy za IV. čtvrtletí 2023 a obsahuje některé zpřesněné údaje.</t>
  </si>
  <si>
    <t>2023</t>
  </si>
  <si>
    <t>Výroba tepla brutto 2023</t>
  </si>
  <si>
    <t>Dodávky tepla 2023</t>
  </si>
  <si>
    <t>Rozsah 2017-2022</t>
  </si>
  <si>
    <t>Rozdíl
(2023-2022)</t>
  </si>
  <si>
    <t>11 DOPLŇUJÍCÍ GRAFY A DIAGRAM BILANCE TEPLA ZA ROK 2023</t>
  </si>
  <si>
    <t>teplo.statistika@eru.gov.cz</t>
  </si>
  <si>
    <t>Vydání</t>
  </si>
  <si>
    <t>06/2024</t>
  </si>
  <si>
    <t>Bilance tepla za rok 2023 (PJ)</t>
  </si>
  <si>
    <r>
      <t>Základní kapitolu tvoří bilance tepla, podle které bylo v roce 2023 vyrobeno celkem 140 923,0 TJ tepla brutto a oproti roku 2022 (151 093,5 TJ) došlo k poklesu o 6,7 %. Zhruba 31 % z brutto výroby bylo spotřebováno ve vlastním podniku nebo zařízení (převážně jde o závodní teplárny, které nejsou zařazeny v klasifikaci ekonomických činností (CZ-NACE) ve skupině 35 - Výroba a rozvod elektřiny, plynu, tepla a klimatizovaného vzduchu). Dodávky tepla představovaly 75 802,7 TJ, což je pokles o 7,6 % oproti roku 2022 (82 070,0 TJ). Dodávky tepla tvořily zhruba 54 %, technologická vlastní spotřeba 6 % a ztráty 8 % z brutto výroby tepla. Nejvíce tepla bylo vyrobeno z hnědého uhlí (38 %), následuje zemní plyn (19 %) a biomasa (16 %). Nejvíce tepla bylo vyrobeno v Ústeckém kraji (20 %), následuje Moravskoslezský kraj (19 %) a Středočeský kraj (17 %). Struktura výroby tepla z jednotlivých paliv se v jednotlivých krajích liší podle dostupnosti paliv. Nadále pokračuje pokles brutto výroby tepla z uhlí, oproti roku 2017 došlo u hnědého uhlí k poklesu o 23 %, u černého uhlí o 45 %, naopak došlo k nárůstu výroby tepla z biomasy o 24 %. Téměř všechno teplo z černého uhlí se vyrobilo v Moravskoslezském kraji. Nejvíce tepla se vyrobilo z hnědého uhlí v Ústeckém kraji (31 %), ze zemního plynu ve Středočeském kraji (21 %), z biomasy v Ústeckém kraji (35 %) a z bioplynu v Kraji Vysočina (15 %).
Struktura dodávek tepla podle paliv se podobá struktuře výroby tepla brutto (44 % z hnědého uhlí, 26 % ze zemního plynu, 10 % z biomasy); u struktury dodávek tepla podle krajů je na prvním místě Středočeský kraj, následovaný Moravskoslezským a Ústeckým krajem. V roce 2023 narostly dodávky tepla z jaderného paliva o 109 %, což je způsobeno zprovozněním tepelného přivaděče vedoucího z jaderné elektrárny Temelín do Českých Budějovic. Celkový instalovaný tepelný výkon výroben tepla ke konci roku 2023 byl 37 912,3 MW</t>
    </r>
    <r>
      <rPr>
        <vertAlign val="subscript"/>
        <sz val="11"/>
        <rFont val="Arial"/>
        <family val="2"/>
        <charset val="238"/>
        <scheme val="minor"/>
      </rPr>
      <t>t</t>
    </r>
    <r>
      <rPr>
        <sz val="11"/>
        <rFont val="Arial"/>
        <family val="2"/>
        <charset val="238"/>
        <scheme val="minor"/>
      </rPr>
      <t>. Sedmá kapitola uvádí rozdělení spotřeby tepla v sektorech národního hospodářství. V domácnostech bylo v roce 2023 spotřebováno 30 597,2 TJ, což je 45 % z celkové spotřeby, v průmyslu bylo spotřebováno 17 725,5 TJ (26 % ze spotřeby) a v sektoru obchodu a služeb 15 842,4 TJ (23 % ze spotřeby). Osmá kapitola obsahuje shrnutí výroby tepla brutto, dodávek a spotřeb tepla v jednotlivých krajích ČR.
Celkově bylo vyrobeno z kombinované výroby elektřiny a tepla (KVET) 84 164,2 TJ užitečného tepla, což činí 64 % výroby tepla netto. Nejvíce se užitečného tepla z KVET vyrobilo z hnědého uhlí (50 %), následuje biomasa (17 %) a zemní plyn (12 %). Nízký podíl užitečného tepla ze zemního plynu na teplu netto (38 %) je způsoben vyšším počtem výtopen na zemní plyn než kogeneračních jednotek. V roce 2023 bylo vyrobeno o 7,3 % méně tepla z kombinované výroby elektřiny a tepla než v roce 2022. 
Při meziročním kvartálním srovnání byl největší pokles brutto výroby, resp. dodávek tepla, ve třetím kvartálu 2023 o 11,7 %, resp. 18,9 % oproti třetímu kvartálu roku 2022. Ve většině krajů ČR se snížila brutto výroba i dodávky tepla za rok 2023 oproti roku 2022 v řádech jednotek procent. To bylo způsobeno cenovým vývojem energetických komodit a teplejším průběhem počasí, např. u dodávek ze zemního plynu došlo k poklesu o 9,2 %.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</si>
</sst>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_ "/>
    <numFmt numFmtId="166" formatCode="0.0"/>
    <numFmt numFmtId="167" formatCode="0.0%"/>
    <numFmt numFmtId="168" formatCode="\$#,##0\ ;\(\$#,##0\)"/>
    <numFmt numFmtId="169" formatCode="#,##0.000"/>
  </numFmts>
  <fonts count="99" x14ac:knownFonts="1">
    <font>
      <sz val="10"/>
      <name val="Arial"/>
      <charset val="238"/>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0"/>
      <name val="Arial"/>
      <family val="2"/>
      <charset val="238"/>
    </font>
    <font>
      <sz val="10"/>
      <name val="Arial CE"/>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9"/>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b/>
      <sz val="18"/>
      <color indexed="62"/>
      <name val="Cambria"/>
      <family val="2"/>
      <charset val="238"/>
    </font>
    <font>
      <sz val="11"/>
      <color indexed="19"/>
      <name val="Calibri"/>
      <family val="2"/>
      <charset val="238"/>
    </font>
    <font>
      <sz val="11"/>
      <color indexed="10"/>
      <name val="Calibri"/>
      <family val="2"/>
      <charset val="238"/>
    </font>
    <font>
      <sz val="11"/>
      <color indexed="17"/>
      <name val="Calibri"/>
      <family val="2"/>
      <charset val="238"/>
    </font>
    <font>
      <sz val="11"/>
      <color indexed="62"/>
      <name val="Calibri"/>
      <family val="2"/>
      <charset val="238"/>
    </font>
    <font>
      <b/>
      <sz val="11"/>
      <color indexed="10"/>
      <name val="Calibri"/>
      <family val="2"/>
      <charset val="238"/>
    </font>
    <font>
      <b/>
      <sz val="11"/>
      <color indexed="63"/>
      <name val="Calibri"/>
      <family val="2"/>
      <charset val="238"/>
    </font>
    <font>
      <i/>
      <sz val="11"/>
      <color indexed="23"/>
      <name val="Calibri"/>
      <family val="2"/>
      <charset val="238"/>
    </font>
    <font>
      <sz val="8"/>
      <name val="Arial"/>
      <family val="2"/>
      <charset val="238"/>
    </font>
    <font>
      <sz val="9"/>
      <name val="Arial"/>
      <family val="2"/>
      <charset val="238"/>
    </font>
    <font>
      <sz val="10"/>
      <name val="Arial"/>
      <family val="2"/>
      <charset val="238"/>
      <scheme val="minor"/>
    </font>
    <font>
      <sz val="10"/>
      <name val="Arial"/>
      <family val="2"/>
      <charset val="238"/>
    </font>
    <font>
      <sz val="9"/>
      <name val="Arial"/>
      <family val="2"/>
      <charset val="238"/>
      <scheme val="minor"/>
    </font>
    <font>
      <sz val="8"/>
      <name val="Arial"/>
      <family val="2"/>
      <charset val="238"/>
      <scheme val="minor"/>
    </font>
    <font>
      <b/>
      <sz val="9"/>
      <name val="Arial"/>
      <family val="2"/>
      <charset val="238"/>
      <scheme val="minor"/>
    </font>
    <font>
      <b/>
      <sz val="9"/>
      <color theme="0"/>
      <name val="Arial"/>
      <family val="2"/>
      <charset val="238"/>
      <scheme val="minor"/>
    </font>
    <font>
      <sz val="9"/>
      <color theme="0"/>
      <name val="Arial"/>
      <family val="2"/>
      <charset val="238"/>
      <scheme val="minor"/>
    </font>
    <font>
      <i/>
      <sz val="8"/>
      <name val="Arial"/>
      <family val="2"/>
      <charset val="238"/>
      <scheme val="minor"/>
    </font>
    <font>
      <sz val="9"/>
      <color theme="1"/>
      <name val="Arial"/>
      <family val="2"/>
      <charset val="238"/>
      <scheme val="minor"/>
    </font>
    <font>
      <i/>
      <sz val="8"/>
      <color theme="0"/>
      <name val="Arial"/>
      <family val="2"/>
      <charset val="238"/>
      <scheme val="minor"/>
    </font>
    <font>
      <sz val="10"/>
      <color theme="3"/>
      <name val="Arial"/>
      <family val="2"/>
      <charset val="238"/>
      <scheme val="minor"/>
    </font>
    <font>
      <sz val="10"/>
      <color rgb="FF005DA2"/>
      <name val="Arial"/>
      <family val="2"/>
      <charset val="238"/>
      <scheme val="minor"/>
    </font>
    <font>
      <sz val="10"/>
      <color theme="0"/>
      <name val="Arial"/>
      <family val="2"/>
      <charset val="238"/>
      <scheme val="minor"/>
    </font>
    <font>
      <b/>
      <sz val="10"/>
      <name val="Arial"/>
      <family val="2"/>
      <charset val="238"/>
      <scheme val="minor"/>
    </font>
    <font>
      <b/>
      <sz val="10"/>
      <color theme="3"/>
      <name val="Arial"/>
      <family val="2"/>
      <charset val="238"/>
      <scheme val="minor"/>
    </font>
    <font>
      <sz val="10"/>
      <color theme="4"/>
      <name val="Arial"/>
      <family val="2"/>
      <charset val="238"/>
      <scheme val="minor"/>
    </font>
    <font>
      <b/>
      <sz val="14"/>
      <color theme="2" tint="-0.499984740745262"/>
      <name val="Arial"/>
      <family val="2"/>
      <charset val="238"/>
      <scheme val="minor"/>
    </font>
    <font>
      <b/>
      <sz val="10"/>
      <color theme="2" tint="-0.499984740745262"/>
      <name val="Arial"/>
      <family val="2"/>
      <charset val="238"/>
      <scheme val="minor"/>
    </font>
    <font>
      <b/>
      <sz val="11"/>
      <name val="Arial"/>
      <family val="2"/>
      <charset val="238"/>
      <scheme val="minor"/>
    </font>
    <font>
      <sz val="11"/>
      <name val="Arial"/>
      <family val="2"/>
      <charset val="238"/>
      <scheme val="minor"/>
    </font>
    <font>
      <b/>
      <sz val="14"/>
      <name val="Arial"/>
      <family val="2"/>
      <charset val="238"/>
      <scheme val="minor"/>
    </font>
    <font>
      <sz val="14"/>
      <name val="Arial"/>
      <family val="2"/>
      <charset val="238"/>
      <scheme val="minor"/>
    </font>
    <font>
      <sz val="14"/>
      <name val="Arial"/>
      <family val="2"/>
      <charset val="238"/>
    </font>
    <font>
      <b/>
      <sz val="9"/>
      <color theme="2" tint="-0.499984740745262"/>
      <name val="Arial"/>
      <family val="2"/>
      <charset val="238"/>
      <scheme val="minor"/>
    </font>
    <font>
      <sz val="9"/>
      <color theme="0"/>
      <name val="Arial"/>
      <family val="2"/>
      <charset val="238"/>
    </font>
    <font>
      <sz val="10"/>
      <name val="Arial CE"/>
      <family val="2"/>
      <charset val="238"/>
    </font>
    <font>
      <b/>
      <sz val="9"/>
      <name val="Arial"/>
      <family val="2"/>
      <charset val="238"/>
    </font>
    <font>
      <b/>
      <vertAlign val="subscript"/>
      <sz val="9"/>
      <name val="Arial"/>
      <family val="2"/>
      <charset val="238"/>
      <scheme val="minor"/>
    </font>
    <font>
      <sz val="11"/>
      <name val="Arial"/>
      <family val="2"/>
      <charset val="238"/>
    </font>
    <font>
      <u/>
      <sz val="10"/>
      <color indexed="12"/>
      <name val="Arial"/>
      <family val="2"/>
      <charset val="238"/>
    </font>
    <font>
      <sz val="10"/>
      <color indexed="8"/>
      <name val="Arial"/>
      <family val="2"/>
    </font>
    <font>
      <b/>
      <sz val="10"/>
      <color indexed="8"/>
      <name val="Arial"/>
      <family val="2"/>
    </font>
    <font>
      <sz val="12"/>
      <name val="Arial"/>
      <family val="2"/>
      <charset val="238"/>
    </font>
    <font>
      <b/>
      <sz val="10"/>
      <color indexed="39"/>
      <name val="Arial"/>
      <family val="2"/>
    </font>
    <font>
      <b/>
      <sz val="12"/>
      <color indexed="8"/>
      <name val="Arial"/>
      <family val="2"/>
      <charset val="238"/>
    </font>
    <font>
      <sz val="10"/>
      <color indexed="8"/>
      <name val="Arial"/>
      <family val="2"/>
      <charset val="238"/>
    </font>
    <font>
      <sz val="10"/>
      <color indexed="39"/>
      <name val="Arial"/>
      <family val="2"/>
    </font>
    <font>
      <sz val="19"/>
      <color indexed="48"/>
      <name val="Arial"/>
      <family val="2"/>
      <charset val="238"/>
    </font>
    <font>
      <sz val="10"/>
      <color indexed="10"/>
      <name val="Arial"/>
      <family val="2"/>
    </font>
    <font>
      <sz val="12"/>
      <name val="Arial CE"/>
      <family val="2"/>
      <charset val="238"/>
    </font>
    <font>
      <b/>
      <sz val="18"/>
      <name val="Arial CE"/>
      <family val="2"/>
      <charset val="238"/>
    </font>
    <font>
      <b/>
      <sz val="12"/>
      <name val="Arial CE"/>
      <family val="2"/>
      <charset val="238"/>
    </font>
    <font>
      <sz val="10"/>
      <name val="Times New Roman CE"/>
      <family val="1"/>
      <charset val="238"/>
    </font>
    <font>
      <b/>
      <sz val="9"/>
      <name val="Times New Roman CE"/>
      <family val="1"/>
      <charset val="238"/>
    </font>
    <font>
      <b/>
      <sz val="8"/>
      <name val="Arial"/>
      <family val="2"/>
      <charset val="238"/>
    </font>
    <font>
      <b/>
      <sz val="8"/>
      <name val="Arial"/>
      <family val="2"/>
      <charset val="238"/>
      <scheme val="minor"/>
    </font>
    <font>
      <sz val="9"/>
      <color rgb="FFFF0000"/>
      <name val="Arial"/>
      <family val="2"/>
      <charset val="238"/>
    </font>
    <font>
      <sz val="12"/>
      <name val="Arial"/>
      <family val="2"/>
      <charset val="238"/>
      <scheme val="minor"/>
    </font>
    <font>
      <b/>
      <sz val="10"/>
      <color rgb="FF005DA2"/>
      <name val="Arial"/>
      <family val="2"/>
      <charset val="238"/>
      <scheme val="minor"/>
    </font>
    <font>
      <b/>
      <vertAlign val="subscript"/>
      <sz val="11"/>
      <name val="Arial"/>
      <family val="2"/>
      <charset val="238"/>
      <scheme val="minor"/>
    </font>
    <font>
      <sz val="10"/>
      <color rgb="FFFF0000"/>
      <name val="Arial"/>
      <family val="2"/>
      <charset val="238"/>
      <scheme val="minor"/>
    </font>
    <font>
      <b/>
      <sz val="16"/>
      <color theme="3"/>
      <name val="Arial"/>
      <family val="2"/>
      <charset val="238"/>
      <scheme val="minor"/>
    </font>
    <font>
      <b/>
      <vertAlign val="subscript"/>
      <sz val="16"/>
      <color theme="3"/>
      <name val="Arial"/>
      <family val="2"/>
      <charset val="238"/>
      <scheme val="minor"/>
    </font>
    <font>
      <b/>
      <sz val="16"/>
      <color theme="4"/>
      <name val="Arial"/>
      <family val="2"/>
      <charset val="238"/>
      <scheme val="minor"/>
    </font>
    <font>
      <sz val="11"/>
      <color rgb="FFFF0000"/>
      <name val="Arial"/>
      <family val="2"/>
      <charset val="238"/>
      <scheme val="minor"/>
    </font>
    <font>
      <sz val="9"/>
      <color rgb="FFFF0000"/>
      <name val="Arial"/>
      <family val="2"/>
      <charset val="238"/>
      <scheme val="minor"/>
    </font>
    <font>
      <b/>
      <sz val="9"/>
      <color rgb="FFFF0000"/>
      <name val="Arial"/>
      <family val="2"/>
      <charset val="238"/>
      <scheme val="minor"/>
    </font>
    <font>
      <b/>
      <sz val="10"/>
      <color rgb="FFFF0000"/>
      <name val="Arial"/>
      <family val="2"/>
      <charset val="238"/>
      <scheme val="minor"/>
    </font>
    <font>
      <vertAlign val="subscript"/>
      <sz val="11"/>
      <name val="Arial"/>
      <family val="2"/>
      <charset val="238"/>
      <scheme val="minor"/>
    </font>
    <font>
      <u/>
      <sz val="10"/>
      <color theme="10"/>
      <name val="Arial"/>
      <family val="2"/>
      <charset val="238"/>
    </font>
    <font>
      <b/>
      <sz val="11"/>
      <color rgb="FFE53A2E"/>
      <name val="Arial"/>
      <family val="2"/>
      <charset val="238"/>
    </font>
    <font>
      <i/>
      <sz val="9"/>
      <name val="Arial"/>
      <family val="2"/>
      <charset val="238"/>
      <scheme val="minor"/>
    </font>
    <font>
      <b/>
      <sz val="11"/>
      <color rgb="FF233060"/>
      <name val="Arial"/>
      <family val="2"/>
      <charset val="238"/>
      <scheme val="minor"/>
    </font>
    <font>
      <b/>
      <strike/>
      <sz val="11"/>
      <color rgb="FF233060"/>
      <name val="Arial"/>
      <family val="2"/>
      <charset val="238"/>
      <scheme val="minor"/>
    </font>
    <font>
      <b/>
      <sz val="14"/>
      <color theme="3"/>
      <name val="Arial"/>
      <family val="2"/>
      <charset val="238"/>
      <scheme val="minor"/>
    </font>
    <font>
      <b/>
      <sz val="17"/>
      <color rgb="FF153366"/>
      <name val="Arial"/>
      <family val="2"/>
      <charset val="238"/>
      <scheme val="minor"/>
    </font>
    <font>
      <sz val="16"/>
      <name val="Arial"/>
      <family val="2"/>
      <charset val="238"/>
    </font>
    <font>
      <b/>
      <sz val="24"/>
      <name val="Arial"/>
      <family val="2"/>
      <charset val="238"/>
    </font>
    <font>
      <b/>
      <sz val="24"/>
      <color rgb="FF1A3366"/>
      <name val="Arial"/>
      <family val="2"/>
      <charset val="238"/>
    </font>
    <font>
      <b/>
      <sz val="24"/>
      <color rgb="FFE53A2E"/>
      <name val="Arial"/>
      <family val="2"/>
      <charset val="238"/>
    </font>
    <font>
      <b/>
      <sz val="10"/>
      <color rgb="FF233060"/>
      <name val="Arial"/>
      <family val="2"/>
      <charset val="238"/>
      <scheme val="minor"/>
    </font>
    <font>
      <sz val="8"/>
      <color rgb="FFFF0000"/>
      <name val="Arial"/>
      <family val="2"/>
      <charset val="238"/>
    </font>
    <font>
      <sz val="11"/>
      <color theme="3"/>
      <name val="Arial"/>
      <family val="2"/>
      <charset val="238"/>
    </font>
  </fonts>
  <fills count="3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46"/>
      </patternFill>
    </fill>
    <fill>
      <patternFill patternType="solid">
        <fgColor indexed="55"/>
      </patternFill>
    </fill>
    <fill>
      <patternFill patternType="solid">
        <fgColor indexed="9"/>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theme="2"/>
        <bgColor indexed="64"/>
      </patternFill>
    </fill>
    <fill>
      <patternFill patternType="solid">
        <fgColor theme="2" tint="-0.499984740745262"/>
        <bgColor indexed="64"/>
      </patternFill>
    </fill>
    <fill>
      <patternFill patternType="solid">
        <fgColor indexed="40"/>
      </patternFill>
    </fill>
    <fill>
      <patternFill patternType="solid">
        <fgColor indexed="43"/>
        <bgColor indexed="64"/>
      </patternFill>
    </fill>
    <fill>
      <patternFill patternType="solid">
        <fgColor indexed="40"/>
        <bgColor indexed="64"/>
      </patternFill>
    </fill>
    <fill>
      <patternFill patternType="solid">
        <fgColor indexed="41"/>
      </patternFill>
    </fill>
    <fill>
      <patternFill patternType="solid">
        <fgColor indexed="52"/>
      </patternFill>
    </fill>
    <fill>
      <patternFill patternType="solid">
        <fgColor indexed="57"/>
      </patternFill>
    </fill>
    <fill>
      <patternFill patternType="solid">
        <fgColor indexed="50"/>
      </patternFill>
    </fill>
    <fill>
      <patternFill patternType="solid">
        <fgColor indexed="11"/>
      </patternFill>
    </fill>
    <fill>
      <patternFill patternType="solid">
        <fgColor indexed="54"/>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9"/>
        <bgColor indexed="8"/>
      </patternFill>
    </fill>
    <fill>
      <patternFill patternType="solid">
        <fgColor theme="0"/>
        <bgColor indexed="64"/>
      </patternFill>
    </fill>
  </fills>
  <borders count="36">
    <border>
      <left/>
      <right/>
      <top/>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theme="0" tint="-0.24994659260841701"/>
      </bottom>
      <diagonal/>
    </border>
    <border>
      <left/>
      <right/>
      <top style="thin">
        <color theme="0" tint="-0.24994659260841701"/>
      </top>
      <bottom/>
      <diagonal/>
    </border>
    <border>
      <left/>
      <right/>
      <top style="thin">
        <color theme="0" tint="-0.24994659260841701"/>
      </top>
      <bottom style="medium">
        <color theme="2" tint="-0.499984740745262"/>
      </bottom>
      <diagonal/>
    </border>
    <border>
      <left/>
      <right/>
      <top/>
      <bottom style="medium">
        <color theme="2" tint="-0.499984740745262"/>
      </bottom>
      <diagonal/>
    </border>
    <border>
      <left/>
      <right/>
      <top style="thin">
        <color theme="0" tint="-0.24994659260841701"/>
      </top>
      <bottom style="thin">
        <color theme="0" tint="-0.24994659260841701"/>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medium">
        <color theme="2" tint="-0.499984740745262"/>
      </right>
      <top style="thin">
        <color theme="0" tint="-0.24994659260841701"/>
      </top>
      <bottom style="thin">
        <color theme="0" tint="-0.24994659260841701"/>
      </bottom>
      <diagonal/>
    </border>
    <border>
      <left style="medium">
        <color theme="2" tint="-0.499984740745262"/>
      </left>
      <right/>
      <top/>
      <bottom style="medium">
        <color theme="2" tint="-0.499984740745262"/>
      </bottom>
      <diagonal/>
    </border>
    <border>
      <left style="medium">
        <color theme="2" tint="-0.499984740745262"/>
      </left>
      <right/>
      <top style="thin">
        <color theme="0" tint="-0.24994659260841701"/>
      </top>
      <bottom style="thin">
        <color theme="0" tint="-0.24994659260841701"/>
      </bottom>
      <diagonal/>
    </border>
    <border>
      <left style="medium">
        <color theme="2" tint="-0.499984740745262"/>
      </left>
      <right/>
      <top/>
      <bottom style="thin">
        <color theme="0" tint="-0.24994659260841701"/>
      </bottom>
      <diagonal/>
    </border>
    <border>
      <left style="medium">
        <color theme="2" tint="-0.499984740745262"/>
      </left>
      <right/>
      <top style="thin">
        <color theme="0" tint="-0.24994659260841701"/>
      </top>
      <bottom style="medium">
        <color theme="2" tint="-0.499984740745262"/>
      </bottom>
      <diagonal/>
    </border>
    <border>
      <left style="medium">
        <color theme="2" tint="-0.499984740745262"/>
      </left>
      <right/>
      <top style="thin">
        <color theme="0" tint="-0.24994659260841701"/>
      </top>
      <bottom style="thin">
        <color theme="2" tint="-0.499984740745262"/>
      </bottom>
      <diagonal/>
    </border>
    <border>
      <left/>
      <right/>
      <top style="thin">
        <color theme="0" tint="-0.24994659260841701"/>
      </top>
      <bottom style="thin">
        <color theme="2" tint="-0.499984740745262"/>
      </bottom>
      <diagonal/>
    </border>
    <border>
      <left/>
      <right style="medium">
        <color theme="2" tint="-0.499984740745262"/>
      </right>
      <top style="thin">
        <color theme="0" tint="-0.24994659260841701"/>
      </top>
      <bottom style="thin">
        <color theme="2" tint="-0.499984740745262"/>
      </bottom>
      <diagonal/>
    </border>
    <border>
      <left style="thin">
        <color indexed="48"/>
      </left>
      <right style="thin">
        <color indexed="48"/>
      </right>
      <top style="thin">
        <color indexed="48"/>
      </top>
      <bottom style="thin">
        <color indexed="48"/>
      </bottom>
      <diagonal/>
    </border>
    <border>
      <left/>
      <right/>
      <top style="double">
        <color indexed="8"/>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73">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6" borderId="0" applyNumberFormat="0" applyBorder="0" applyAlignment="0" applyProtection="0"/>
    <xf numFmtId="0" fontId="9" fillId="3"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10" fillId="6"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6" borderId="0" applyNumberFormat="0" applyBorder="0" applyAlignment="0" applyProtection="0"/>
    <xf numFmtId="0" fontId="10" fillId="3" borderId="0" applyNumberFormat="0" applyBorder="0" applyAlignment="0" applyProtection="0"/>
    <xf numFmtId="0" fontId="11" fillId="11" borderId="0" applyNumberFormat="0" applyBorder="0" applyAlignment="0" applyProtection="0"/>
    <xf numFmtId="0" fontId="12" fillId="12" borderId="1" applyNumberFormat="0" applyAlignment="0" applyProtection="0"/>
    <xf numFmtId="0" fontId="13" fillId="0" borderId="2" applyNumberFormat="0" applyFill="0" applyAlignment="0" applyProtection="0"/>
    <xf numFmtId="0" fontId="14" fillId="0" borderId="3" applyNumberFormat="0" applyFill="0" applyAlignment="0" applyProtection="0"/>
    <xf numFmtId="0" fontId="15" fillId="0" borderId="4" applyNumberFormat="0" applyFill="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7" borderId="0" applyNumberFormat="0" applyBorder="0" applyAlignment="0" applyProtection="0"/>
    <xf numFmtId="0" fontId="8" fillId="4" borderId="5" applyNumberFormat="0" applyFont="0" applyAlignment="0" applyProtection="0"/>
    <xf numFmtId="0" fontId="18" fillId="0" borderId="6" applyNumberFormat="0" applyFill="0" applyAlignment="0" applyProtection="0"/>
    <xf numFmtId="0" fontId="19" fillId="6" borderId="0" applyNumberFormat="0" applyBorder="0" applyAlignment="0" applyProtection="0"/>
    <xf numFmtId="0" fontId="18" fillId="0" borderId="0" applyNumberFormat="0" applyFill="0" applyBorder="0" applyAlignment="0" applyProtection="0"/>
    <xf numFmtId="0" fontId="20" fillId="7" borderId="7" applyNumberFormat="0" applyAlignment="0" applyProtection="0"/>
    <xf numFmtId="0" fontId="21" fillId="13" borderId="7" applyNumberFormat="0" applyAlignment="0" applyProtection="0"/>
    <xf numFmtId="0" fontId="22" fillId="13" borderId="8" applyNumberFormat="0" applyAlignment="0" applyProtection="0"/>
    <xf numFmtId="0" fontId="23" fillId="0" borderId="0" applyNumberFormat="0" applyFill="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9" fontId="27" fillId="0" borderId="0" applyFont="0" applyFill="0" applyBorder="0" applyAlignment="0" applyProtection="0"/>
    <xf numFmtId="0" fontId="51" fillId="0" borderId="0"/>
    <xf numFmtId="0" fontId="7" fillId="0" borderId="0"/>
    <xf numFmtId="9" fontId="7" fillId="0" borderId="0" applyFont="0" applyFill="0" applyBorder="0" applyAlignment="0" applyProtection="0"/>
    <xf numFmtId="0" fontId="54" fillId="0" borderId="0"/>
    <xf numFmtId="4" fontId="56" fillId="20" borderId="29" applyNumberFormat="0" applyProtection="0">
      <alignment horizontal="left" vertical="center" indent="1"/>
    </xf>
    <xf numFmtId="0" fontId="55" fillId="0" borderId="0" applyNumberFormat="0" applyFill="0" applyBorder="0" applyAlignment="0" applyProtection="0">
      <alignment vertical="top"/>
      <protection locked="0"/>
    </xf>
    <xf numFmtId="0" fontId="7" fillId="0" borderId="0"/>
    <xf numFmtId="0" fontId="6" fillId="0" borderId="0"/>
    <xf numFmtId="9" fontId="7" fillId="0" borderId="0" applyFont="0" applyFill="0" applyBorder="0" applyAlignment="0" applyProtection="0"/>
    <xf numFmtId="4" fontId="57" fillId="7" borderId="29" applyNumberFormat="0" applyProtection="0">
      <alignment vertical="center"/>
    </xf>
    <xf numFmtId="4" fontId="57" fillId="21" borderId="29" applyNumberFormat="0" applyProtection="0">
      <alignment horizontal="left" vertical="center" indent="1"/>
    </xf>
    <xf numFmtId="4" fontId="57" fillId="22" borderId="0" applyNumberFormat="0" applyProtection="0">
      <alignment horizontal="left" vertical="center" indent="1"/>
    </xf>
    <xf numFmtId="4" fontId="56" fillId="23" borderId="29" applyNumberFormat="0" applyProtection="0">
      <alignment horizontal="right" vertical="center"/>
    </xf>
    <xf numFmtId="0" fontId="7" fillId="0" borderId="0"/>
    <xf numFmtId="0" fontId="6" fillId="0" borderId="0"/>
    <xf numFmtId="0" fontId="7" fillId="0" borderId="0"/>
    <xf numFmtId="2" fontId="7" fillId="0" borderId="0" applyFont="0" applyFill="0" applyBorder="0" applyAlignment="0" applyProtection="0"/>
    <xf numFmtId="0" fontId="6" fillId="0" borderId="0"/>
    <xf numFmtId="0" fontId="7" fillId="0" borderId="0"/>
    <xf numFmtId="0" fontId="7" fillId="0" borderId="0"/>
    <xf numFmtId="4" fontId="59" fillId="21" borderId="29" applyNumberFormat="0" applyProtection="0">
      <alignment vertical="center"/>
    </xf>
    <xf numFmtId="0" fontId="57" fillId="21" borderId="29" applyNumberFormat="0" applyProtection="0">
      <alignment horizontal="left" vertical="top" indent="1"/>
    </xf>
    <xf numFmtId="4" fontId="56" fillId="8" borderId="29" applyNumberFormat="0" applyProtection="0">
      <alignment horizontal="right" vertical="center"/>
    </xf>
    <xf numFmtId="4" fontId="56" fillId="3" borderId="29" applyNumberFormat="0" applyProtection="0">
      <alignment horizontal="right" vertical="center"/>
    </xf>
    <xf numFmtId="4" fontId="56" fillId="17" borderId="29" applyNumberFormat="0" applyProtection="0">
      <alignment horizontal="right" vertical="center"/>
    </xf>
    <xf numFmtId="4" fontId="56" fillId="10" borderId="29" applyNumberFormat="0" applyProtection="0">
      <alignment horizontal="right" vertical="center"/>
    </xf>
    <xf numFmtId="4" fontId="56" fillId="24" borderId="29" applyNumberFormat="0" applyProtection="0">
      <alignment horizontal="right" vertical="center"/>
    </xf>
    <xf numFmtId="4" fontId="56" fillId="9" borderId="29" applyNumberFormat="0" applyProtection="0">
      <alignment horizontal="right" vertical="center"/>
    </xf>
    <xf numFmtId="4" fontId="56" fillId="25" borderId="29" applyNumberFormat="0" applyProtection="0">
      <alignment horizontal="right" vertical="center"/>
    </xf>
    <xf numFmtId="4" fontId="56" fillId="26" borderId="29" applyNumberFormat="0" applyProtection="0">
      <alignment horizontal="right" vertical="center"/>
    </xf>
    <xf numFmtId="4" fontId="56" fillId="27" borderId="29" applyNumberFormat="0" applyProtection="0">
      <alignment horizontal="right" vertical="center"/>
    </xf>
    <xf numFmtId="4" fontId="57" fillId="0" borderId="0" applyNumberFormat="0" applyProtection="0">
      <alignment horizontal="left" vertical="center" indent="1"/>
    </xf>
    <xf numFmtId="4" fontId="56" fillId="23" borderId="0" applyNumberFormat="0" applyProtection="0">
      <alignment horizontal="left" vertical="center" indent="1"/>
    </xf>
    <xf numFmtId="4" fontId="60" fillId="28" borderId="0" applyNumberFormat="0" applyProtection="0">
      <alignment horizontal="left" vertical="center" indent="1"/>
    </xf>
    <xf numFmtId="4" fontId="56" fillId="20" borderId="29" applyNumberFormat="0" applyProtection="0">
      <alignment horizontal="right" vertical="center"/>
    </xf>
    <xf numFmtId="4" fontId="61" fillId="23" borderId="0" applyNumberFormat="0" applyProtection="0">
      <alignment horizontal="left" vertical="center" indent="1"/>
    </xf>
    <xf numFmtId="4" fontId="61" fillId="22" borderId="0" applyNumberFormat="0" applyProtection="0">
      <alignment horizontal="left" vertical="center" indent="1"/>
    </xf>
    <xf numFmtId="0" fontId="7" fillId="28" borderId="29" applyNumberFormat="0" applyProtection="0">
      <alignment horizontal="left" vertical="center" indent="1"/>
    </xf>
    <xf numFmtId="0" fontId="7" fillId="28" borderId="29" applyNumberFormat="0" applyProtection="0">
      <alignment horizontal="left" vertical="top" indent="1"/>
    </xf>
    <xf numFmtId="0" fontId="7" fillId="22" borderId="29" applyNumberFormat="0" applyProtection="0">
      <alignment horizontal="left" vertical="center" indent="1"/>
    </xf>
    <xf numFmtId="0" fontId="7" fillId="22" borderId="29" applyNumberFormat="0" applyProtection="0">
      <alignment horizontal="left" vertical="top" indent="1"/>
    </xf>
    <xf numFmtId="0" fontId="7" fillId="29" borderId="29" applyNumberFormat="0" applyProtection="0">
      <alignment horizontal="left" vertical="center" indent="1"/>
    </xf>
    <xf numFmtId="0" fontId="7" fillId="29" borderId="29" applyNumberFormat="0" applyProtection="0">
      <alignment horizontal="left" vertical="top" indent="1"/>
    </xf>
    <xf numFmtId="0" fontId="7" fillId="30" borderId="29" applyNumberFormat="0" applyProtection="0">
      <alignment horizontal="left" vertical="center" indent="1"/>
    </xf>
    <xf numFmtId="0" fontId="7" fillId="30" borderId="29" applyNumberFormat="0" applyProtection="0">
      <alignment horizontal="left" vertical="top" indent="1"/>
    </xf>
    <xf numFmtId="4" fontId="56" fillId="31" borderId="29" applyNumberFormat="0" applyProtection="0">
      <alignment vertical="center"/>
    </xf>
    <xf numFmtId="4" fontId="62" fillId="31" borderId="29" applyNumberFormat="0" applyProtection="0">
      <alignment vertical="center"/>
    </xf>
    <xf numFmtId="4" fontId="56" fillId="31" borderId="29" applyNumberFormat="0" applyProtection="0">
      <alignment horizontal="left" vertical="center" indent="1"/>
    </xf>
    <xf numFmtId="0" fontId="56" fillId="31" borderId="29" applyNumberFormat="0" applyProtection="0">
      <alignment horizontal="left" vertical="top" indent="1"/>
    </xf>
    <xf numFmtId="4" fontId="62" fillId="23" borderId="29" applyNumberFormat="0" applyProtection="0">
      <alignment horizontal="right" vertical="center"/>
    </xf>
    <xf numFmtId="0" fontId="56" fillId="22" borderId="29" applyNumberFormat="0" applyProtection="0">
      <alignment horizontal="left" vertical="top" indent="1"/>
    </xf>
    <xf numFmtId="4" fontId="63" fillId="0" borderId="0" applyNumberFormat="0" applyProtection="0">
      <alignment horizontal="left" vertical="center" indent="1"/>
    </xf>
    <xf numFmtId="4" fontId="64" fillId="23" borderId="29" applyNumberFormat="0" applyProtection="0">
      <alignment horizontal="right" vertical="center"/>
    </xf>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9" fontId="7"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7" fillId="0" borderId="0"/>
    <xf numFmtId="0" fontId="6" fillId="0" borderId="0"/>
    <xf numFmtId="0" fontId="6" fillId="0" borderId="0"/>
    <xf numFmtId="0" fontId="6" fillId="0" borderId="0"/>
    <xf numFmtId="0" fontId="51" fillId="0" borderId="0"/>
    <xf numFmtId="0" fontId="51" fillId="32" borderId="30" applyNumberFormat="0" applyFont="0" applyFill="0" applyAlignment="0" applyProtection="0"/>
    <xf numFmtId="0" fontId="51" fillId="32" borderId="0" applyFont="0" applyFill="0" applyBorder="0" applyAlignment="0" applyProtection="0"/>
    <xf numFmtId="0" fontId="65" fillId="32" borderId="0" applyNumberFormat="0" applyFont="0" applyFill="0" applyBorder="0" applyAlignment="0" applyProtection="0"/>
    <xf numFmtId="0" fontId="65" fillId="32" borderId="0" applyNumberFormat="0" applyFont="0" applyFill="0" applyBorder="0" applyAlignment="0" applyProtection="0"/>
    <xf numFmtId="0" fontId="65" fillId="32" borderId="0" applyNumberFormat="0" applyFont="0" applyFill="0" applyBorder="0" applyAlignment="0" applyProtection="0"/>
    <xf numFmtId="0" fontId="65" fillId="32" borderId="0" applyNumberFormat="0" applyFont="0" applyFill="0" applyBorder="0" applyAlignment="0" applyProtection="0"/>
    <xf numFmtId="0" fontId="65" fillId="32" borderId="0" applyNumberFormat="0" applyFont="0" applyFill="0" applyBorder="0" applyAlignment="0" applyProtection="0"/>
    <xf numFmtId="0" fontId="65" fillId="32" borderId="0" applyNumberFormat="0" applyFont="0" applyFill="0" applyBorder="0" applyAlignment="0" applyProtection="0"/>
    <xf numFmtId="0" fontId="65" fillId="32" borderId="0" applyNumberFormat="0" applyFont="0" applyFill="0" applyBorder="0" applyAlignment="0" applyProtection="0"/>
    <xf numFmtId="3" fontId="51" fillId="32" borderId="0" applyFont="0" applyFill="0" applyBorder="0" applyAlignment="0" applyProtection="0"/>
    <xf numFmtId="0" fontId="65" fillId="32" borderId="0" applyNumberFormat="0" applyFont="0" applyFill="0" applyBorder="0" applyAlignment="0" applyProtection="0"/>
    <xf numFmtId="0" fontId="65" fillId="32" borderId="0" applyNumberFormat="0" applyFont="0" applyFill="0" applyBorder="0" applyAlignment="0" applyProtection="0"/>
    <xf numFmtId="168" fontId="51" fillId="32" borderId="0" applyFont="0" applyFill="0" applyBorder="0" applyAlignment="0" applyProtection="0"/>
    <xf numFmtId="0" fontId="58" fillId="0" borderId="0" applyNumberFormat="0" applyFill="0" applyBorder="0" applyAlignment="0" applyProtection="0"/>
    <xf numFmtId="2" fontId="51" fillId="32" borderId="0" applyFont="0" applyFill="0" applyBorder="0" applyAlignment="0" applyProtection="0"/>
    <xf numFmtId="0" fontId="66" fillId="32" borderId="0" applyNumberFormat="0" applyFill="0" applyBorder="0" applyAlignment="0" applyProtection="0"/>
    <xf numFmtId="0" fontId="67" fillId="32" borderId="0" applyNumberFormat="0" applyFill="0" applyBorder="0" applyAlignment="0" applyProtection="0"/>
    <xf numFmtId="0" fontId="6" fillId="0" borderId="0"/>
    <xf numFmtId="9" fontId="6" fillId="0" borderId="0" applyFont="0" applyFill="0" applyBorder="0" applyAlignment="0" applyProtection="0"/>
    <xf numFmtId="1" fontId="68" fillId="0" borderId="0">
      <alignment horizontal="left"/>
      <protection hidden="1"/>
    </xf>
    <xf numFmtId="1" fontId="69" fillId="0" borderId="0">
      <protection hidden="1"/>
    </xf>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7" fillId="0" borderId="0"/>
    <xf numFmtId="0" fontId="3" fillId="0" borderId="0"/>
    <xf numFmtId="0" fontId="2" fillId="0" borderId="0"/>
    <xf numFmtId="0" fontId="85" fillId="0" borderId="0" applyNumberFormat="0" applyFill="0" applyBorder="0" applyAlignment="0" applyProtection="0"/>
    <xf numFmtId="0" fontId="1" fillId="0" borderId="0"/>
  </cellStyleXfs>
  <cellXfs count="363">
    <xf numFmtId="0" fontId="0" fillId="0" borderId="0" xfId="0"/>
    <xf numFmtId="164" fontId="30" fillId="0" borderId="0" xfId="0" applyNumberFormat="1" applyFont="1" applyFill="1" applyBorder="1"/>
    <xf numFmtId="0" fontId="26" fillId="0" borderId="0" xfId="0" applyFont="1" applyFill="1" applyBorder="1"/>
    <xf numFmtId="0" fontId="33" fillId="0" borderId="0" xfId="0" applyFont="1" applyFill="1" applyBorder="1" applyAlignment="1">
      <alignment horizontal="right" vertical="top"/>
    </xf>
    <xf numFmtId="0" fontId="29" fillId="0" borderId="0" xfId="0" applyFont="1" applyFill="1" applyBorder="1"/>
    <xf numFmtId="164" fontId="28" fillId="0" borderId="12" xfId="0" applyNumberFormat="1" applyFont="1" applyFill="1" applyBorder="1"/>
    <xf numFmtId="0" fontId="30" fillId="0" borderId="0" xfId="0" applyFont="1" applyFill="1" applyBorder="1" applyAlignment="1">
      <alignment vertical="center"/>
    </xf>
    <xf numFmtId="0" fontId="28" fillId="0" borderId="0" xfId="0" applyFont="1" applyFill="1" applyBorder="1"/>
    <xf numFmtId="164" fontId="28" fillId="0" borderId="0" xfId="0" applyNumberFormat="1" applyFont="1" applyFill="1" applyBorder="1"/>
    <xf numFmtId="0" fontId="30" fillId="0" borderId="0" xfId="0" applyFont="1" applyFill="1" applyBorder="1" applyAlignment="1">
      <alignment horizontal="right"/>
    </xf>
    <xf numFmtId="0" fontId="32" fillId="0" borderId="0" xfId="0" applyFont="1" applyFill="1" applyBorder="1"/>
    <xf numFmtId="9" fontId="32" fillId="0" borderId="0" xfId="41" applyFont="1" applyFill="1" applyBorder="1"/>
    <xf numFmtId="164" fontId="28" fillId="0" borderId="9" xfId="0" applyNumberFormat="1" applyFont="1" applyFill="1" applyBorder="1"/>
    <xf numFmtId="0" fontId="28" fillId="19" borderId="9" xfId="0" applyFont="1" applyFill="1" applyBorder="1"/>
    <xf numFmtId="0" fontId="28" fillId="0" borderId="12" xfId="0" applyFont="1" applyFill="1" applyBorder="1" applyAlignment="1">
      <alignment horizontal="left" vertical="center" indent="1"/>
    </xf>
    <xf numFmtId="0" fontId="28" fillId="19" borderId="0" xfId="0" applyFont="1" applyFill="1" applyBorder="1"/>
    <xf numFmtId="0" fontId="28" fillId="0" borderId="0" xfId="0" applyFont="1" applyFill="1" applyBorder="1" applyAlignment="1">
      <alignment horizontal="left" indent="1"/>
    </xf>
    <xf numFmtId="0" fontId="28" fillId="0" borderId="0" xfId="0" applyFont="1" applyFill="1" applyBorder="1" applyAlignment="1">
      <alignment horizontal="left" vertical="center" indent="1"/>
    </xf>
    <xf numFmtId="164" fontId="28" fillId="0" borderId="13" xfId="0" applyNumberFormat="1" applyFont="1" applyFill="1" applyBorder="1"/>
    <xf numFmtId="164" fontId="28" fillId="0" borderId="13" xfId="0" applyNumberFormat="1" applyFont="1" applyFill="1" applyBorder="1" applyAlignment="1"/>
    <xf numFmtId="0" fontId="28" fillId="0" borderId="0" xfId="0" applyNumberFormat="1" applyFont="1" applyFill="1" applyBorder="1" applyAlignment="1"/>
    <xf numFmtId="164" fontId="28" fillId="0" borderId="11" xfId="0" applyNumberFormat="1" applyFont="1" applyFill="1" applyBorder="1" applyAlignment="1"/>
    <xf numFmtId="164" fontId="28" fillId="0" borderId="22" xfId="0" applyNumberFormat="1" applyFont="1" applyFill="1" applyBorder="1"/>
    <xf numFmtId="0" fontId="30" fillId="0" borderId="0" xfId="0" applyFont="1" applyFill="1" applyBorder="1"/>
    <xf numFmtId="164" fontId="28" fillId="0" borderId="24" xfId="0" applyNumberFormat="1" applyFont="1" applyFill="1" applyBorder="1"/>
    <xf numFmtId="164" fontId="32" fillId="0" borderId="0" xfId="0" applyNumberFormat="1" applyFont="1" applyFill="1" applyBorder="1"/>
    <xf numFmtId="0" fontId="28" fillId="0" borderId="21" xfId="0" applyFont="1" applyFill="1" applyBorder="1" applyAlignment="1">
      <alignment horizontal="left" vertical="center" indent="1"/>
    </xf>
    <xf numFmtId="0" fontId="28" fillId="19" borderId="0" xfId="0" applyFont="1" applyFill="1"/>
    <xf numFmtId="0" fontId="30" fillId="19" borderId="0" xfId="0" applyFont="1" applyFill="1" applyBorder="1" applyAlignment="1">
      <alignment horizontal="right"/>
    </xf>
    <xf numFmtId="0" fontId="28" fillId="0" borderId="13" xfId="0" applyFont="1" applyFill="1" applyBorder="1" applyAlignment="1">
      <alignment horizontal="left" vertical="center" indent="1"/>
    </xf>
    <xf numFmtId="0" fontId="28" fillId="0" borderId="11" xfId="0" applyFont="1" applyFill="1" applyBorder="1" applyAlignment="1">
      <alignment horizontal="left" vertical="center" indent="1"/>
    </xf>
    <xf numFmtId="0" fontId="30" fillId="19" borderId="17" xfId="0" applyFont="1" applyFill="1" applyBorder="1" applyAlignment="1">
      <alignment horizontal="center"/>
    </xf>
    <xf numFmtId="0" fontId="30" fillId="19" borderId="18" xfId="0" applyFont="1" applyFill="1" applyBorder="1" applyAlignment="1">
      <alignment horizontal="center"/>
    </xf>
    <xf numFmtId="164" fontId="30" fillId="18" borderId="24" xfId="0" applyNumberFormat="1" applyFont="1" applyFill="1" applyBorder="1"/>
    <xf numFmtId="164" fontId="30" fillId="18" borderId="9" xfId="0" applyNumberFormat="1" applyFont="1" applyFill="1" applyBorder="1"/>
    <xf numFmtId="0" fontId="28" fillId="0" borderId="10" xfId="0" applyFont="1" applyFill="1" applyBorder="1" applyAlignment="1">
      <alignment horizontal="left" vertical="center" indent="1"/>
    </xf>
    <xf numFmtId="0" fontId="28" fillId="19" borderId="0" xfId="0" applyFont="1" applyFill="1" applyBorder="1" applyAlignment="1">
      <alignment horizontal="right" vertical="center"/>
    </xf>
    <xf numFmtId="0" fontId="30" fillId="19" borderId="14" xfId="0" applyFont="1" applyFill="1" applyBorder="1" applyAlignment="1">
      <alignment horizontal="center"/>
    </xf>
    <xf numFmtId="0" fontId="28" fillId="0" borderId="0" xfId="0" applyFont="1" applyFill="1" applyBorder="1" applyAlignment="1">
      <alignment horizontal="left" vertical="center"/>
    </xf>
    <xf numFmtId="0" fontId="28" fillId="0" borderId="0" xfId="0" applyFont="1" applyFill="1" applyBorder="1" applyAlignment="1">
      <alignment horizontal="right"/>
    </xf>
    <xf numFmtId="164" fontId="30" fillId="0" borderId="0" xfId="0" applyNumberFormat="1" applyFont="1" applyFill="1" applyBorder="1" applyAlignment="1">
      <alignment horizontal="center"/>
    </xf>
    <xf numFmtId="167" fontId="28" fillId="0" borderId="0" xfId="41" applyNumberFormat="1" applyFont="1" applyFill="1" applyBorder="1"/>
    <xf numFmtId="167" fontId="28" fillId="0" borderId="13" xfId="0" applyNumberFormat="1" applyFont="1" applyFill="1" applyBorder="1" applyAlignment="1">
      <alignment vertical="center"/>
    </xf>
    <xf numFmtId="167" fontId="28" fillId="0" borderId="11" xfId="0" applyNumberFormat="1" applyFont="1" applyFill="1" applyBorder="1" applyAlignment="1">
      <alignment vertical="center"/>
    </xf>
    <xf numFmtId="167" fontId="28" fillId="0" borderId="0" xfId="0" applyNumberFormat="1" applyFont="1" applyFill="1" applyBorder="1"/>
    <xf numFmtId="167" fontId="28" fillId="18" borderId="13" xfId="41" applyNumberFormat="1" applyFont="1" applyFill="1" applyBorder="1" applyAlignment="1"/>
    <xf numFmtId="167" fontId="28" fillId="18" borderId="13" xfId="0" applyNumberFormat="1" applyFont="1" applyFill="1" applyBorder="1" applyAlignment="1">
      <alignment vertical="center"/>
    </xf>
    <xf numFmtId="0" fontId="28" fillId="19" borderId="15" xfId="0" applyFont="1" applyFill="1" applyBorder="1"/>
    <xf numFmtId="0" fontId="30" fillId="19" borderId="18" xfId="0" applyFont="1" applyFill="1" applyBorder="1" applyAlignment="1">
      <alignment horizontal="center"/>
    </xf>
    <xf numFmtId="0" fontId="30" fillId="19" borderId="0" xfId="0" applyFont="1" applyFill="1" applyBorder="1" applyAlignment="1">
      <alignment horizontal="right"/>
    </xf>
    <xf numFmtId="0" fontId="32" fillId="0" borderId="0" xfId="41" applyNumberFormat="1" applyFont="1" applyFill="1" applyBorder="1"/>
    <xf numFmtId="0" fontId="31" fillId="0" borderId="0" xfId="0" applyFont="1" applyFill="1" applyBorder="1" applyAlignment="1">
      <alignment horizontal="right"/>
    </xf>
    <xf numFmtId="0" fontId="32" fillId="0" borderId="0" xfId="0" applyFont="1" applyFill="1" applyBorder="1" applyAlignment="1">
      <alignment horizontal="right"/>
    </xf>
    <xf numFmtId="0" fontId="31" fillId="0" borderId="0" xfId="0" applyFont="1" applyFill="1" applyBorder="1" applyAlignment="1">
      <alignment horizontal="center"/>
    </xf>
    <xf numFmtId="164" fontId="31" fillId="0" borderId="0" xfId="0" applyNumberFormat="1" applyFont="1" applyFill="1" applyBorder="1" applyAlignment="1">
      <alignment horizontal="center"/>
    </xf>
    <xf numFmtId="164" fontId="31" fillId="0" borderId="0" xfId="0" applyNumberFormat="1" applyFont="1" applyFill="1" applyBorder="1"/>
    <xf numFmtId="164" fontId="28" fillId="0" borderId="23" xfId="0" applyNumberFormat="1" applyFont="1" applyFill="1" applyBorder="1" applyAlignment="1">
      <alignment vertical="center"/>
    </xf>
    <xf numFmtId="164" fontId="28" fillId="0" borderId="25" xfId="0" applyNumberFormat="1" applyFont="1" applyFill="1" applyBorder="1" applyAlignment="1">
      <alignment vertical="center"/>
    </xf>
    <xf numFmtId="0" fontId="30" fillId="0" borderId="0" xfId="0" applyFont="1" applyFill="1" applyBorder="1" applyAlignment="1">
      <alignment horizontal="center"/>
    </xf>
    <xf numFmtId="0" fontId="28" fillId="0" borderId="0" xfId="0" applyFont="1" applyFill="1" applyBorder="1" applyAlignment="1">
      <alignment vertical="center" wrapText="1"/>
    </xf>
    <xf numFmtId="0" fontId="32" fillId="0" borderId="0" xfId="41" applyNumberFormat="1" applyFont="1" applyFill="1" applyBorder="1" applyAlignment="1"/>
    <xf numFmtId="0" fontId="28" fillId="0" borderId="0" xfId="0" applyNumberFormat="1" applyFont="1" applyFill="1" applyBorder="1" applyAlignment="1">
      <alignment wrapText="1"/>
    </xf>
    <xf numFmtId="0" fontId="30" fillId="19" borderId="9" xfId="0" applyFont="1" applyFill="1" applyBorder="1" applyAlignment="1">
      <alignment horizontal="center"/>
    </xf>
    <xf numFmtId="0" fontId="30" fillId="19" borderId="19" xfId="0" applyFont="1" applyFill="1" applyBorder="1" applyAlignment="1">
      <alignment horizontal="center"/>
    </xf>
    <xf numFmtId="0" fontId="28" fillId="0" borderId="0" xfId="0" applyFont="1" applyFill="1" applyBorder="1" applyAlignment="1"/>
    <xf numFmtId="49" fontId="43" fillId="0" borderId="0" xfId="0" applyNumberFormat="1" applyFont="1" applyFill="1" applyBorder="1" applyAlignment="1">
      <alignment horizontal="right"/>
    </xf>
    <xf numFmtId="0" fontId="25" fillId="0" borderId="0" xfId="0" applyFont="1" applyFill="1"/>
    <xf numFmtId="0" fontId="38" fillId="0" borderId="0" xfId="0" applyFont="1" applyFill="1" applyBorder="1"/>
    <xf numFmtId="164" fontId="38" fillId="0" borderId="0" xfId="0" applyNumberFormat="1" applyFont="1" applyFill="1" applyBorder="1"/>
    <xf numFmtId="165" fontId="28" fillId="0" borderId="0" xfId="0" applyNumberFormat="1" applyFont="1" applyFill="1" applyBorder="1" applyAlignment="1">
      <alignment horizontal="right"/>
    </xf>
    <xf numFmtId="0" fontId="26" fillId="0" borderId="0" xfId="0" applyNumberFormat="1" applyFont="1" applyFill="1" applyBorder="1"/>
    <xf numFmtId="0" fontId="33" fillId="0" borderId="0" xfId="0" applyFont="1" applyFill="1" applyBorder="1" applyAlignment="1">
      <alignment vertical="top"/>
    </xf>
    <xf numFmtId="0" fontId="46" fillId="0" borderId="0" xfId="0" applyFont="1" applyFill="1" applyBorder="1"/>
    <xf numFmtId="0" fontId="49" fillId="0" borderId="0" xfId="0" applyFont="1" applyFill="1" applyBorder="1"/>
    <xf numFmtId="0" fontId="28" fillId="0" borderId="0" xfId="0" applyFont="1" applyFill="1"/>
    <xf numFmtId="0" fontId="29" fillId="0" borderId="0" xfId="0" applyFont="1" applyFill="1"/>
    <xf numFmtId="0" fontId="48" fillId="0" borderId="0" xfId="0" applyFont="1" applyFill="1"/>
    <xf numFmtId="0" fontId="24" fillId="0" borderId="0" xfId="0" applyFont="1" applyFill="1"/>
    <xf numFmtId="164" fontId="28" fillId="0" borderId="0" xfId="0" applyNumberFormat="1" applyFont="1" applyFill="1"/>
    <xf numFmtId="0" fontId="25" fillId="0" borderId="0" xfId="0" applyFont="1" applyFill="1" applyAlignment="1"/>
    <xf numFmtId="0" fontId="28" fillId="0" borderId="0" xfId="0" applyFont="1" applyFill="1" applyAlignment="1">
      <alignment horizontal="right"/>
    </xf>
    <xf numFmtId="0" fontId="26" fillId="0" borderId="0" xfId="0" applyFont="1" applyFill="1"/>
    <xf numFmtId="0" fontId="47" fillId="0" borderId="0" xfId="0" applyFont="1" applyFill="1"/>
    <xf numFmtId="0" fontId="30" fillId="0" borderId="0" xfId="0" applyFont="1" applyFill="1"/>
    <xf numFmtId="0" fontId="45" fillId="0" borderId="0" xfId="0" applyFont="1" applyFill="1"/>
    <xf numFmtId="0" fontId="44" fillId="0" borderId="0" xfId="0" applyFont="1" applyFill="1" applyAlignment="1"/>
    <xf numFmtId="0" fontId="45" fillId="0" borderId="0" xfId="0" applyFont="1" applyFill="1" applyBorder="1"/>
    <xf numFmtId="0" fontId="45" fillId="0" borderId="0" xfId="0" applyFont="1" applyFill="1" applyAlignment="1">
      <alignment vertical="top"/>
    </xf>
    <xf numFmtId="0" fontId="45" fillId="0" borderId="0" xfId="0" applyFont="1" applyFill="1" applyAlignment="1"/>
    <xf numFmtId="0" fontId="42" fillId="0" borderId="0" xfId="0" applyFont="1" applyFill="1"/>
    <xf numFmtId="0" fontId="43" fillId="0" borderId="0" xfId="0" applyFont="1" applyFill="1" applyAlignment="1">
      <alignment horizontal="right"/>
    </xf>
    <xf numFmtId="164" fontId="28" fillId="0" borderId="23" xfId="0" applyNumberFormat="1" applyFont="1" applyFill="1" applyBorder="1"/>
    <xf numFmtId="167" fontId="28" fillId="0" borderId="13" xfId="41" applyNumberFormat="1" applyFont="1" applyFill="1" applyBorder="1" applyAlignment="1"/>
    <xf numFmtId="164" fontId="32" fillId="0" borderId="0" xfId="0" applyNumberFormat="1" applyFont="1" applyFill="1"/>
    <xf numFmtId="167" fontId="28" fillId="0" borderId="13" xfId="41" applyNumberFormat="1" applyFont="1" applyFill="1" applyBorder="1"/>
    <xf numFmtId="167" fontId="28" fillId="0" borderId="11" xfId="41" applyNumberFormat="1" applyFont="1" applyFill="1" applyBorder="1" applyAlignment="1"/>
    <xf numFmtId="167" fontId="28" fillId="0" borderId="11" xfId="41" applyNumberFormat="1" applyFont="1" applyFill="1" applyBorder="1"/>
    <xf numFmtId="167" fontId="28" fillId="0" borderId="12" xfId="41" applyNumberFormat="1" applyFont="1" applyFill="1" applyBorder="1"/>
    <xf numFmtId="166" fontId="28" fillId="0" borderId="0" xfId="0" applyNumberFormat="1" applyFont="1" applyFill="1" applyBorder="1"/>
    <xf numFmtId="0" fontId="33" fillId="0" borderId="0" xfId="0" applyFont="1" applyFill="1" applyAlignment="1">
      <alignment horizontal="right"/>
    </xf>
    <xf numFmtId="0" fontId="35" fillId="0" borderId="0" xfId="0" applyFont="1" applyFill="1" applyAlignment="1">
      <alignment horizontal="right"/>
    </xf>
    <xf numFmtId="166" fontId="32" fillId="0" borderId="0" xfId="0" applyNumberFormat="1" applyFont="1" applyFill="1" applyBorder="1"/>
    <xf numFmtId="167" fontId="32" fillId="0" borderId="0" xfId="41" applyNumberFormat="1" applyFont="1" applyFill="1" applyBorder="1"/>
    <xf numFmtId="0" fontId="32" fillId="0" borderId="0" xfId="0" applyFont="1" applyFill="1"/>
    <xf numFmtId="167" fontId="32" fillId="0" borderId="0" xfId="41" applyNumberFormat="1" applyFont="1" applyFill="1"/>
    <xf numFmtId="167" fontId="32" fillId="0" borderId="0" xfId="0" applyNumberFormat="1" applyFont="1" applyFill="1"/>
    <xf numFmtId="0" fontId="28" fillId="0" borderId="0" xfId="0" applyNumberFormat="1" applyFont="1" applyFill="1" applyAlignment="1"/>
    <xf numFmtId="0" fontId="32" fillId="0" borderId="0" xfId="41" applyNumberFormat="1" applyFont="1" applyFill="1" applyAlignment="1"/>
    <xf numFmtId="0" fontId="32" fillId="0" borderId="0" xfId="0" applyNumberFormat="1" applyFont="1" applyFill="1" applyAlignment="1"/>
    <xf numFmtId="0" fontId="32" fillId="0" borderId="0" xfId="0" applyNumberFormat="1" applyFont="1" applyFill="1" applyBorder="1" applyAlignment="1"/>
    <xf numFmtId="0" fontId="28" fillId="0" borderId="0" xfId="0" applyFont="1" applyFill="1" applyBorder="1" applyAlignment="1"/>
    <xf numFmtId="0" fontId="32" fillId="0" borderId="0" xfId="0" applyNumberFormat="1" applyFont="1" applyFill="1" applyBorder="1"/>
    <xf numFmtId="0" fontId="50" fillId="0" borderId="0" xfId="0" applyFont="1" applyFill="1"/>
    <xf numFmtId="164" fontId="50" fillId="0" borderId="0" xfId="0" applyNumberFormat="1" applyFont="1" applyFill="1"/>
    <xf numFmtId="9" fontId="32" fillId="0" borderId="0" xfId="41" applyFont="1" applyFill="1"/>
    <xf numFmtId="0" fontId="31" fillId="0" borderId="0" xfId="42" applyFont="1" applyFill="1" applyBorder="1" applyAlignment="1">
      <alignment horizontal="right"/>
    </xf>
    <xf numFmtId="167" fontId="32" fillId="0" borderId="0" xfId="0" applyNumberFormat="1" applyFont="1" applyFill="1" applyBorder="1"/>
    <xf numFmtId="0" fontId="52" fillId="0" borderId="0" xfId="0" applyFont="1" applyFill="1"/>
    <xf numFmtId="9" fontId="25" fillId="0" borderId="0" xfId="41" applyFont="1" applyFill="1"/>
    <xf numFmtId="0" fontId="32" fillId="0" borderId="0" xfId="0" applyFont="1" applyFill="1" applyBorder="1" applyAlignment="1">
      <alignment horizontal="left" indent="1"/>
    </xf>
    <xf numFmtId="164" fontId="30" fillId="0" borderId="0" xfId="0" applyNumberFormat="1" applyFont="1" applyFill="1"/>
    <xf numFmtId="167" fontId="25" fillId="0" borderId="0" xfId="41" applyNumberFormat="1" applyFont="1" applyFill="1"/>
    <xf numFmtId="9" fontId="25" fillId="0" borderId="0" xfId="41" applyFont="1" applyFill="1" applyAlignment="1"/>
    <xf numFmtId="9" fontId="28" fillId="0" borderId="0" xfId="41" applyFont="1" applyFill="1" applyBorder="1"/>
    <xf numFmtId="0" fontId="25" fillId="0" borderId="0" xfId="0" applyFont="1" applyFill="1" applyAlignment="1">
      <alignment horizontal="center"/>
    </xf>
    <xf numFmtId="0" fontId="30" fillId="0" borderId="0" xfId="0" applyFont="1" applyFill="1" applyBorder="1" applyAlignment="1">
      <alignment horizontal="right"/>
    </xf>
    <xf numFmtId="0" fontId="30" fillId="0" borderId="0" xfId="0" applyFont="1" applyFill="1" applyBorder="1" applyAlignment="1">
      <alignment horizontal="right"/>
    </xf>
    <xf numFmtId="0" fontId="30" fillId="0" borderId="0" xfId="0" applyFont="1" applyFill="1" applyBorder="1" applyAlignment="1"/>
    <xf numFmtId="167" fontId="28" fillId="0" borderId="0" xfId="41" applyNumberFormat="1" applyFont="1" applyFill="1"/>
    <xf numFmtId="164" fontId="25" fillId="0" borderId="0" xfId="0" applyNumberFormat="1" applyFont="1" applyFill="1"/>
    <xf numFmtId="0" fontId="25" fillId="0" borderId="0" xfId="0" applyFont="1" applyFill="1" applyBorder="1"/>
    <xf numFmtId="167" fontId="28" fillId="0" borderId="0" xfId="41" applyNumberFormat="1" applyFont="1" applyFill="1" applyBorder="1" applyAlignment="1"/>
    <xf numFmtId="0" fontId="28" fillId="0" borderId="0" xfId="0" applyFont="1" applyFill="1" applyBorder="1"/>
    <xf numFmtId="0" fontId="25" fillId="0" borderId="0" xfId="0" applyFont="1" applyFill="1"/>
    <xf numFmtId="0" fontId="46" fillId="0" borderId="0" xfId="0" applyFont="1" applyFill="1" applyBorder="1"/>
    <xf numFmtId="0" fontId="25" fillId="0" borderId="0" xfId="0" applyFont="1" applyFill="1" applyAlignment="1"/>
    <xf numFmtId="0" fontId="26" fillId="0" borderId="0" xfId="0" applyFont="1"/>
    <xf numFmtId="0" fontId="30" fillId="0" borderId="0" xfId="0" applyFont="1" applyFill="1" applyBorder="1" applyAlignment="1">
      <alignment horizontal="center" vertical="center" wrapText="1"/>
    </xf>
    <xf numFmtId="164" fontId="52" fillId="0" borderId="0" xfId="0" applyNumberFormat="1" applyFont="1" applyFill="1"/>
    <xf numFmtId="164" fontId="70" fillId="0" borderId="0" xfId="0" applyNumberFormat="1" applyFont="1" applyFill="1"/>
    <xf numFmtId="164" fontId="71" fillId="0" borderId="0" xfId="0" applyNumberFormat="1" applyFont="1" applyFill="1" applyBorder="1"/>
    <xf numFmtId="9" fontId="71" fillId="0" borderId="0" xfId="41" applyFont="1" applyFill="1" applyBorder="1"/>
    <xf numFmtId="9" fontId="70" fillId="0" borderId="0" xfId="41" applyFont="1" applyFill="1"/>
    <xf numFmtId="9" fontId="52" fillId="0" borderId="0" xfId="41" applyFont="1" applyFill="1"/>
    <xf numFmtId="10" fontId="25" fillId="0" borderId="0" xfId="41" applyNumberFormat="1" applyFont="1" applyFill="1"/>
    <xf numFmtId="9" fontId="30" fillId="0" borderId="0" xfId="41" applyFont="1" applyFill="1" applyBorder="1"/>
    <xf numFmtId="0" fontId="72" fillId="0" borderId="0" xfId="0" applyFont="1" applyFill="1"/>
    <xf numFmtId="0" fontId="32" fillId="33" borderId="0" xfId="0" applyFont="1" applyFill="1"/>
    <xf numFmtId="0" fontId="39" fillId="0" borderId="0" xfId="0" applyFont="1" applyFill="1"/>
    <xf numFmtId="0" fontId="47" fillId="0" borderId="0" xfId="0" applyFont="1" applyFill="1" applyBorder="1"/>
    <xf numFmtId="0" fontId="26" fillId="0" borderId="0" xfId="43" applyFont="1" applyFill="1"/>
    <xf numFmtId="49" fontId="26" fillId="0" borderId="0" xfId="43" applyNumberFormat="1" applyFont="1" applyFill="1" applyAlignment="1">
      <alignment horizontal="right" vertical="center"/>
    </xf>
    <xf numFmtId="0" fontId="73" fillId="0" borderId="0" xfId="43" applyFont="1" applyFill="1"/>
    <xf numFmtId="0" fontId="28" fillId="0" borderId="0" xfId="43" applyFont="1" applyFill="1"/>
    <xf numFmtId="0" fontId="44" fillId="0" borderId="0" xfId="0" applyFont="1" applyFill="1"/>
    <xf numFmtId="0" fontId="45" fillId="0" borderId="0" xfId="0" applyFont="1" applyAlignment="1">
      <alignment vertical="top" wrapText="1"/>
    </xf>
    <xf numFmtId="0" fontId="44" fillId="0" borderId="0" xfId="0" applyFont="1" applyFill="1" applyAlignment="1">
      <alignment vertical="top"/>
    </xf>
    <xf numFmtId="169" fontId="0" fillId="0" borderId="0" xfId="0" applyNumberFormat="1"/>
    <xf numFmtId="166" fontId="0" fillId="0" borderId="0" xfId="0" applyNumberFormat="1"/>
    <xf numFmtId="9" fontId="25" fillId="0" borderId="0" xfId="41" applyNumberFormat="1" applyFont="1" applyFill="1"/>
    <xf numFmtId="9" fontId="28" fillId="0" borderId="0" xfId="41" applyNumberFormat="1" applyFont="1" applyFill="1" applyBorder="1" applyAlignment="1"/>
    <xf numFmtId="0" fontId="28" fillId="0" borderId="0" xfId="150" applyFont="1" applyFill="1" applyBorder="1"/>
    <xf numFmtId="0" fontId="28" fillId="0" borderId="0" xfId="150" applyFont="1" applyFill="1"/>
    <xf numFmtId="0" fontId="28" fillId="0" borderId="0" xfId="150" applyFont="1" applyFill="1" applyAlignment="1"/>
    <xf numFmtId="164" fontId="28" fillId="0" borderId="0" xfId="150" applyNumberFormat="1" applyFont="1" applyFill="1"/>
    <xf numFmtId="0" fontId="28" fillId="33" borderId="0" xfId="150" applyFont="1" applyFill="1"/>
    <xf numFmtId="1" fontId="25" fillId="0" borderId="0" xfId="41" applyNumberFormat="1" applyFont="1" applyFill="1"/>
    <xf numFmtId="0" fontId="33" fillId="0" borderId="0" xfId="0" applyFont="1" applyFill="1" applyBorder="1" applyAlignment="1">
      <alignment horizontal="right"/>
    </xf>
    <xf numFmtId="0" fontId="24" fillId="0" borderId="0" xfId="0" applyFont="1"/>
    <xf numFmtId="0" fontId="30" fillId="33" borderId="31" xfId="0" applyFont="1" applyFill="1" applyBorder="1" applyAlignment="1">
      <alignment horizontal="center" vertical="center"/>
    </xf>
    <xf numFmtId="0" fontId="28" fillId="33" borderId="31" xfId="0" applyFont="1" applyFill="1" applyBorder="1" applyAlignment="1">
      <alignment horizontal="left" indent="1"/>
    </xf>
    <xf numFmtId="0" fontId="30" fillId="33" borderId="31" xfId="0" applyFont="1" applyFill="1" applyBorder="1" applyAlignment="1">
      <alignment vertical="center" wrapText="1"/>
    </xf>
    <xf numFmtId="0" fontId="30" fillId="33" borderId="31" xfId="0" applyFont="1" applyFill="1" applyBorder="1" applyAlignment="1">
      <alignment vertical="center"/>
    </xf>
    <xf numFmtId="0" fontId="28" fillId="33" borderId="31" xfId="0" applyFont="1" applyFill="1" applyBorder="1" applyAlignment="1">
      <alignment horizontal="left" wrapText="1" indent="1"/>
    </xf>
    <xf numFmtId="0" fontId="28" fillId="33" borderId="31" xfId="0" applyFont="1" applyFill="1" applyBorder="1" applyAlignment="1">
      <alignment horizontal="left" vertical="center" indent="1"/>
    </xf>
    <xf numFmtId="0" fontId="30" fillId="33" borderId="31" xfId="0" applyFont="1" applyFill="1" applyBorder="1" applyAlignment="1">
      <alignment horizontal="right"/>
    </xf>
    <xf numFmtId="0" fontId="30" fillId="33" borderId="32" xfId="0" applyFont="1" applyFill="1" applyBorder="1" applyAlignment="1">
      <alignment vertical="center" wrapText="1"/>
    </xf>
    <xf numFmtId="0" fontId="28" fillId="33" borderId="32" xfId="0" applyFont="1" applyFill="1" applyBorder="1"/>
    <xf numFmtId="0" fontId="28" fillId="33" borderId="0" xfId="0" applyFont="1" applyFill="1" applyBorder="1"/>
    <xf numFmtId="0" fontId="30" fillId="33" borderId="31" xfId="150" applyFont="1" applyFill="1" applyBorder="1"/>
    <xf numFmtId="0" fontId="30" fillId="33" borderId="31" xfId="150" applyFont="1" applyFill="1" applyBorder="1" applyAlignment="1">
      <alignment horizontal="left" vertical="center" wrapText="1"/>
    </xf>
    <xf numFmtId="0" fontId="77" fillId="0" borderId="0" xfId="43" applyFont="1" applyFill="1" applyAlignment="1">
      <alignment horizontal="left" vertical="top"/>
    </xf>
    <xf numFmtId="0" fontId="77" fillId="0" borderId="0" xfId="0" applyFont="1" applyFill="1" applyAlignment="1">
      <alignment horizontal="left" vertical="top"/>
    </xf>
    <xf numFmtId="0" fontId="77" fillId="0" borderId="0" xfId="0" applyFont="1" applyFill="1" applyBorder="1"/>
    <xf numFmtId="0" fontId="77" fillId="0" borderId="0" xfId="43" applyFont="1" applyFill="1" applyBorder="1"/>
    <xf numFmtId="0" fontId="77" fillId="0" borderId="0" xfId="43" applyFont="1" applyFill="1"/>
    <xf numFmtId="0" fontId="79" fillId="0" borderId="0" xfId="0" applyFont="1" applyFill="1" applyBorder="1"/>
    <xf numFmtId="0" fontId="30" fillId="33" borderId="31" xfId="0" applyFont="1" applyFill="1" applyBorder="1" applyAlignment="1">
      <alignment horizontal="right" vertical="center"/>
    </xf>
    <xf numFmtId="0" fontId="81" fillId="0" borderId="0" xfId="0" applyFont="1" applyFill="1"/>
    <xf numFmtId="0" fontId="81" fillId="0" borderId="0" xfId="0" applyFont="1" applyFill="1" applyAlignment="1">
      <alignment horizontal="right"/>
    </xf>
    <xf numFmtId="0" fontId="76" fillId="0" borderId="0" xfId="0" applyFont="1" applyFill="1"/>
    <xf numFmtId="0" fontId="80" fillId="0" borderId="0" xfId="43" applyFont="1" applyFill="1" applyBorder="1"/>
    <xf numFmtId="0" fontId="80" fillId="0" borderId="0" xfId="43" applyFont="1" applyFill="1" applyBorder="1" applyAlignment="1">
      <alignment horizontal="left" vertical="center" indent="1"/>
    </xf>
    <xf numFmtId="0" fontId="83" fillId="0" borderId="0" xfId="0" applyFont="1" applyFill="1"/>
    <xf numFmtId="0" fontId="82" fillId="0" borderId="0" xfId="0" applyFont="1" applyFill="1"/>
    <xf numFmtId="49" fontId="80" fillId="0" borderId="0" xfId="43" applyNumberFormat="1" applyFont="1" applyFill="1" applyBorder="1" applyAlignment="1">
      <alignment horizontal="left" vertical="center"/>
    </xf>
    <xf numFmtId="0" fontId="80" fillId="0" borderId="0" xfId="43" applyFont="1" applyFill="1" applyBorder="1" applyAlignment="1">
      <alignment horizontal="left" vertical="center"/>
    </xf>
    <xf numFmtId="0" fontId="80" fillId="0" borderId="0" xfId="43" applyFont="1" applyFill="1" applyBorder="1" applyAlignment="1">
      <alignment horizontal="right" vertical="center"/>
    </xf>
    <xf numFmtId="164" fontId="28" fillId="33" borderId="31" xfId="0" applyNumberFormat="1" applyFont="1" applyFill="1" applyBorder="1" applyAlignment="1">
      <alignment horizontal="right" vertical="top"/>
    </xf>
    <xf numFmtId="0" fontId="29" fillId="0" borderId="0" xfId="0" applyFont="1" applyFill="1" applyBorder="1" applyAlignment="1">
      <alignment vertical="top"/>
    </xf>
    <xf numFmtId="0" fontId="28" fillId="0" borderId="0" xfId="0" applyFont="1" applyFill="1" applyBorder="1" applyAlignment="1">
      <alignment vertical="top"/>
    </xf>
    <xf numFmtId="164" fontId="30" fillId="33" borderId="31" xfId="0" applyNumberFormat="1" applyFont="1" applyFill="1" applyBorder="1" applyAlignment="1">
      <alignment horizontal="right" vertical="top"/>
    </xf>
    <xf numFmtId="0" fontId="30" fillId="33" borderId="31" xfId="0" applyFont="1" applyFill="1" applyBorder="1" applyAlignment="1">
      <alignment horizontal="right" vertical="top"/>
    </xf>
    <xf numFmtId="0" fontId="30" fillId="33" borderId="32" xfId="0" applyFont="1" applyFill="1" applyBorder="1" applyAlignment="1">
      <alignment horizontal="right" vertical="top"/>
    </xf>
    <xf numFmtId="164" fontId="30" fillId="33" borderId="31" xfId="0" applyNumberFormat="1" applyFont="1" applyFill="1" applyBorder="1" applyAlignment="1">
      <alignment vertical="top"/>
    </xf>
    <xf numFmtId="164" fontId="28" fillId="33" borderId="31" xfId="0" applyNumberFormat="1" applyFont="1" applyFill="1" applyBorder="1" applyAlignment="1">
      <alignment vertical="top"/>
    </xf>
    <xf numFmtId="0" fontId="30" fillId="33" borderId="31" xfId="42" applyFont="1" applyFill="1" applyBorder="1" applyAlignment="1">
      <alignment horizontal="right" vertical="top"/>
    </xf>
    <xf numFmtId="0" fontId="28" fillId="33" borderId="31" xfId="0" applyFont="1" applyFill="1" applyBorder="1" applyAlignment="1">
      <alignment horizontal="left" vertical="top"/>
    </xf>
    <xf numFmtId="0" fontId="30" fillId="33" borderId="32" xfId="0" applyFont="1" applyFill="1" applyBorder="1" applyAlignment="1">
      <alignment horizontal="right" vertical="center"/>
    </xf>
    <xf numFmtId="0" fontId="29" fillId="0" borderId="0" xfId="0" applyFont="1" applyFill="1" applyBorder="1" applyAlignment="1"/>
    <xf numFmtId="0" fontId="29" fillId="0" borderId="0" xfId="0" applyFont="1" applyFill="1" applyBorder="1" applyAlignment="1">
      <alignment horizontal="left" vertical="top"/>
    </xf>
    <xf numFmtId="167" fontId="30" fillId="33" borderId="31" xfId="41" applyNumberFormat="1" applyFont="1" applyFill="1" applyBorder="1" applyAlignment="1">
      <alignment vertical="top"/>
    </xf>
    <xf numFmtId="167" fontId="30" fillId="33" borderId="31" xfId="0" applyNumberFormat="1" applyFont="1" applyFill="1" applyBorder="1" applyAlignment="1">
      <alignment vertical="top"/>
    </xf>
    <xf numFmtId="167" fontId="28" fillId="33" borderId="31" xfId="0" applyNumberFormat="1" applyFont="1" applyFill="1" applyBorder="1" applyAlignment="1">
      <alignment vertical="top"/>
    </xf>
    <xf numFmtId="167" fontId="30" fillId="33" borderId="31" xfId="41" applyNumberFormat="1" applyFont="1" applyFill="1" applyBorder="1" applyAlignment="1">
      <alignment horizontal="right" vertical="top"/>
    </xf>
    <xf numFmtId="167" fontId="30" fillId="33" borderId="31" xfId="0" applyNumberFormat="1" applyFont="1" applyFill="1" applyBorder="1" applyAlignment="1">
      <alignment horizontal="right" vertical="top"/>
    </xf>
    <xf numFmtId="167" fontId="28" fillId="33" borderId="31" xfId="0" applyNumberFormat="1" applyFont="1" applyFill="1" applyBorder="1" applyAlignment="1">
      <alignment horizontal="right" vertical="top"/>
    </xf>
    <xf numFmtId="164" fontId="34" fillId="33" borderId="31" xfId="0" applyNumberFormat="1" applyFont="1" applyFill="1" applyBorder="1" applyAlignment="1" applyProtection="1">
      <alignment horizontal="right" vertical="top"/>
    </xf>
    <xf numFmtId="0" fontId="30" fillId="33" borderId="31" xfId="0" applyFont="1" applyFill="1" applyBorder="1" applyAlignment="1">
      <alignment horizontal="right" wrapText="1"/>
    </xf>
    <xf numFmtId="0" fontId="30" fillId="33" borderId="33" xfId="0" applyFont="1" applyFill="1" applyBorder="1" applyAlignment="1">
      <alignment horizontal="right" vertical="center"/>
    </xf>
    <xf numFmtId="0" fontId="30" fillId="33" borderId="33" xfId="0" applyFont="1" applyFill="1" applyBorder="1" applyAlignment="1">
      <alignment horizontal="right" vertical="top"/>
    </xf>
    <xf numFmtId="0" fontId="7" fillId="0" borderId="0" xfId="0" applyFont="1"/>
    <xf numFmtId="0" fontId="87" fillId="0" borderId="0" xfId="0" applyFont="1" applyFill="1"/>
    <xf numFmtId="0" fontId="29" fillId="0" borderId="0" xfId="150" applyFont="1" applyFill="1"/>
    <xf numFmtId="0" fontId="30" fillId="0" borderId="0" xfId="0" applyFont="1" applyFill="1" applyAlignment="1"/>
    <xf numFmtId="0" fontId="39" fillId="0" borderId="0" xfId="0" applyFont="1" applyFill="1" applyAlignment="1">
      <alignment horizontal="left" vertical="center"/>
    </xf>
    <xf numFmtId="0" fontId="26" fillId="0" borderId="0" xfId="0" applyFont="1" applyFill="1" applyAlignment="1">
      <alignment horizontal="right"/>
    </xf>
    <xf numFmtId="0" fontId="39" fillId="0" borderId="0" xfId="0" applyFont="1" applyFill="1" applyAlignment="1"/>
    <xf numFmtId="0" fontId="77" fillId="0" borderId="0" xfId="43" applyFont="1"/>
    <xf numFmtId="164" fontId="30" fillId="33" borderId="31" xfId="0" applyNumberFormat="1" applyFont="1" applyFill="1" applyBorder="1" applyAlignment="1">
      <alignment horizontal="right" vertical="top"/>
    </xf>
    <xf numFmtId="164" fontId="28" fillId="33" borderId="31" xfId="0" applyNumberFormat="1" applyFont="1" applyFill="1" applyBorder="1" applyAlignment="1">
      <alignment horizontal="right" vertical="top"/>
    </xf>
    <xf numFmtId="0" fontId="30" fillId="33" borderId="31" xfId="0" applyFont="1" applyFill="1" applyBorder="1" applyAlignment="1">
      <alignment horizontal="left" vertical="top"/>
    </xf>
    <xf numFmtId="0" fontId="30" fillId="33" borderId="31" xfId="0" applyFont="1" applyFill="1" applyBorder="1" applyAlignment="1">
      <alignment horizontal="right" vertical="top"/>
    </xf>
    <xf numFmtId="0" fontId="30" fillId="33" borderId="31" xfId="0" applyFont="1" applyFill="1" applyBorder="1" applyAlignment="1">
      <alignment horizontal="right" vertical="top" wrapText="1"/>
    </xf>
    <xf numFmtId="49" fontId="88" fillId="0" borderId="0" xfId="0" applyNumberFormat="1" applyFont="1" applyFill="1" applyBorder="1" applyAlignment="1">
      <alignment horizontal="left" vertical="center"/>
    </xf>
    <xf numFmtId="0" fontId="88" fillId="0" borderId="0" xfId="0" applyFont="1" applyFill="1" applyBorder="1" applyAlignment="1">
      <alignment horizontal="left" vertical="center"/>
    </xf>
    <xf numFmtId="0" fontId="88" fillId="0" borderId="0" xfId="0" applyFont="1" applyFill="1" applyBorder="1" applyAlignment="1"/>
    <xf numFmtId="0" fontId="88" fillId="0" borderId="0" xfId="0" applyFont="1" applyFill="1" applyBorder="1" applyAlignment="1">
      <alignment horizontal="right" vertical="center"/>
    </xf>
    <xf numFmtId="0" fontId="88" fillId="0" borderId="0" xfId="0" applyFont="1" applyFill="1" applyBorder="1"/>
    <xf numFmtId="0" fontId="88" fillId="0" borderId="0" xfId="0" applyFont="1" applyFill="1" applyBorder="1" applyAlignment="1">
      <alignment horizontal="left" vertical="center" indent="1"/>
    </xf>
    <xf numFmtId="49" fontId="88" fillId="0" borderId="0" xfId="43" applyNumberFormat="1" applyFont="1" applyFill="1" applyBorder="1" applyAlignment="1">
      <alignment horizontal="left" vertical="center"/>
    </xf>
    <xf numFmtId="0" fontId="88" fillId="0" borderId="0" xfId="43" applyFont="1" applyFill="1" applyBorder="1" applyAlignment="1">
      <alignment horizontal="left" vertical="center"/>
    </xf>
    <xf numFmtId="0" fontId="88" fillId="0" borderId="0" xfId="43" applyFont="1" applyFill="1" applyBorder="1"/>
    <xf numFmtId="0" fontId="88" fillId="0" borderId="0" xfId="43" applyFont="1" applyFill="1" applyBorder="1" applyAlignment="1">
      <alignment horizontal="left" vertical="center" indent="1"/>
    </xf>
    <xf numFmtId="0" fontId="88" fillId="0" borderId="0" xfId="43" applyFont="1" applyFill="1" applyBorder="1" applyAlignment="1">
      <alignment horizontal="right" vertical="center"/>
    </xf>
    <xf numFmtId="0" fontId="88" fillId="0" borderId="0" xfId="0" applyFont="1" applyFill="1" applyBorder="1" applyAlignment="1">
      <alignment horizontal="right"/>
    </xf>
    <xf numFmtId="0" fontId="89" fillId="0" borderId="0" xfId="0" applyFont="1" applyFill="1" applyBorder="1"/>
    <xf numFmtId="0" fontId="90" fillId="0" borderId="0" xfId="0" applyFont="1" applyFill="1" applyBorder="1"/>
    <xf numFmtId="0" fontId="90" fillId="0" borderId="0" xfId="0" applyFont="1" applyFill="1"/>
    <xf numFmtId="0" fontId="90" fillId="0" borderId="0" xfId="150" applyFont="1" applyFill="1" applyBorder="1"/>
    <xf numFmtId="49" fontId="38" fillId="0" borderId="0" xfId="0" applyNumberFormat="1" applyFont="1" applyFill="1" applyBorder="1" applyAlignment="1">
      <alignment horizontal="right"/>
    </xf>
    <xf numFmtId="49" fontId="38" fillId="0" borderId="0" xfId="0" applyNumberFormat="1" applyFont="1" applyFill="1" applyAlignment="1">
      <alignment horizontal="right"/>
    </xf>
    <xf numFmtId="49" fontId="38" fillId="0" borderId="0" xfId="150" applyNumberFormat="1" applyFont="1" applyFill="1" applyAlignment="1">
      <alignment horizontal="right"/>
    </xf>
    <xf numFmtId="9" fontId="30" fillId="33" borderId="31" xfId="41" applyFont="1" applyFill="1" applyBorder="1" applyAlignment="1">
      <alignment vertical="top"/>
    </xf>
    <xf numFmtId="9" fontId="28" fillId="33" borderId="31" xfId="41" applyFont="1" applyFill="1" applyBorder="1" applyAlignment="1">
      <alignment horizontal="right" vertical="top"/>
    </xf>
    <xf numFmtId="0" fontId="28" fillId="33" borderId="31" xfId="0" applyFont="1" applyFill="1" applyBorder="1" applyAlignment="1">
      <alignment vertical="top"/>
    </xf>
    <xf numFmtId="164" fontId="28" fillId="33" borderId="31" xfId="41" applyNumberFormat="1" applyFont="1" applyFill="1" applyBorder="1" applyAlignment="1">
      <alignment vertical="top"/>
    </xf>
    <xf numFmtId="0" fontId="30" fillId="33" borderId="31" xfId="0" applyFont="1" applyFill="1" applyBorder="1" applyAlignment="1">
      <alignment vertical="top"/>
    </xf>
    <xf numFmtId="0" fontId="30" fillId="33" borderId="31" xfId="0" applyFont="1" applyFill="1" applyBorder="1" applyAlignment="1">
      <alignment vertical="top" wrapText="1"/>
    </xf>
    <xf numFmtId="167" fontId="28" fillId="33" borderId="31" xfId="41" applyNumberFormat="1" applyFont="1" applyFill="1" applyBorder="1" applyAlignment="1">
      <alignment horizontal="right" vertical="top"/>
    </xf>
    <xf numFmtId="164" fontId="28" fillId="33" borderId="31" xfId="44" applyNumberFormat="1" applyFont="1" applyFill="1" applyBorder="1" applyAlignment="1">
      <alignment vertical="top"/>
    </xf>
    <xf numFmtId="0" fontId="26" fillId="0" borderId="0" xfId="168" applyFont="1"/>
    <xf numFmtId="49" fontId="40" fillId="0" borderId="0" xfId="168" applyNumberFormat="1" applyFont="1" applyAlignment="1">
      <alignment vertical="center"/>
    </xf>
    <xf numFmtId="0" fontId="26" fillId="0" borderId="0" xfId="168" applyFont="1" applyAlignment="1">
      <alignment horizontal="left" vertical="center" indent="1"/>
    </xf>
    <xf numFmtId="0" fontId="26" fillId="0" borderId="0" xfId="168" applyFont="1" applyAlignment="1">
      <alignment horizontal="right" vertical="center"/>
    </xf>
    <xf numFmtId="0" fontId="39" fillId="0" borderId="0" xfId="168" applyFont="1"/>
    <xf numFmtId="0" fontId="37" fillId="0" borderId="0" xfId="168" applyFont="1"/>
    <xf numFmtId="0" fontId="37" fillId="0" borderId="0" xfId="168" applyFont="1" applyAlignment="1">
      <alignment horizontal="left" vertical="center" indent="1"/>
    </xf>
    <xf numFmtId="0" fontId="37" fillId="0" borderId="0" xfId="168" applyFont="1" applyAlignment="1">
      <alignment horizontal="right" vertical="center"/>
    </xf>
    <xf numFmtId="0" fontId="39" fillId="0" borderId="0" xfId="168" applyFont="1" applyAlignment="1">
      <alignment horizontal="center"/>
    </xf>
    <xf numFmtId="0" fontId="26" fillId="0" borderId="0" xfId="168" applyFont="1" applyAlignment="1">
      <alignment horizontal="left" vertical="center"/>
    </xf>
    <xf numFmtId="0" fontId="36" fillId="0" borderId="0" xfId="168" applyFont="1"/>
    <xf numFmtId="49" fontId="41" fillId="0" borderId="0" xfId="168" applyNumberFormat="1" applyFont="1" applyAlignment="1">
      <alignment vertical="center"/>
    </xf>
    <xf numFmtId="49" fontId="76" fillId="0" borderId="0" xfId="172" applyNumberFormat="1" applyFont="1" applyAlignment="1">
      <alignment vertical="top" wrapText="1"/>
    </xf>
    <xf numFmtId="0" fontId="40" fillId="0" borderId="0" xfId="168" applyFont="1" applyAlignment="1">
      <alignment horizontal="center" vertical="center"/>
    </xf>
    <xf numFmtId="0" fontId="91" fillId="0" borderId="0" xfId="172" applyFont="1" applyAlignment="1">
      <alignment horizontal="left" vertical="center" wrapText="1"/>
    </xf>
    <xf numFmtId="0" fontId="40" fillId="0" borderId="0" xfId="168" applyFont="1" applyAlignment="1">
      <alignment horizontal="left" vertical="center"/>
    </xf>
    <xf numFmtId="164" fontId="30" fillId="33" borderId="31" xfId="0" applyNumberFormat="1" applyFont="1" applyFill="1" applyBorder="1" applyAlignment="1">
      <alignment horizontal="right" vertical="top"/>
    </xf>
    <xf numFmtId="164" fontId="28" fillId="33" borderId="31" xfId="0" applyNumberFormat="1" applyFont="1" applyFill="1" applyBorder="1" applyAlignment="1">
      <alignment horizontal="right" vertical="top"/>
    </xf>
    <xf numFmtId="0" fontId="30" fillId="33" borderId="31" xfId="0" applyFont="1" applyFill="1" applyBorder="1" applyAlignment="1">
      <alignment horizontal="right" vertical="top"/>
    </xf>
    <xf numFmtId="0" fontId="81" fillId="0" borderId="0" xfId="0" applyNumberFormat="1" applyFont="1" applyFill="1" applyBorder="1" applyAlignment="1"/>
    <xf numFmtId="0" fontId="81" fillId="0" borderId="0" xfId="0" applyNumberFormat="1" applyFont="1" applyFill="1" applyBorder="1"/>
    <xf numFmtId="0" fontId="81" fillId="0" borderId="0" xfId="41" applyNumberFormat="1" applyFont="1" applyFill="1" applyBorder="1" applyAlignment="1"/>
    <xf numFmtId="166" fontId="81" fillId="0" borderId="0" xfId="0" applyNumberFormat="1" applyFont="1" applyFill="1" applyBorder="1"/>
    <xf numFmtId="167" fontId="81" fillId="0" borderId="0" xfId="41" applyNumberFormat="1" applyFont="1" applyFill="1"/>
    <xf numFmtId="164" fontId="81" fillId="0" borderId="0" xfId="0" applyNumberFormat="1" applyFont="1" applyFill="1"/>
    <xf numFmtId="164" fontId="30" fillId="33" borderId="31" xfId="0" applyNumberFormat="1" applyFont="1" applyFill="1" applyBorder="1" applyAlignment="1">
      <alignment horizontal="right" vertical="top"/>
    </xf>
    <xf numFmtId="164" fontId="28" fillId="33" borderId="31" xfId="0" applyNumberFormat="1" applyFont="1" applyFill="1" applyBorder="1" applyAlignment="1">
      <alignment horizontal="right" vertical="top"/>
    </xf>
    <xf numFmtId="0" fontId="30" fillId="33" borderId="31" xfId="0" applyFont="1" applyFill="1" applyBorder="1" applyAlignment="1">
      <alignment horizontal="right" vertical="top"/>
    </xf>
    <xf numFmtId="0" fontId="30" fillId="33" borderId="34" xfId="0" applyFont="1" applyFill="1" applyBorder="1" applyAlignment="1">
      <alignment horizontal="right" vertical="top"/>
    </xf>
    <xf numFmtId="0" fontId="30" fillId="33" borderId="35" xfId="0" applyFont="1" applyFill="1" applyBorder="1" applyAlignment="1">
      <alignment horizontal="right" vertical="top"/>
    </xf>
    <xf numFmtId="164" fontId="28" fillId="33" borderId="34" xfId="0" applyNumberFormat="1" applyFont="1" applyFill="1" applyBorder="1" applyAlignment="1">
      <alignment horizontal="right" vertical="top"/>
    </xf>
    <xf numFmtId="164" fontId="28" fillId="33" borderId="35" xfId="0" applyNumberFormat="1" applyFont="1" applyFill="1" applyBorder="1" applyAlignment="1">
      <alignment horizontal="right" vertical="top"/>
    </xf>
    <xf numFmtId="164" fontId="30" fillId="33" borderId="34" xfId="0" applyNumberFormat="1" applyFont="1" applyFill="1" applyBorder="1" applyAlignment="1">
      <alignment horizontal="right" vertical="top"/>
    </xf>
    <xf numFmtId="164" fontId="30" fillId="33" borderId="35" xfId="0" applyNumberFormat="1" applyFont="1" applyFill="1" applyBorder="1" applyAlignment="1">
      <alignment horizontal="right" vertical="top"/>
    </xf>
    <xf numFmtId="164" fontId="30" fillId="33" borderId="34" xfId="0" applyNumberFormat="1" applyFont="1" applyFill="1" applyBorder="1" applyAlignment="1">
      <alignment vertical="top"/>
    </xf>
    <xf numFmtId="164" fontId="30" fillId="33" borderId="35" xfId="0" applyNumberFormat="1" applyFont="1" applyFill="1" applyBorder="1" applyAlignment="1">
      <alignment vertical="top"/>
    </xf>
    <xf numFmtId="164" fontId="28" fillId="33" borderId="34" xfId="0" applyNumberFormat="1" applyFont="1" applyFill="1" applyBorder="1" applyAlignment="1">
      <alignment vertical="top"/>
    </xf>
    <xf numFmtId="164" fontId="28" fillId="33" borderId="35" xfId="0" applyNumberFormat="1" applyFont="1" applyFill="1" applyBorder="1" applyAlignment="1">
      <alignment vertical="top"/>
    </xf>
    <xf numFmtId="0" fontId="30" fillId="33" borderId="34" xfId="0" applyFont="1" applyFill="1" applyBorder="1" applyAlignment="1">
      <alignment horizontal="right" vertical="center"/>
    </xf>
    <xf numFmtId="0" fontId="30" fillId="33" borderId="35" xfId="0" applyFont="1" applyFill="1" applyBorder="1" applyAlignment="1">
      <alignment horizontal="right" vertical="center"/>
    </xf>
    <xf numFmtId="0" fontId="30" fillId="33" borderId="35" xfId="0" applyFont="1" applyFill="1" applyBorder="1" applyAlignment="1">
      <alignment horizontal="right" vertical="top" wrapText="1"/>
    </xf>
    <xf numFmtId="9" fontId="30" fillId="33" borderId="35" xfId="41" applyFont="1" applyFill="1" applyBorder="1" applyAlignment="1">
      <alignment vertical="top"/>
    </xf>
    <xf numFmtId="9" fontId="28" fillId="33" borderId="35" xfId="41" applyFont="1" applyFill="1" applyBorder="1" applyAlignment="1">
      <alignment horizontal="right" vertical="top"/>
    </xf>
    <xf numFmtId="164" fontId="28" fillId="33" borderId="31" xfId="0" applyNumberFormat="1" applyFont="1" applyFill="1" applyBorder="1" applyAlignment="1">
      <alignment horizontal="right" vertical="top"/>
    </xf>
    <xf numFmtId="164" fontId="30" fillId="33" borderId="31" xfId="0" applyNumberFormat="1" applyFont="1" applyFill="1" applyBorder="1" applyAlignment="1">
      <alignment horizontal="right" vertical="top"/>
    </xf>
    <xf numFmtId="164" fontId="28" fillId="33" borderId="31" xfId="0" applyNumberFormat="1" applyFont="1" applyFill="1" applyBorder="1" applyAlignment="1">
      <alignment horizontal="right" vertical="top"/>
    </xf>
    <xf numFmtId="0" fontId="38" fillId="0" borderId="0" xfId="150" applyFont="1"/>
    <xf numFmtId="166" fontId="28" fillId="0" borderId="0" xfId="41" applyNumberFormat="1" applyFont="1" applyFill="1" applyBorder="1"/>
    <xf numFmtId="164" fontId="30" fillId="33" borderId="31" xfId="0" applyNumberFormat="1" applyFont="1" applyFill="1" applyBorder="1" applyAlignment="1">
      <alignment horizontal="right" vertical="top"/>
    </xf>
    <xf numFmtId="164" fontId="28" fillId="33" borderId="31" xfId="0" applyNumberFormat="1" applyFont="1" applyFill="1" applyBorder="1" applyAlignment="1">
      <alignment horizontal="right" vertical="top"/>
    </xf>
    <xf numFmtId="0" fontId="81" fillId="33" borderId="0" xfId="0" applyFont="1" applyFill="1"/>
    <xf numFmtId="0" fontId="97" fillId="0" borderId="0" xfId="0" applyFont="1" applyFill="1"/>
    <xf numFmtId="0" fontId="86" fillId="0" borderId="0" xfId="150" applyFont="1"/>
    <xf numFmtId="0" fontId="7" fillId="0" borderId="0" xfId="150"/>
    <xf numFmtId="0" fontId="85" fillId="0" borderId="0" xfId="171" applyFill="1"/>
    <xf numFmtId="0" fontId="54" fillId="0" borderId="0" xfId="150" applyFont="1"/>
    <xf numFmtId="0" fontId="98" fillId="0" borderId="0" xfId="152" applyFont="1" applyAlignment="1">
      <alignment horizontal="left"/>
    </xf>
    <xf numFmtId="49" fontId="98" fillId="0" borderId="0" xfId="152" applyNumberFormat="1" applyFont="1" applyAlignment="1">
      <alignment horizontal="right"/>
    </xf>
    <xf numFmtId="0" fontId="93" fillId="0" borderId="0" xfId="168" applyFont="1" applyAlignment="1">
      <alignment horizontal="left" vertical="center" wrapText="1"/>
    </xf>
    <xf numFmtId="0" fontId="92" fillId="0" borderId="0" xfId="168" applyFont="1" applyAlignment="1">
      <alignment horizontal="left" vertical="center" wrapText="1"/>
    </xf>
    <xf numFmtId="0" fontId="74" fillId="0" borderId="0" xfId="168" applyFont="1" applyAlignment="1">
      <alignment horizontal="center"/>
    </xf>
    <xf numFmtId="49" fontId="74" fillId="0" borderId="0" xfId="168" applyNumberFormat="1" applyFont="1" applyAlignment="1">
      <alignment horizontal="center" vertical="center"/>
    </xf>
    <xf numFmtId="49" fontId="38" fillId="0" borderId="0" xfId="168" applyNumberFormat="1" applyFont="1" applyAlignment="1">
      <alignment horizontal="center" vertical="center"/>
    </xf>
    <xf numFmtId="0" fontId="45" fillId="0" borderId="0" xfId="43" applyFont="1" applyFill="1" applyBorder="1" applyAlignment="1">
      <alignment horizontal="justify" vertical="top" wrapText="1"/>
    </xf>
    <xf numFmtId="0" fontId="45" fillId="0" borderId="0" xfId="0" applyFont="1" applyFill="1" applyAlignment="1">
      <alignment vertical="top" wrapText="1"/>
    </xf>
    <xf numFmtId="0" fontId="45" fillId="0" borderId="0" xfId="0" applyFont="1" applyFill="1" applyBorder="1" applyAlignment="1">
      <alignment horizontal="justify" vertical="top" wrapText="1"/>
    </xf>
    <xf numFmtId="164" fontId="30" fillId="33" borderId="31" xfId="0" applyNumberFormat="1" applyFont="1" applyFill="1" applyBorder="1" applyAlignment="1">
      <alignment horizontal="right" vertical="top"/>
    </xf>
    <xf numFmtId="0" fontId="28" fillId="33" borderId="31" xfId="0" applyFont="1" applyFill="1" applyBorder="1" applyAlignment="1">
      <alignment horizontal="left" vertical="center" wrapText="1" indent="1"/>
    </xf>
    <xf numFmtId="164" fontId="28" fillId="33" borderId="34" xfId="0" applyNumberFormat="1" applyFont="1" applyFill="1" applyBorder="1" applyAlignment="1">
      <alignment horizontal="right" vertical="top"/>
    </xf>
    <xf numFmtId="164" fontId="28" fillId="33" borderId="31" xfId="0" applyNumberFormat="1" applyFont="1" applyFill="1" applyBorder="1" applyAlignment="1">
      <alignment horizontal="right" vertical="top"/>
    </xf>
    <xf numFmtId="164" fontId="28" fillId="33" borderId="35" xfId="0" applyNumberFormat="1" applyFont="1" applyFill="1" applyBorder="1" applyAlignment="1">
      <alignment horizontal="right" vertical="top"/>
    </xf>
    <xf numFmtId="0" fontId="30" fillId="33" borderId="31" xfId="0" applyFont="1" applyFill="1" applyBorder="1" applyAlignment="1">
      <alignment horizontal="center" vertical="center"/>
    </xf>
    <xf numFmtId="0" fontId="30" fillId="33" borderId="34" xfId="0" applyFont="1" applyFill="1" applyBorder="1" applyAlignment="1">
      <alignment horizontal="left" vertical="top"/>
    </xf>
    <xf numFmtId="0" fontId="30" fillId="33" borderId="31" xfId="0" applyFont="1" applyFill="1" applyBorder="1" applyAlignment="1">
      <alignment horizontal="left" vertical="top"/>
    </xf>
    <xf numFmtId="0" fontId="30" fillId="33" borderId="35" xfId="0" applyFont="1" applyFill="1" applyBorder="1" applyAlignment="1">
      <alignment horizontal="left" vertical="top"/>
    </xf>
    <xf numFmtId="0" fontId="30" fillId="33" borderId="31" xfId="0" applyFont="1" applyFill="1" applyBorder="1" applyAlignment="1">
      <alignment horizontal="right" vertical="top"/>
    </xf>
    <xf numFmtId="0" fontId="30" fillId="33" borderId="31" xfId="0" applyFont="1" applyFill="1" applyBorder="1" applyAlignment="1">
      <alignment horizontal="left" vertical="top" wrapText="1"/>
    </xf>
    <xf numFmtId="164" fontId="30" fillId="33" borderId="34" xfId="0" applyNumberFormat="1" applyFont="1" applyFill="1" applyBorder="1" applyAlignment="1">
      <alignment horizontal="right" vertical="top"/>
    </xf>
    <xf numFmtId="164" fontId="30" fillId="33" borderId="35" xfId="0" applyNumberFormat="1" applyFont="1" applyFill="1" applyBorder="1" applyAlignment="1">
      <alignment horizontal="right" vertical="top"/>
    </xf>
    <xf numFmtId="0" fontId="30" fillId="0" borderId="0" xfId="0" applyFont="1" applyFill="1" applyBorder="1" applyAlignment="1">
      <alignment horizontal="center" vertical="center"/>
    </xf>
    <xf numFmtId="0" fontId="28" fillId="33" borderId="0" xfId="0" applyFont="1" applyFill="1" applyBorder="1" applyAlignment="1">
      <alignment horizontal="center"/>
    </xf>
    <xf numFmtId="0" fontId="28" fillId="33" borderId="32" xfId="0" applyFont="1" applyFill="1" applyBorder="1" applyAlignment="1">
      <alignment horizontal="center"/>
    </xf>
    <xf numFmtId="0" fontId="30" fillId="33" borderId="31" xfId="0" applyFont="1" applyFill="1" applyBorder="1" applyAlignment="1">
      <alignment horizontal="right" vertical="top" wrapText="1"/>
    </xf>
    <xf numFmtId="0" fontId="30" fillId="19" borderId="18" xfId="0" applyFont="1" applyFill="1" applyBorder="1" applyAlignment="1">
      <alignment horizontal="center"/>
    </xf>
    <xf numFmtId="0" fontId="30" fillId="19" borderId="13" xfId="0" applyFont="1" applyFill="1" applyBorder="1" applyAlignment="1">
      <alignment horizontal="center"/>
    </xf>
    <xf numFmtId="0" fontId="30" fillId="19" borderId="0" xfId="0" applyFont="1" applyFill="1" applyBorder="1" applyAlignment="1">
      <alignment horizontal="right"/>
    </xf>
    <xf numFmtId="0" fontId="30" fillId="19" borderId="14" xfId="0" applyFont="1" applyFill="1" applyBorder="1" applyAlignment="1">
      <alignment horizontal="right"/>
    </xf>
    <xf numFmtId="0" fontId="30" fillId="19" borderId="20" xfId="0" applyFont="1" applyFill="1" applyBorder="1" applyAlignment="1">
      <alignment horizontal="right"/>
    </xf>
    <xf numFmtId="0" fontId="28" fillId="19" borderId="16" xfId="0" applyFont="1" applyFill="1" applyBorder="1" applyAlignment="1">
      <alignment horizontal="right"/>
    </xf>
    <xf numFmtId="0" fontId="28" fillId="19" borderId="9" xfId="0" applyFont="1" applyFill="1" applyBorder="1" applyAlignment="1">
      <alignment horizontal="right"/>
    </xf>
    <xf numFmtId="0" fontId="28" fillId="19" borderId="15" xfId="0" applyFont="1" applyFill="1" applyBorder="1" applyAlignment="1">
      <alignment horizontal="right"/>
    </xf>
    <xf numFmtId="0" fontId="30" fillId="19" borderId="19" xfId="0" applyFont="1" applyFill="1" applyBorder="1" applyAlignment="1">
      <alignment horizontal="center"/>
    </xf>
    <xf numFmtId="164" fontId="30" fillId="18" borderId="10" xfId="0" applyNumberFormat="1" applyFont="1" applyFill="1" applyBorder="1" applyAlignment="1">
      <alignment horizontal="left" vertical="center"/>
    </xf>
    <xf numFmtId="164" fontId="30" fillId="18" borderId="9" xfId="0" applyNumberFormat="1" applyFont="1" applyFill="1" applyBorder="1" applyAlignment="1">
      <alignment horizontal="left" vertical="center"/>
    </xf>
    <xf numFmtId="164" fontId="30" fillId="18" borderId="26" xfId="0" applyNumberFormat="1" applyFont="1" applyFill="1" applyBorder="1" applyAlignment="1">
      <alignment horizontal="center"/>
    </xf>
    <xf numFmtId="164" fontId="30" fillId="18" borderId="27" xfId="0" applyNumberFormat="1" applyFont="1" applyFill="1" applyBorder="1" applyAlignment="1">
      <alignment horizontal="center"/>
    </xf>
    <xf numFmtId="0" fontId="30" fillId="18" borderId="10" xfId="0" applyFont="1" applyFill="1" applyBorder="1" applyAlignment="1">
      <alignment horizontal="left" vertical="center"/>
    </xf>
    <xf numFmtId="0" fontId="30" fillId="18" borderId="0" xfId="0" applyFont="1" applyFill="1" applyBorder="1" applyAlignment="1">
      <alignment horizontal="left" vertical="center"/>
    </xf>
    <xf numFmtId="164" fontId="30" fillId="18" borderId="28" xfId="0" applyNumberFormat="1" applyFont="1" applyFill="1" applyBorder="1" applyAlignment="1">
      <alignment horizontal="center"/>
    </xf>
    <xf numFmtId="0" fontId="28" fillId="19" borderId="16" xfId="0" applyFont="1" applyFill="1" applyBorder="1" applyAlignment="1">
      <alignment horizontal="right" vertical="center"/>
    </xf>
    <xf numFmtId="0" fontId="28" fillId="19" borderId="9" xfId="0" applyFont="1" applyFill="1" applyBorder="1" applyAlignment="1">
      <alignment horizontal="right" vertical="center"/>
    </xf>
    <xf numFmtId="0" fontId="96" fillId="0" borderId="0" xfId="0" applyFont="1" applyAlignment="1">
      <alignment horizontal="left"/>
    </xf>
  </cellXfs>
  <cellStyles count="173">
    <cellStyle name="$l0 Row" xfId="130" xr:uid="{00000000-0005-0000-0000-000000000000}"/>
    <cellStyle name="$l1 Row" xfId="131" xr:uid="{00000000-0005-0000-0000-000001000000}"/>
    <cellStyle name="20 % – Zvýraznění 1" xfId="1" builtinId="30" customBuiltin="1"/>
    <cellStyle name="20 % – Zvýraznění 2" xfId="2" builtinId="34" customBuiltin="1"/>
    <cellStyle name="20 % – Zvýraznění 3" xfId="3" builtinId="38" customBuiltin="1"/>
    <cellStyle name="20 % – Zvýraznění 4" xfId="4" builtinId="42" customBuiltin="1"/>
    <cellStyle name="20 % – Zvýraznění 5" xfId="5" builtinId="46" customBuiltin="1"/>
    <cellStyle name="20 % – Zvýraznění 6" xfId="6" builtinId="50" customBuiltin="1"/>
    <cellStyle name="40 % – Zvýraznění 1" xfId="7" builtinId="31" customBuiltin="1"/>
    <cellStyle name="40 % – Zvýraznění 2" xfId="8" builtinId="35" customBuiltin="1"/>
    <cellStyle name="40 % – Zvýraznění 3" xfId="9" builtinId="39" customBuiltin="1"/>
    <cellStyle name="40 % – Zvýraznění 4" xfId="10" builtinId="43" customBuiltin="1"/>
    <cellStyle name="40 % – Zvýraznění 5" xfId="11" builtinId="47" customBuiltin="1"/>
    <cellStyle name="40 % – Zvýraznění 6" xfId="12" builtinId="51" customBuiltin="1"/>
    <cellStyle name="60 % – Zvýraznění 1" xfId="13" builtinId="32" customBuiltin="1"/>
    <cellStyle name="60 % – Zvýraznění 2" xfId="14" builtinId="36" customBuiltin="1"/>
    <cellStyle name="60 % – Zvýraznění 3" xfId="15" builtinId="40" customBuiltin="1"/>
    <cellStyle name="60 % – Zvýraznění 4" xfId="16" builtinId="44" customBuiltin="1"/>
    <cellStyle name="60 % – Zvýraznění 5" xfId="17" builtinId="48" customBuiltin="1"/>
    <cellStyle name="60 % – Zvýraznění 6" xfId="18" builtinId="52" customBuiltin="1"/>
    <cellStyle name="Celkem 2" xfId="111" xr:uid="{00000000-0005-0000-0000-000014000000}"/>
    <cellStyle name="Datum" xfId="112" xr:uid="{00000000-0005-0000-0000-000015000000}"/>
    <cellStyle name="F2" xfId="113" xr:uid="{00000000-0005-0000-0000-000016000000}"/>
    <cellStyle name="F3" xfId="114" xr:uid="{00000000-0005-0000-0000-000017000000}"/>
    <cellStyle name="F4" xfId="115" xr:uid="{00000000-0005-0000-0000-000018000000}"/>
    <cellStyle name="F5" xfId="116" xr:uid="{00000000-0005-0000-0000-000019000000}"/>
    <cellStyle name="F6" xfId="117" xr:uid="{00000000-0005-0000-0000-00001A000000}"/>
    <cellStyle name="F7" xfId="118" xr:uid="{00000000-0005-0000-0000-00001B000000}"/>
    <cellStyle name="F8" xfId="119" xr:uid="{00000000-0005-0000-0000-00001C000000}"/>
    <cellStyle name="Finanční0" xfId="120" xr:uid="{00000000-0005-0000-0000-00001D000000}"/>
    <cellStyle name="Fixed" xfId="58" xr:uid="{00000000-0005-0000-0000-00001E000000}"/>
    <cellStyle name="HEADING1" xfId="121" xr:uid="{00000000-0005-0000-0000-00001F000000}"/>
    <cellStyle name="HEADING2" xfId="122" xr:uid="{00000000-0005-0000-0000-000020000000}"/>
    <cellStyle name="Hypertextový odkaz" xfId="171" builtinId="8"/>
    <cellStyle name="Hypertextový odkaz 2" xfId="47" xr:uid="{00000000-0005-0000-0000-000021000000}"/>
    <cellStyle name="Kontrolní buňka" xfId="20" builtinId="23" customBuiltin="1"/>
    <cellStyle name="Měna0" xfId="123" xr:uid="{00000000-0005-0000-0000-000024000000}"/>
    <cellStyle name="Nadpis 1" xfId="21" builtinId="16" customBuiltin="1"/>
    <cellStyle name="Nadpis 2" xfId="22" builtinId="17" customBuiltin="1"/>
    <cellStyle name="Nadpis 3" xfId="23" builtinId="18" customBuiltin="1"/>
    <cellStyle name="Nadpis 4" xfId="24" builtinId="19" customBuiltin="1"/>
    <cellStyle name="Název" xfId="25" builtinId="15" customBuiltin="1"/>
    <cellStyle name="Neutrální" xfId="26" builtinId="28" customBuiltin="1"/>
    <cellStyle name="normal" xfId="124" xr:uid="{00000000-0005-0000-0000-00002B000000}"/>
    <cellStyle name="Normální" xfId="0" builtinId="0"/>
    <cellStyle name="Normální 10" xfId="100" xr:uid="{00000000-0005-0000-0000-00002D000000}"/>
    <cellStyle name="Normální 10 2" xfId="139" xr:uid="{00000000-0005-0000-0000-00002E000000}"/>
    <cellStyle name="Normální 10 3" xfId="151" xr:uid="{00000000-0005-0000-0000-00002F000000}"/>
    <cellStyle name="Normální 11" xfId="110" xr:uid="{00000000-0005-0000-0000-000030000000}"/>
    <cellStyle name="Normální 12" xfId="128" xr:uid="{00000000-0005-0000-0000-000031000000}"/>
    <cellStyle name="Normální 12 2" xfId="147" xr:uid="{00000000-0005-0000-0000-000032000000}"/>
    <cellStyle name="Normální 12 2 2" xfId="150" xr:uid="{00000000-0005-0000-0000-000033000000}"/>
    <cellStyle name="Normální 12 3" xfId="152" xr:uid="{00000000-0005-0000-0000-000034000000}"/>
    <cellStyle name="Normální 13" xfId="132" xr:uid="{00000000-0005-0000-0000-000035000000}"/>
    <cellStyle name="Normální 13 2" xfId="149" xr:uid="{00000000-0005-0000-0000-000036000000}"/>
    <cellStyle name="Normální 13 3" xfId="153" xr:uid="{00000000-0005-0000-0000-000037000000}"/>
    <cellStyle name="Normální 19" xfId="169" xr:uid="{8402CB00-FF53-419C-83D1-AFE65A98DBF0}"/>
    <cellStyle name="Normální 19 2" xfId="170" xr:uid="{6D95584E-CFCD-452C-9F27-53B53D80770F}"/>
    <cellStyle name="Normální 19 2 2" xfId="172" xr:uid="{22402AB5-EA49-46C1-AE0D-E421212159FB}"/>
    <cellStyle name="Normální 2" xfId="43" xr:uid="{00000000-0005-0000-0000-000038000000}"/>
    <cellStyle name="Normální 2 2" xfId="55" xr:uid="{00000000-0005-0000-0000-000039000000}"/>
    <cellStyle name="Normální 2 2 2" xfId="57" xr:uid="{00000000-0005-0000-0000-00003A000000}"/>
    <cellStyle name="Normální 2 3" xfId="61" xr:uid="{00000000-0005-0000-0000-00003B000000}"/>
    <cellStyle name="Normální 2 7" xfId="168" xr:uid="{4AB1B394-F26C-49A2-AB4A-B3DBD81C00F3}"/>
    <cellStyle name="Normální 3" xfId="45" xr:uid="{00000000-0005-0000-0000-00003C000000}"/>
    <cellStyle name="Normální 3 2" xfId="48" xr:uid="{00000000-0005-0000-0000-00003D000000}"/>
    <cellStyle name="Normální 4" xfId="49" xr:uid="{00000000-0005-0000-0000-00003E000000}"/>
    <cellStyle name="Normální 4 2" xfId="101" xr:uid="{00000000-0005-0000-0000-00003F000000}"/>
    <cellStyle name="Normální 4 2 2" xfId="140" xr:uid="{00000000-0005-0000-0000-000040000000}"/>
    <cellStyle name="Normální 4 2 3" xfId="154" xr:uid="{00000000-0005-0000-0000-000041000000}"/>
    <cellStyle name="Normální 4 3" xfId="133" xr:uid="{00000000-0005-0000-0000-000042000000}"/>
    <cellStyle name="Normální 4 4" xfId="155" xr:uid="{00000000-0005-0000-0000-000043000000}"/>
    <cellStyle name="Normální 5" xfId="56" xr:uid="{00000000-0005-0000-0000-000044000000}"/>
    <cellStyle name="Normální 5 2" xfId="59" xr:uid="{00000000-0005-0000-0000-000045000000}"/>
    <cellStyle name="Normální 5 2 2" xfId="104" xr:uid="{00000000-0005-0000-0000-000046000000}"/>
    <cellStyle name="Normální 5 2 2 2" xfId="142" xr:uid="{00000000-0005-0000-0000-000047000000}"/>
    <cellStyle name="Normální 5 2 2 3" xfId="156" xr:uid="{00000000-0005-0000-0000-000048000000}"/>
    <cellStyle name="Normální 5 2 3" xfId="135" xr:uid="{00000000-0005-0000-0000-000049000000}"/>
    <cellStyle name="Normální 5 2 4" xfId="157" xr:uid="{00000000-0005-0000-0000-00004A000000}"/>
    <cellStyle name="Normální 5 3" xfId="95" xr:uid="{00000000-0005-0000-0000-00004B000000}"/>
    <cellStyle name="Normální 5 4" xfId="103" xr:uid="{00000000-0005-0000-0000-00004C000000}"/>
    <cellStyle name="Normální 5 4 2" xfId="141" xr:uid="{00000000-0005-0000-0000-00004D000000}"/>
    <cellStyle name="Normální 5 4 3" xfId="158" xr:uid="{00000000-0005-0000-0000-00004E000000}"/>
    <cellStyle name="Normální 5 5" xfId="134" xr:uid="{00000000-0005-0000-0000-00004F000000}"/>
    <cellStyle name="Normální 5 6" xfId="159" xr:uid="{00000000-0005-0000-0000-000050000000}"/>
    <cellStyle name="Normální 6" xfId="60" xr:uid="{00000000-0005-0000-0000-000051000000}"/>
    <cellStyle name="Normální 6 2" xfId="106" xr:uid="{00000000-0005-0000-0000-000052000000}"/>
    <cellStyle name="Normální 7" xfId="96" xr:uid="{00000000-0005-0000-0000-000053000000}"/>
    <cellStyle name="Normální 7 2" xfId="99" xr:uid="{00000000-0005-0000-0000-000054000000}"/>
    <cellStyle name="Normální 7 3" xfId="107" xr:uid="{00000000-0005-0000-0000-000055000000}"/>
    <cellStyle name="Normální 7 3 2" xfId="144" xr:uid="{00000000-0005-0000-0000-000056000000}"/>
    <cellStyle name="Normální 7 3 3" xfId="160" xr:uid="{00000000-0005-0000-0000-000057000000}"/>
    <cellStyle name="Normální 7 4" xfId="136" xr:uid="{00000000-0005-0000-0000-000058000000}"/>
    <cellStyle name="Normální 7 5" xfId="161" xr:uid="{00000000-0005-0000-0000-000059000000}"/>
    <cellStyle name="Normální 8" xfId="97" xr:uid="{00000000-0005-0000-0000-00005A000000}"/>
    <cellStyle name="Normální 8 2" xfId="108" xr:uid="{00000000-0005-0000-0000-00005B000000}"/>
    <cellStyle name="Normální 8 2 2" xfId="145" xr:uid="{00000000-0005-0000-0000-00005C000000}"/>
    <cellStyle name="Normální 8 2 3" xfId="162" xr:uid="{00000000-0005-0000-0000-00005D000000}"/>
    <cellStyle name="Normální 8 3" xfId="137" xr:uid="{00000000-0005-0000-0000-00005E000000}"/>
    <cellStyle name="Normální 8 4" xfId="163" xr:uid="{00000000-0005-0000-0000-00005F000000}"/>
    <cellStyle name="Normální 9" xfId="98" xr:uid="{00000000-0005-0000-0000-000060000000}"/>
    <cellStyle name="Normální 9 2" xfId="109" xr:uid="{00000000-0005-0000-0000-000061000000}"/>
    <cellStyle name="Normální 9 2 2" xfId="146" xr:uid="{00000000-0005-0000-0000-000062000000}"/>
    <cellStyle name="Normální 9 2 3" xfId="164" xr:uid="{00000000-0005-0000-0000-000063000000}"/>
    <cellStyle name="Normální 9 3" xfId="138" xr:uid="{00000000-0005-0000-0000-000064000000}"/>
    <cellStyle name="Normální 9 4" xfId="165" xr:uid="{00000000-0005-0000-0000-000065000000}"/>
    <cellStyle name="normální_meszpr 12_2011-draft pro úpravy" xfId="42" xr:uid="{00000000-0005-0000-0000-000066000000}"/>
    <cellStyle name="Pevný" xfId="125" xr:uid="{00000000-0005-0000-0000-000067000000}"/>
    <cellStyle name="Poznámka" xfId="27" builtinId="10" customBuiltin="1"/>
    <cellStyle name="Procenta" xfId="41" builtinId="5"/>
    <cellStyle name="Procenta 2" xfId="44" xr:uid="{00000000-0005-0000-0000-00006A000000}"/>
    <cellStyle name="Procenta 2 2" xfId="50" xr:uid="{00000000-0005-0000-0000-00006B000000}"/>
    <cellStyle name="Procenta 2 3" xfId="102" xr:uid="{00000000-0005-0000-0000-00006C000000}"/>
    <cellStyle name="Procenta 3" xfId="105" xr:uid="{00000000-0005-0000-0000-00006D000000}"/>
    <cellStyle name="Procenta 3 2" xfId="129" xr:uid="{00000000-0005-0000-0000-00006E000000}"/>
    <cellStyle name="Procenta 3 2 2" xfId="148" xr:uid="{00000000-0005-0000-0000-00006F000000}"/>
    <cellStyle name="Procenta 3 2 3" xfId="166" xr:uid="{00000000-0005-0000-0000-000070000000}"/>
    <cellStyle name="Procenta 3 3" xfId="143" xr:uid="{00000000-0005-0000-0000-000071000000}"/>
    <cellStyle name="Procenta 3 4" xfId="167" xr:uid="{00000000-0005-0000-0000-000072000000}"/>
    <cellStyle name="Propojená buňka" xfId="28" builtinId="24" customBuiltin="1"/>
    <cellStyle name="SAPBEXaggData" xfId="51" xr:uid="{00000000-0005-0000-0000-000074000000}"/>
    <cellStyle name="SAPBEXaggDataEmph" xfId="62" xr:uid="{00000000-0005-0000-0000-000075000000}"/>
    <cellStyle name="SAPBEXaggItem" xfId="52" xr:uid="{00000000-0005-0000-0000-000076000000}"/>
    <cellStyle name="SAPBEXaggItemX" xfId="63" xr:uid="{00000000-0005-0000-0000-000077000000}"/>
    <cellStyle name="SAPBEXexcBad7" xfId="64" xr:uid="{00000000-0005-0000-0000-000078000000}"/>
    <cellStyle name="SAPBEXexcBad8" xfId="65" xr:uid="{00000000-0005-0000-0000-000079000000}"/>
    <cellStyle name="SAPBEXexcBad9" xfId="66" xr:uid="{00000000-0005-0000-0000-00007A000000}"/>
    <cellStyle name="SAPBEXexcCritical4" xfId="67" xr:uid="{00000000-0005-0000-0000-00007B000000}"/>
    <cellStyle name="SAPBEXexcCritical5" xfId="68" xr:uid="{00000000-0005-0000-0000-00007C000000}"/>
    <cellStyle name="SAPBEXexcCritical6" xfId="69" xr:uid="{00000000-0005-0000-0000-00007D000000}"/>
    <cellStyle name="SAPBEXexcGood1" xfId="70" xr:uid="{00000000-0005-0000-0000-00007E000000}"/>
    <cellStyle name="SAPBEXexcGood2" xfId="71" xr:uid="{00000000-0005-0000-0000-00007F000000}"/>
    <cellStyle name="SAPBEXexcGood3" xfId="72" xr:uid="{00000000-0005-0000-0000-000080000000}"/>
    <cellStyle name="SAPBEXfilterDrill" xfId="73" xr:uid="{00000000-0005-0000-0000-000081000000}"/>
    <cellStyle name="SAPBEXfilterItem" xfId="74" xr:uid="{00000000-0005-0000-0000-000082000000}"/>
    <cellStyle name="SAPBEXfilterText" xfId="75" xr:uid="{00000000-0005-0000-0000-000083000000}"/>
    <cellStyle name="SAPBEXformats" xfId="76" xr:uid="{00000000-0005-0000-0000-000084000000}"/>
    <cellStyle name="SAPBEXheaderItem" xfId="77" xr:uid="{00000000-0005-0000-0000-000085000000}"/>
    <cellStyle name="SAPBEXheaderText" xfId="78" xr:uid="{00000000-0005-0000-0000-000086000000}"/>
    <cellStyle name="SAPBEXHLevel0" xfId="79" xr:uid="{00000000-0005-0000-0000-000087000000}"/>
    <cellStyle name="SAPBEXHLevel0X" xfId="80" xr:uid="{00000000-0005-0000-0000-000088000000}"/>
    <cellStyle name="SAPBEXHLevel1" xfId="81" xr:uid="{00000000-0005-0000-0000-000089000000}"/>
    <cellStyle name="SAPBEXHLevel1X" xfId="82" xr:uid="{00000000-0005-0000-0000-00008A000000}"/>
    <cellStyle name="SAPBEXHLevel2" xfId="83" xr:uid="{00000000-0005-0000-0000-00008B000000}"/>
    <cellStyle name="SAPBEXHLevel2X" xfId="84" xr:uid="{00000000-0005-0000-0000-00008C000000}"/>
    <cellStyle name="SAPBEXHLevel3" xfId="85" xr:uid="{00000000-0005-0000-0000-00008D000000}"/>
    <cellStyle name="SAPBEXHLevel3X" xfId="86" xr:uid="{00000000-0005-0000-0000-00008E000000}"/>
    <cellStyle name="SAPBEXchaText" xfId="53" xr:uid="{00000000-0005-0000-0000-00008F000000}"/>
    <cellStyle name="SAPBEXresData" xfId="87" xr:uid="{00000000-0005-0000-0000-000090000000}"/>
    <cellStyle name="SAPBEXresDataEmph" xfId="88" xr:uid="{00000000-0005-0000-0000-000091000000}"/>
    <cellStyle name="SAPBEXresItem" xfId="89" xr:uid="{00000000-0005-0000-0000-000092000000}"/>
    <cellStyle name="SAPBEXresItemX" xfId="90" xr:uid="{00000000-0005-0000-0000-000093000000}"/>
    <cellStyle name="SAPBEXstdData" xfId="54" xr:uid="{00000000-0005-0000-0000-000094000000}"/>
    <cellStyle name="SAPBEXstdDataEmph" xfId="91" xr:uid="{00000000-0005-0000-0000-000095000000}"/>
    <cellStyle name="SAPBEXstdItem" xfId="46" xr:uid="{00000000-0005-0000-0000-000096000000}"/>
    <cellStyle name="SAPBEXstdItemX" xfId="92" xr:uid="{00000000-0005-0000-0000-000097000000}"/>
    <cellStyle name="SAPBEXtitle" xfId="93" xr:uid="{00000000-0005-0000-0000-000098000000}"/>
    <cellStyle name="SAPBEXundefined" xfId="94" xr:uid="{00000000-0005-0000-0000-000099000000}"/>
    <cellStyle name="Správně" xfId="29" builtinId="26" customBuiltin="1"/>
    <cellStyle name="Špatně" xfId="19" builtinId="27" customBuiltin="1"/>
    <cellStyle name="Text upozornění" xfId="30" builtinId="11" customBuiltin="1"/>
    <cellStyle name="Vstup" xfId="31" builtinId="20" customBuiltin="1"/>
    <cellStyle name="Výpočet" xfId="32" builtinId="22" customBuiltin="1"/>
    <cellStyle name="Výstup" xfId="33" builtinId="21" customBuiltin="1"/>
    <cellStyle name="Vysvětlující text" xfId="34" builtinId="53" customBuiltin="1"/>
    <cellStyle name="Záhlaví 1" xfId="126" xr:uid="{00000000-0005-0000-0000-0000A0000000}"/>
    <cellStyle name="Záhlaví 2" xfId="127" xr:uid="{00000000-0005-0000-0000-0000A1000000}"/>
    <cellStyle name="Zvýraznění 1" xfId="35" builtinId="29" customBuiltin="1"/>
    <cellStyle name="Zvýraznění 2" xfId="36" builtinId="33" customBuiltin="1"/>
    <cellStyle name="Zvýraznění 3" xfId="37" builtinId="37" customBuiltin="1"/>
    <cellStyle name="Zvýraznění 4" xfId="38" builtinId="41" customBuiltin="1"/>
    <cellStyle name="Zvýraznění 5" xfId="39" builtinId="45" customBuiltin="1"/>
    <cellStyle name="Zvýraznění 6" xfId="40" builtinId="49" customBuiltin="1"/>
  </cellStyles>
  <dxfs count="0"/>
  <tableStyles count="0" defaultTableStyle="TableStyleMedium2" defaultPivotStyle="PivotStyleLight16"/>
  <colors>
    <mruColors>
      <color rgb="FFF0948F"/>
      <color rgb="FFC7CCD6"/>
      <color rgb="FFE86159"/>
      <color rgb="FFDF2B20"/>
      <color rgb="FF9196B0"/>
      <color rgb="FF596387"/>
      <color rgb="FF233060"/>
      <color rgb="FFD0D0D0"/>
      <color rgb="FF000000"/>
      <color rgb="FFF7C9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1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2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2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33.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3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43.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48.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5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58.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6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68.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'3'!$O$5</c:f>
              <c:strCache>
                <c:ptCount val="1"/>
              </c:strCache>
            </c:strRef>
          </c:tx>
          <c:spPr>
            <a:solidFill>
              <a:srgbClr val="233060"/>
            </a:solidFill>
          </c:spPr>
          <c:invertIfNegative val="0"/>
          <c:cat>
            <c:numRef>
              <c:f>'3'!$P$4</c:f>
              <c:numCache>
                <c:formatCode>General</c:formatCode>
                <c:ptCount val="1"/>
              </c:numCache>
            </c:numRef>
          </c:cat>
          <c:val>
            <c:numRef>
              <c:f>'3'!$P$5</c:f>
              <c:numCache>
                <c:formatCode>General</c:formatCode>
                <c:ptCount val="1"/>
              </c:numCache>
            </c:numRef>
          </c:val>
          <c:extLst>
            <c:ext xmlns:c16="http://schemas.microsoft.com/office/drawing/2014/chart" uri="{C3380CC4-5D6E-409C-BE32-E72D297353CC}">
              <c16:uniqueId val="{00000000-CC98-4D4F-B5B8-A007A8ABFA98}"/>
            </c:ext>
          </c:extLst>
        </c:ser>
        <c:ser>
          <c:idx val="1"/>
          <c:order val="1"/>
          <c:tx>
            <c:strRef>
              <c:f>'3'!$O$6</c:f>
              <c:strCache>
                <c:ptCount val="1"/>
              </c:strCache>
            </c:strRef>
          </c:tx>
          <c:spPr>
            <a:solidFill>
              <a:srgbClr val="596387"/>
            </a:solidFill>
          </c:spPr>
          <c:invertIfNegative val="0"/>
          <c:cat>
            <c:numRef>
              <c:f>'3'!$P$4</c:f>
              <c:numCache>
                <c:formatCode>General</c:formatCode>
                <c:ptCount val="1"/>
              </c:numCache>
            </c:numRef>
          </c:cat>
          <c:val>
            <c:numRef>
              <c:f>'3'!$P$6</c:f>
              <c:numCache>
                <c:formatCode>General</c:formatCode>
                <c:ptCount val="1"/>
              </c:numCache>
            </c:numRef>
          </c:val>
          <c:extLst>
            <c:ext xmlns:c16="http://schemas.microsoft.com/office/drawing/2014/chart" uri="{C3380CC4-5D6E-409C-BE32-E72D297353CC}">
              <c16:uniqueId val="{00000001-CC98-4D4F-B5B8-A007A8ABFA98}"/>
            </c:ext>
          </c:extLst>
        </c:ser>
        <c:ser>
          <c:idx val="2"/>
          <c:order val="2"/>
          <c:tx>
            <c:strRef>
              <c:f>'3'!$O$7</c:f>
              <c:strCache>
                <c:ptCount val="1"/>
              </c:strCache>
            </c:strRef>
          </c:tx>
          <c:spPr>
            <a:solidFill>
              <a:srgbClr val="9196B0"/>
            </a:solidFill>
          </c:spPr>
          <c:invertIfNegative val="0"/>
          <c:cat>
            <c:numRef>
              <c:f>'3'!$P$4</c:f>
              <c:numCache>
                <c:formatCode>General</c:formatCode>
                <c:ptCount val="1"/>
              </c:numCache>
            </c:numRef>
          </c:cat>
          <c:val>
            <c:numRef>
              <c:f>'3'!$P$7</c:f>
              <c:numCache>
                <c:formatCode>0%</c:formatCode>
                <c:ptCount val="1"/>
              </c:numCache>
            </c:numRef>
          </c:val>
          <c:extLst>
            <c:ext xmlns:c16="http://schemas.microsoft.com/office/drawing/2014/chart" uri="{C3380CC4-5D6E-409C-BE32-E72D297353CC}">
              <c16:uniqueId val="{00000002-CC98-4D4F-B5B8-A007A8ABFA98}"/>
            </c:ext>
          </c:extLst>
        </c:ser>
        <c:ser>
          <c:idx val="3"/>
          <c:order val="3"/>
          <c:tx>
            <c:strRef>
              <c:f>'3'!$O$8</c:f>
              <c:strCache>
                <c:ptCount val="1"/>
              </c:strCache>
            </c:strRef>
          </c:tx>
          <c:spPr>
            <a:solidFill>
              <a:srgbClr val="C7CCD6"/>
            </a:solidFill>
          </c:spPr>
          <c:invertIfNegative val="0"/>
          <c:cat>
            <c:numRef>
              <c:f>'3'!$P$4</c:f>
              <c:numCache>
                <c:formatCode>General</c:formatCode>
                <c:ptCount val="1"/>
              </c:numCache>
            </c:numRef>
          </c:cat>
          <c:val>
            <c:numRef>
              <c:f>'3'!$P$8</c:f>
              <c:numCache>
                <c:formatCode>0%</c:formatCode>
                <c:ptCount val="1"/>
              </c:numCache>
            </c:numRef>
          </c:val>
          <c:extLst>
            <c:ext xmlns:c16="http://schemas.microsoft.com/office/drawing/2014/chart" uri="{C3380CC4-5D6E-409C-BE32-E72D297353CC}">
              <c16:uniqueId val="{00000003-CC98-4D4F-B5B8-A007A8ABFA98}"/>
            </c:ext>
          </c:extLst>
        </c:ser>
        <c:ser>
          <c:idx val="4"/>
          <c:order val="4"/>
          <c:tx>
            <c:strRef>
              <c:f>'3'!$O$9</c:f>
              <c:strCache>
                <c:ptCount val="1"/>
              </c:strCache>
            </c:strRef>
          </c:tx>
          <c:spPr>
            <a:solidFill>
              <a:schemeClr val="accent5"/>
            </a:solidFill>
          </c:spPr>
          <c:invertIfNegative val="0"/>
          <c:cat>
            <c:numRef>
              <c:f>'3'!$P$4</c:f>
              <c:numCache>
                <c:formatCode>General</c:formatCode>
                <c:ptCount val="1"/>
              </c:numCache>
            </c:numRef>
          </c:cat>
          <c:val>
            <c:numRef>
              <c:f>'3'!$P$9</c:f>
              <c:numCache>
                <c:formatCode>0%</c:formatCode>
                <c:ptCount val="1"/>
              </c:numCache>
            </c:numRef>
          </c:val>
          <c:extLst>
            <c:ext xmlns:c16="http://schemas.microsoft.com/office/drawing/2014/chart" uri="{C3380CC4-5D6E-409C-BE32-E72D297353CC}">
              <c16:uniqueId val="{00000004-CC98-4D4F-B5B8-A007A8ABFA98}"/>
            </c:ext>
          </c:extLst>
        </c:ser>
        <c:ser>
          <c:idx val="5"/>
          <c:order val="5"/>
          <c:tx>
            <c:strRef>
              <c:f>'3'!$O$10</c:f>
              <c:strCache>
                <c:ptCount val="1"/>
              </c:strCache>
            </c:strRef>
          </c:tx>
          <c:spPr>
            <a:solidFill>
              <a:srgbClr val="E86159"/>
            </a:solidFill>
          </c:spPr>
          <c:invertIfNegative val="0"/>
          <c:cat>
            <c:numRef>
              <c:f>'3'!$P$4</c:f>
              <c:numCache>
                <c:formatCode>General</c:formatCode>
                <c:ptCount val="1"/>
              </c:numCache>
            </c:numRef>
          </c:cat>
          <c:val>
            <c:numRef>
              <c:f>'3'!$P$10</c:f>
              <c:numCache>
                <c:formatCode>0%</c:formatCode>
                <c:ptCount val="1"/>
              </c:numCache>
            </c:numRef>
          </c:val>
          <c:extLst>
            <c:ext xmlns:c16="http://schemas.microsoft.com/office/drawing/2014/chart" uri="{C3380CC4-5D6E-409C-BE32-E72D297353CC}">
              <c16:uniqueId val="{00000005-CC98-4D4F-B5B8-A007A8ABFA98}"/>
            </c:ext>
          </c:extLst>
        </c:ser>
        <c:dLbls>
          <c:showLegendKey val="0"/>
          <c:showVal val="0"/>
          <c:showCatName val="0"/>
          <c:showSerName val="0"/>
          <c:showPercent val="0"/>
          <c:showBubbleSize val="0"/>
        </c:dLbls>
        <c:gapWidth val="150"/>
        <c:axId val="222032640"/>
        <c:axId val="222034176"/>
      </c:barChart>
      <c:catAx>
        <c:axId val="222032640"/>
        <c:scaling>
          <c:orientation val="minMax"/>
        </c:scaling>
        <c:delete val="1"/>
        <c:axPos val="b"/>
        <c:numFmt formatCode="General" sourceLinked="1"/>
        <c:majorTickMark val="out"/>
        <c:minorTickMark val="none"/>
        <c:tickLblPos val="nextTo"/>
        <c:crossAx val="222034176"/>
        <c:crosses val="autoZero"/>
        <c:auto val="1"/>
        <c:lblAlgn val="ctr"/>
        <c:lblOffset val="100"/>
        <c:noMultiLvlLbl val="0"/>
      </c:catAx>
      <c:valAx>
        <c:axId val="222034176"/>
        <c:scaling>
          <c:orientation val="minMax"/>
        </c:scaling>
        <c:delete val="1"/>
        <c:axPos val="l"/>
        <c:numFmt formatCode="General" sourceLinked="1"/>
        <c:majorTickMark val="out"/>
        <c:minorTickMark val="none"/>
        <c:tickLblPos val="nextTo"/>
        <c:crossAx val="22203264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98C4-48C4-814A-3670A97690A4}"/>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98C4-48C4-814A-3670A97690A4}"/>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98C4-48C4-814A-3670A97690A4}"/>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98C4-48C4-814A-3670A97690A4}"/>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98C4-48C4-814A-3670A97690A4}"/>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98C4-48C4-814A-3670A97690A4}"/>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98C4-48C4-814A-3670A97690A4}"/>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98C4-48C4-814A-3670A97690A4}"/>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98C4-48C4-814A-3670A97690A4}"/>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98C4-48C4-814A-3670A97690A4}"/>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98C4-48C4-814A-3670A97690A4}"/>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98C4-48C4-814A-3670A97690A4}"/>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98C4-48C4-814A-3670A97690A4}"/>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98C4-48C4-814A-3670A97690A4}"/>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98C4-48C4-814A-3670A97690A4}"/>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98C4-48C4-814A-3670A97690A4}"/>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'14.12'!$L$19:$L$26</c:f>
              <c:numCache>
                <c:formatCode>General</c:formatCode>
                <c:ptCount val="8"/>
              </c:numCache>
            </c:numRef>
          </c:cat>
          <c:val>
            <c:numRef>
              <c:f>'14.12'!$M$19:$M$26</c:f>
              <c:numCache>
                <c:formatCode>0.0%</c:formatCode>
                <c:ptCount val="8"/>
              </c:numCache>
            </c:numRef>
          </c:val>
          <c:extLst>
            <c:ext xmlns:c16="http://schemas.microsoft.com/office/drawing/2014/chart" uri="{C3380CC4-5D6E-409C-BE32-E72D297353CC}">
              <c16:uniqueId val="{00000000-E73F-4CA1-94C9-939A54994236}"/>
            </c:ext>
          </c:extLst>
        </c:ser>
        <c:dLbls>
          <c:showLegendKey val="0"/>
          <c:showVal val="0"/>
          <c:showCatName val="0"/>
          <c:showSerName val="0"/>
          <c:showPercent val="0"/>
          <c:showBubbleSize val="0"/>
        </c:dLbls>
        <c:gapWidth val="150"/>
        <c:axId val="285274880"/>
        <c:axId val="285276416"/>
      </c:barChart>
      <c:catAx>
        <c:axId val="285274880"/>
        <c:scaling>
          <c:orientation val="minMax"/>
        </c:scaling>
        <c:delete val="0"/>
        <c:axPos val="l"/>
        <c:numFmt formatCode="General" sourceLinked="1"/>
        <c:majorTickMark val="none"/>
        <c:minorTickMark val="none"/>
        <c:tickLblPos val="nextTo"/>
        <c:txPr>
          <a:bodyPr/>
          <a:lstStyle/>
          <a:p>
            <a:pPr>
              <a:defRPr sz="900"/>
            </a:pPr>
            <a:endParaRPr lang="cs-CZ"/>
          </a:p>
        </c:txPr>
        <c:crossAx val="285276416"/>
        <c:crosses val="autoZero"/>
        <c:auto val="1"/>
        <c:lblAlgn val="ctr"/>
        <c:lblOffset val="100"/>
        <c:noMultiLvlLbl val="0"/>
      </c:catAx>
      <c:valAx>
        <c:axId val="28527641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27488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52E1-43CD-A1A1-505FD1A893FD}"/>
              </c:ext>
            </c:extLst>
          </c:dPt>
          <c:cat>
            <c:numRef>
              <c:f>'14.13'!$J$19:$J$26</c:f>
              <c:numCache>
                <c:formatCode>General</c:formatCode>
                <c:ptCount val="8"/>
              </c:numCache>
            </c:numRef>
          </c:cat>
          <c:val>
            <c:numRef>
              <c:f>'14.13'!$K$19:$K$26</c:f>
              <c:numCache>
                <c:formatCode>General</c:formatCode>
                <c:ptCount val="8"/>
              </c:numCache>
            </c:numRef>
          </c:val>
          <c:extLst>
            <c:ext xmlns:c16="http://schemas.microsoft.com/office/drawing/2014/chart" uri="{C3380CC4-5D6E-409C-BE32-E72D297353CC}">
              <c16:uniqueId val="{00000002-52E1-43CD-A1A1-505FD1A893FD}"/>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'14.13'!$H$19:$H$22</c:f>
              <c:numCache>
                <c:formatCode>0.0</c:formatCode>
                <c:ptCount val="4"/>
              </c:numCache>
            </c:numRef>
          </c:cat>
          <c:val>
            <c:numRef>
              <c:f>'14.13'!$I$19:$I$22</c:f>
              <c:numCache>
                <c:formatCode>0.0%</c:formatCode>
                <c:ptCount val="4"/>
              </c:numCache>
            </c:numRef>
          </c:val>
          <c:extLst>
            <c:ext xmlns:c16="http://schemas.microsoft.com/office/drawing/2014/chart" uri="{C3380CC4-5D6E-409C-BE32-E72D297353CC}">
              <c16:uniqueId val="{00000000-656E-4ECF-8A0D-3E868447145D}"/>
            </c:ext>
          </c:extLst>
        </c:ser>
        <c:dLbls>
          <c:showLegendKey val="0"/>
          <c:showVal val="0"/>
          <c:showCatName val="0"/>
          <c:showSerName val="0"/>
          <c:showPercent val="0"/>
          <c:showBubbleSize val="0"/>
        </c:dLbls>
        <c:gapWidth val="150"/>
        <c:axId val="285055616"/>
        <c:axId val="285069696"/>
      </c:barChart>
      <c:catAx>
        <c:axId val="285055616"/>
        <c:scaling>
          <c:orientation val="maxMin"/>
        </c:scaling>
        <c:delete val="0"/>
        <c:axPos val="l"/>
        <c:numFmt formatCode="0.0" sourceLinked="1"/>
        <c:majorTickMark val="none"/>
        <c:minorTickMark val="none"/>
        <c:tickLblPos val="nextTo"/>
        <c:txPr>
          <a:bodyPr/>
          <a:lstStyle/>
          <a:p>
            <a:pPr>
              <a:defRPr sz="900"/>
            </a:pPr>
            <a:endParaRPr lang="cs-CZ"/>
          </a:p>
        </c:txPr>
        <c:crossAx val="285069696"/>
        <c:crosses val="autoZero"/>
        <c:auto val="1"/>
        <c:lblAlgn val="ctr"/>
        <c:lblOffset val="100"/>
        <c:noMultiLvlLbl val="0"/>
      </c:catAx>
      <c:valAx>
        <c:axId val="285069696"/>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50556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'14.13'!$H$31:$H$38</c:f>
              <c:numCache>
                <c:formatCode>General</c:formatCode>
                <c:ptCount val="8"/>
              </c:numCache>
            </c:numRef>
          </c:cat>
          <c:val>
            <c:numRef>
              <c:f>'14.13'!$I$31:$I$38</c:f>
              <c:numCache>
                <c:formatCode>0.0%</c:formatCode>
                <c:ptCount val="8"/>
              </c:numCache>
            </c:numRef>
          </c:val>
          <c:extLst>
            <c:ext xmlns:c16="http://schemas.microsoft.com/office/drawing/2014/chart" uri="{C3380CC4-5D6E-409C-BE32-E72D297353CC}">
              <c16:uniqueId val="{00000000-94C9-4CD4-B0AC-45A08BAC282E}"/>
            </c:ext>
          </c:extLst>
        </c:ser>
        <c:dLbls>
          <c:showLegendKey val="0"/>
          <c:showVal val="0"/>
          <c:showCatName val="0"/>
          <c:showSerName val="0"/>
          <c:showPercent val="0"/>
          <c:showBubbleSize val="0"/>
        </c:dLbls>
        <c:gapWidth val="150"/>
        <c:axId val="285106560"/>
        <c:axId val="285108096"/>
      </c:barChart>
      <c:catAx>
        <c:axId val="285106560"/>
        <c:scaling>
          <c:orientation val="minMax"/>
        </c:scaling>
        <c:delete val="0"/>
        <c:axPos val="l"/>
        <c:numFmt formatCode="General" sourceLinked="1"/>
        <c:majorTickMark val="none"/>
        <c:minorTickMark val="none"/>
        <c:tickLblPos val="nextTo"/>
        <c:txPr>
          <a:bodyPr/>
          <a:lstStyle/>
          <a:p>
            <a:pPr>
              <a:defRPr sz="900"/>
            </a:pPr>
            <a:endParaRPr lang="cs-CZ"/>
          </a:p>
        </c:txPr>
        <c:crossAx val="285108096"/>
        <c:crosses val="autoZero"/>
        <c:auto val="1"/>
        <c:lblAlgn val="ctr"/>
        <c:lblOffset val="100"/>
        <c:noMultiLvlLbl val="0"/>
      </c:catAx>
      <c:valAx>
        <c:axId val="28510809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10656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'14.13'!$J$31</c:f>
              <c:strCache>
                <c:ptCount val="1"/>
              </c:strCache>
            </c:strRef>
          </c:tx>
          <c:invertIfNegative val="0"/>
          <c:cat>
            <c:numRef>
              <c:f>'14.13'!$K$30:$M$30</c:f>
              <c:numCache>
                <c:formatCode>General</c:formatCode>
                <c:ptCount val="3"/>
              </c:numCache>
            </c:numRef>
          </c:cat>
          <c:val>
            <c:numRef>
              <c:f>'14.13'!$K$31:$M$31</c:f>
              <c:numCache>
                <c:formatCode>#,##0.0</c:formatCode>
                <c:ptCount val="3"/>
              </c:numCache>
            </c:numRef>
          </c:val>
          <c:extLst>
            <c:ext xmlns:c16="http://schemas.microsoft.com/office/drawing/2014/chart" uri="{C3380CC4-5D6E-409C-BE32-E72D297353CC}">
              <c16:uniqueId val="{00000000-E41F-4ADC-AC16-F15E8BEBFAF0}"/>
            </c:ext>
          </c:extLst>
        </c:ser>
        <c:ser>
          <c:idx val="1"/>
          <c:order val="1"/>
          <c:tx>
            <c:strRef>
              <c:f>'14.13'!$J$32</c:f>
              <c:strCache>
                <c:ptCount val="1"/>
              </c:strCache>
            </c:strRef>
          </c:tx>
          <c:invertIfNegative val="0"/>
          <c:cat>
            <c:numRef>
              <c:f>'14.13'!$K$30:$M$30</c:f>
              <c:numCache>
                <c:formatCode>General</c:formatCode>
                <c:ptCount val="3"/>
              </c:numCache>
            </c:numRef>
          </c:cat>
          <c:val>
            <c:numRef>
              <c:f>'14.13'!$K$32:$M$32</c:f>
              <c:numCache>
                <c:formatCode>#,##0.0</c:formatCode>
                <c:ptCount val="3"/>
              </c:numCache>
            </c:numRef>
          </c:val>
          <c:extLst>
            <c:ext xmlns:c16="http://schemas.microsoft.com/office/drawing/2014/chart" uri="{C3380CC4-5D6E-409C-BE32-E72D297353CC}">
              <c16:uniqueId val="{00000001-E41F-4ADC-AC16-F15E8BEBFAF0}"/>
            </c:ext>
          </c:extLst>
        </c:ser>
        <c:ser>
          <c:idx val="2"/>
          <c:order val="2"/>
          <c:tx>
            <c:strRef>
              <c:f>'14.13'!$J$33</c:f>
              <c:strCache>
                <c:ptCount val="1"/>
              </c:strCache>
            </c:strRef>
          </c:tx>
          <c:invertIfNegative val="0"/>
          <c:cat>
            <c:numRef>
              <c:f>'14.13'!$K$30:$M$30</c:f>
              <c:numCache>
                <c:formatCode>General</c:formatCode>
                <c:ptCount val="3"/>
              </c:numCache>
            </c:numRef>
          </c:cat>
          <c:val>
            <c:numRef>
              <c:f>'14.13'!$K$33:$M$33</c:f>
              <c:numCache>
                <c:formatCode>#,##0.0</c:formatCode>
                <c:ptCount val="3"/>
              </c:numCache>
            </c:numRef>
          </c:val>
          <c:extLst>
            <c:ext xmlns:c16="http://schemas.microsoft.com/office/drawing/2014/chart" uri="{C3380CC4-5D6E-409C-BE32-E72D297353CC}">
              <c16:uniqueId val="{00000002-E41F-4ADC-AC16-F15E8BEBFAF0}"/>
            </c:ext>
          </c:extLst>
        </c:ser>
        <c:ser>
          <c:idx val="3"/>
          <c:order val="3"/>
          <c:tx>
            <c:strRef>
              <c:f>'14.13'!$J$34</c:f>
              <c:strCache>
                <c:ptCount val="1"/>
              </c:strCache>
            </c:strRef>
          </c:tx>
          <c:invertIfNegative val="0"/>
          <c:cat>
            <c:numRef>
              <c:f>'14.13'!$K$30:$M$30</c:f>
              <c:numCache>
                <c:formatCode>General</c:formatCode>
                <c:ptCount val="3"/>
              </c:numCache>
            </c:numRef>
          </c:cat>
          <c:val>
            <c:numRef>
              <c:f>'14.13'!$K$34:$M$34</c:f>
              <c:numCache>
                <c:formatCode>#,##0.0</c:formatCode>
                <c:ptCount val="3"/>
              </c:numCache>
            </c:numRef>
          </c:val>
          <c:extLst>
            <c:ext xmlns:c16="http://schemas.microsoft.com/office/drawing/2014/chart" uri="{C3380CC4-5D6E-409C-BE32-E72D297353CC}">
              <c16:uniqueId val="{00000003-E41F-4ADC-AC16-F15E8BEBFAF0}"/>
            </c:ext>
          </c:extLst>
        </c:ser>
        <c:ser>
          <c:idx val="4"/>
          <c:order val="4"/>
          <c:tx>
            <c:strRef>
              <c:f>'14.13'!$J$35</c:f>
              <c:strCache>
                <c:ptCount val="1"/>
              </c:strCache>
            </c:strRef>
          </c:tx>
          <c:invertIfNegative val="0"/>
          <c:cat>
            <c:numRef>
              <c:f>'14.13'!$K$30:$M$30</c:f>
              <c:numCache>
                <c:formatCode>General</c:formatCode>
                <c:ptCount val="3"/>
              </c:numCache>
            </c:numRef>
          </c:cat>
          <c:val>
            <c:numRef>
              <c:f>'14.13'!$K$35:$M$35</c:f>
              <c:numCache>
                <c:formatCode>#,##0.0</c:formatCode>
                <c:ptCount val="3"/>
              </c:numCache>
            </c:numRef>
          </c:val>
          <c:extLst>
            <c:ext xmlns:c16="http://schemas.microsoft.com/office/drawing/2014/chart" uri="{C3380CC4-5D6E-409C-BE32-E72D297353CC}">
              <c16:uniqueId val="{00000004-E41F-4ADC-AC16-F15E8BEBFAF0}"/>
            </c:ext>
          </c:extLst>
        </c:ser>
        <c:ser>
          <c:idx val="5"/>
          <c:order val="5"/>
          <c:tx>
            <c:strRef>
              <c:f>'14.13'!$J$36</c:f>
              <c:strCache>
                <c:ptCount val="1"/>
              </c:strCache>
            </c:strRef>
          </c:tx>
          <c:invertIfNegative val="0"/>
          <c:cat>
            <c:numRef>
              <c:f>'14.13'!$K$30:$M$30</c:f>
              <c:numCache>
                <c:formatCode>General</c:formatCode>
                <c:ptCount val="3"/>
              </c:numCache>
            </c:numRef>
          </c:cat>
          <c:val>
            <c:numRef>
              <c:f>'14.13'!$K$36:$M$36</c:f>
              <c:numCache>
                <c:formatCode>#,##0.0</c:formatCode>
                <c:ptCount val="3"/>
              </c:numCache>
            </c:numRef>
          </c:val>
          <c:extLst>
            <c:ext xmlns:c16="http://schemas.microsoft.com/office/drawing/2014/chart" uri="{C3380CC4-5D6E-409C-BE32-E72D297353CC}">
              <c16:uniqueId val="{00000005-E41F-4ADC-AC16-F15E8BEBFAF0}"/>
            </c:ext>
          </c:extLst>
        </c:ser>
        <c:ser>
          <c:idx val="6"/>
          <c:order val="6"/>
          <c:tx>
            <c:strRef>
              <c:f>'14.13'!$J$37</c:f>
              <c:strCache>
                <c:ptCount val="1"/>
              </c:strCache>
            </c:strRef>
          </c:tx>
          <c:invertIfNegative val="0"/>
          <c:cat>
            <c:numRef>
              <c:f>'14.13'!$K$30:$M$30</c:f>
              <c:numCache>
                <c:formatCode>General</c:formatCode>
                <c:ptCount val="3"/>
              </c:numCache>
            </c:numRef>
          </c:cat>
          <c:val>
            <c:numRef>
              <c:f>'14.13'!$K$37:$M$37</c:f>
              <c:numCache>
                <c:formatCode>#,##0.0</c:formatCode>
                <c:ptCount val="3"/>
              </c:numCache>
            </c:numRef>
          </c:val>
          <c:extLst>
            <c:ext xmlns:c16="http://schemas.microsoft.com/office/drawing/2014/chart" uri="{C3380CC4-5D6E-409C-BE32-E72D297353CC}">
              <c16:uniqueId val="{00000006-E41F-4ADC-AC16-F15E8BEBFAF0}"/>
            </c:ext>
          </c:extLst>
        </c:ser>
        <c:ser>
          <c:idx val="7"/>
          <c:order val="7"/>
          <c:tx>
            <c:strRef>
              <c:f>'14.13'!$J$38</c:f>
              <c:strCache>
                <c:ptCount val="1"/>
              </c:strCache>
            </c:strRef>
          </c:tx>
          <c:spPr>
            <a:solidFill>
              <a:srgbClr val="FFC000"/>
            </a:solidFill>
          </c:spPr>
          <c:invertIfNegative val="0"/>
          <c:cat>
            <c:numRef>
              <c:f>'14.13'!$K$30:$M$30</c:f>
              <c:numCache>
                <c:formatCode>General</c:formatCode>
                <c:ptCount val="3"/>
              </c:numCache>
            </c:numRef>
          </c:cat>
          <c:val>
            <c:numRef>
              <c:f>'14.13'!$K$38:$M$38</c:f>
              <c:numCache>
                <c:formatCode>#,##0.0</c:formatCode>
                <c:ptCount val="3"/>
              </c:numCache>
            </c:numRef>
          </c:val>
          <c:extLst>
            <c:ext xmlns:c16="http://schemas.microsoft.com/office/drawing/2014/chart" uri="{C3380CC4-5D6E-409C-BE32-E72D297353CC}">
              <c16:uniqueId val="{00000007-E41F-4ADC-AC16-F15E8BEBFAF0}"/>
            </c:ext>
          </c:extLst>
        </c:ser>
        <c:dLbls>
          <c:showLegendKey val="0"/>
          <c:showVal val="0"/>
          <c:showCatName val="0"/>
          <c:showSerName val="0"/>
          <c:showPercent val="0"/>
          <c:showBubbleSize val="0"/>
        </c:dLbls>
        <c:gapWidth val="150"/>
        <c:overlap val="100"/>
        <c:axId val="285157632"/>
        <c:axId val="285163520"/>
      </c:barChart>
      <c:catAx>
        <c:axId val="285157632"/>
        <c:scaling>
          <c:orientation val="minMax"/>
        </c:scaling>
        <c:delete val="0"/>
        <c:axPos val="b"/>
        <c:numFmt formatCode="General" sourceLinked="1"/>
        <c:majorTickMark val="none"/>
        <c:minorTickMark val="none"/>
        <c:tickLblPos val="nextTo"/>
        <c:txPr>
          <a:bodyPr/>
          <a:lstStyle/>
          <a:p>
            <a:pPr>
              <a:defRPr sz="900"/>
            </a:pPr>
            <a:endParaRPr lang="cs-CZ"/>
          </a:p>
        </c:txPr>
        <c:crossAx val="285163520"/>
        <c:crosses val="autoZero"/>
        <c:auto val="1"/>
        <c:lblAlgn val="ctr"/>
        <c:lblOffset val="100"/>
        <c:noMultiLvlLbl val="0"/>
      </c:catAx>
      <c:valAx>
        <c:axId val="28516352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515763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'14.13'!$L$19:$L$26</c:f>
              <c:numCache>
                <c:formatCode>General</c:formatCode>
                <c:ptCount val="8"/>
              </c:numCache>
            </c:numRef>
          </c:cat>
          <c:val>
            <c:numRef>
              <c:f>'14.13'!$M$19:$M$26</c:f>
              <c:numCache>
                <c:formatCode>0.0%</c:formatCode>
                <c:ptCount val="8"/>
              </c:numCache>
            </c:numRef>
          </c:val>
          <c:extLst>
            <c:ext xmlns:c16="http://schemas.microsoft.com/office/drawing/2014/chart" uri="{C3380CC4-5D6E-409C-BE32-E72D297353CC}">
              <c16:uniqueId val="{00000000-3D0B-4998-B3D0-ED4CA6CB4FEB}"/>
            </c:ext>
          </c:extLst>
        </c:ser>
        <c:dLbls>
          <c:showLegendKey val="0"/>
          <c:showVal val="0"/>
          <c:showCatName val="0"/>
          <c:showSerName val="0"/>
          <c:showPercent val="0"/>
          <c:showBubbleSize val="0"/>
        </c:dLbls>
        <c:gapWidth val="150"/>
        <c:axId val="285197056"/>
        <c:axId val="285198592"/>
      </c:barChart>
      <c:catAx>
        <c:axId val="285197056"/>
        <c:scaling>
          <c:orientation val="minMax"/>
        </c:scaling>
        <c:delete val="0"/>
        <c:axPos val="l"/>
        <c:numFmt formatCode="General" sourceLinked="1"/>
        <c:majorTickMark val="none"/>
        <c:minorTickMark val="none"/>
        <c:tickLblPos val="nextTo"/>
        <c:txPr>
          <a:bodyPr/>
          <a:lstStyle/>
          <a:p>
            <a:pPr>
              <a:defRPr sz="900"/>
            </a:pPr>
            <a:endParaRPr lang="cs-CZ"/>
          </a:p>
        </c:txPr>
        <c:crossAx val="285198592"/>
        <c:crosses val="autoZero"/>
        <c:auto val="1"/>
        <c:lblAlgn val="ctr"/>
        <c:lblOffset val="100"/>
        <c:noMultiLvlLbl val="0"/>
      </c:catAx>
      <c:valAx>
        <c:axId val="28519859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19705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D537-48D4-AE83-88E08A54BD35}"/>
              </c:ext>
            </c:extLst>
          </c:dPt>
          <c:cat>
            <c:numRef>
              <c:f>'14.14'!$J$19:$J$26</c:f>
              <c:numCache>
                <c:formatCode>General</c:formatCode>
                <c:ptCount val="8"/>
              </c:numCache>
            </c:numRef>
          </c:cat>
          <c:val>
            <c:numRef>
              <c:f>'14.14'!$K$19:$K$26</c:f>
              <c:numCache>
                <c:formatCode>General</c:formatCode>
                <c:ptCount val="8"/>
              </c:numCache>
            </c:numRef>
          </c:val>
          <c:extLst>
            <c:ext xmlns:c16="http://schemas.microsoft.com/office/drawing/2014/chart" uri="{C3380CC4-5D6E-409C-BE32-E72D297353CC}">
              <c16:uniqueId val="{00000002-D537-48D4-AE83-88E08A54BD35}"/>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'14.14'!$H$19:$H$22</c:f>
              <c:numCache>
                <c:formatCode>0.0</c:formatCode>
                <c:ptCount val="4"/>
              </c:numCache>
            </c:numRef>
          </c:cat>
          <c:val>
            <c:numRef>
              <c:f>'14.14'!$I$19:$I$22</c:f>
              <c:numCache>
                <c:formatCode>0.0%</c:formatCode>
                <c:ptCount val="4"/>
              </c:numCache>
            </c:numRef>
          </c:val>
          <c:extLst>
            <c:ext xmlns:c16="http://schemas.microsoft.com/office/drawing/2014/chart" uri="{C3380CC4-5D6E-409C-BE32-E72D297353CC}">
              <c16:uniqueId val="{00000000-1CD1-4109-B99F-21BE67C49721}"/>
            </c:ext>
          </c:extLst>
        </c:ser>
        <c:dLbls>
          <c:showLegendKey val="0"/>
          <c:showVal val="0"/>
          <c:showCatName val="0"/>
          <c:showSerName val="0"/>
          <c:showPercent val="0"/>
          <c:showBubbleSize val="0"/>
        </c:dLbls>
        <c:gapWidth val="150"/>
        <c:axId val="285416064"/>
        <c:axId val="285426048"/>
      </c:barChart>
      <c:catAx>
        <c:axId val="285416064"/>
        <c:scaling>
          <c:orientation val="maxMin"/>
        </c:scaling>
        <c:delete val="0"/>
        <c:axPos val="l"/>
        <c:numFmt formatCode="0.0" sourceLinked="1"/>
        <c:majorTickMark val="none"/>
        <c:minorTickMark val="none"/>
        <c:tickLblPos val="nextTo"/>
        <c:txPr>
          <a:bodyPr/>
          <a:lstStyle/>
          <a:p>
            <a:pPr>
              <a:defRPr sz="900"/>
            </a:pPr>
            <a:endParaRPr lang="cs-CZ"/>
          </a:p>
        </c:txPr>
        <c:crossAx val="285426048"/>
        <c:crosses val="autoZero"/>
        <c:auto val="1"/>
        <c:lblAlgn val="ctr"/>
        <c:lblOffset val="100"/>
        <c:noMultiLvlLbl val="0"/>
      </c:catAx>
      <c:valAx>
        <c:axId val="28542604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541606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'14.14'!$H$31:$H$38</c:f>
              <c:numCache>
                <c:formatCode>General</c:formatCode>
                <c:ptCount val="8"/>
              </c:numCache>
            </c:numRef>
          </c:cat>
          <c:val>
            <c:numRef>
              <c:f>'14.14'!$I$31:$I$38</c:f>
              <c:numCache>
                <c:formatCode>0.0%</c:formatCode>
                <c:ptCount val="8"/>
              </c:numCache>
            </c:numRef>
          </c:val>
          <c:extLst>
            <c:ext xmlns:c16="http://schemas.microsoft.com/office/drawing/2014/chart" uri="{C3380CC4-5D6E-409C-BE32-E72D297353CC}">
              <c16:uniqueId val="{00000000-533A-4656-9AE8-AC2CE5CFA4EC}"/>
            </c:ext>
          </c:extLst>
        </c:ser>
        <c:dLbls>
          <c:showLegendKey val="0"/>
          <c:showVal val="0"/>
          <c:showCatName val="0"/>
          <c:showSerName val="0"/>
          <c:showPercent val="0"/>
          <c:showBubbleSize val="0"/>
        </c:dLbls>
        <c:gapWidth val="150"/>
        <c:axId val="285442432"/>
        <c:axId val="285443968"/>
      </c:barChart>
      <c:catAx>
        <c:axId val="285442432"/>
        <c:scaling>
          <c:orientation val="minMax"/>
        </c:scaling>
        <c:delete val="0"/>
        <c:axPos val="l"/>
        <c:numFmt formatCode="General" sourceLinked="1"/>
        <c:majorTickMark val="none"/>
        <c:minorTickMark val="none"/>
        <c:tickLblPos val="nextTo"/>
        <c:txPr>
          <a:bodyPr/>
          <a:lstStyle/>
          <a:p>
            <a:pPr>
              <a:defRPr sz="900"/>
            </a:pPr>
            <a:endParaRPr lang="cs-CZ"/>
          </a:p>
        </c:txPr>
        <c:crossAx val="285443968"/>
        <c:crosses val="autoZero"/>
        <c:auto val="1"/>
        <c:lblAlgn val="ctr"/>
        <c:lblOffset val="100"/>
        <c:noMultiLvlLbl val="0"/>
      </c:catAx>
      <c:valAx>
        <c:axId val="28544396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44243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'14.14'!$J$31</c:f>
              <c:strCache>
                <c:ptCount val="1"/>
              </c:strCache>
            </c:strRef>
          </c:tx>
          <c:invertIfNegative val="0"/>
          <c:cat>
            <c:numRef>
              <c:f>'14.14'!$K$30:$M$30</c:f>
              <c:numCache>
                <c:formatCode>General</c:formatCode>
                <c:ptCount val="3"/>
              </c:numCache>
            </c:numRef>
          </c:cat>
          <c:val>
            <c:numRef>
              <c:f>'14.14'!$K$31:$M$31</c:f>
              <c:numCache>
                <c:formatCode>#,##0.0</c:formatCode>
                <c:ptCount val="3"/>
              </c:numCache>
            </c:numRef>
          </c:val>
          <c:extLst>
            <c:ext xmlns:c16="http://schemas.microsoft.com/office/drawing/2014/chart" uri="{C3380CC4-5D6E-409C-BE32-E72D297353CC}">
              <c16:uniqueId val="{00000000-1126-45DC-BB60-9D591292108A}"/>
            </c:ext>
          </c:extLst>
        </c:ser>
        <c:ser>
          <c:idx val="1"/>
          <c:order val="1"/>
          <c:tx>
            <c:strRef>
              <c:f>'14.14'!$J$32</c:f>
              <c:strCache>
                <c:ptCount val="1"/>
              </c:strCache>
            </c:strRef>
          </c:tx>
          <c:invertIfNegative val="0"/>
          <c:cat>
            <c:numRef>
              <c:f>'14.14'!$K$30:$M$30</c:f>
              <c:numCache>
                <c:formatCode>General</c:formatCode>
                <c:ptCount val="3"/>
              </c:numCache>
            </c:numRef>
          </c:cat>
          <c:val>
            <c:numRef>
              <c:f>'14.14'!$K$32:$M$32</c:f>
              <c:numCache>
                <c:formatCode>#,##0.0</c:formatCode>
                <c:ptCount val="3"/>
              </c:numCache>
            </c:numRef>
          </c:val>
          <c:extLst>
            <c:ext xmlns:c16="http://schemas.microsoft.com/office/drawing/2014/chart" uri="{C3380CC4-5D6E-409C-BE32-E72D297353CC}">
              <c16:uniqueId val="{00000001-1126-45DC-BB60-9D591292108A}"/>
            </c:ext>
          </c:extLst>
        </c:ser>
        <c:ser>
          <c:idx val="2"/>
          <c:order val="2"/>
          <c:tx>
            <c:strRef>
              <c:f>'14.14'!$J$33</c:f>
              <c:strCache>
                <c:ptCount val="1"/>
              </c:strCache>
            </c:strRef>
          </c:tx>
          <c:invertIfNegative val="0"/>
          <c:cat>
            <c:numRef>
              <c:f>'14.14'!$K$30:$M$30</c:f>
              <c:numCache>
                <c:formatCode>General</c:formatCode>
                <c:ptCount val="3"/>
              </c:numCache>
            </c:numRef>
          </c:cat>
          <c:val>
            <c:numRef>
              <c:f>'14.14'!$K$33:$M$33</c:f>
              <c:numCache>
                <c:formatCode>#,##0.0</c:formatCode>
                <c:ptCount val="3"/>
              </c:numCache>
            </c:numRef>
          </c:val>
          <c:extLst>
            <c:ext xmlns:c16="http://schemas.microsoft.com/office/drawing/2014/chart" uri="{C3380CC4-5D6E-409C-BE32-E72D297353CC}">
              <c16:uniqueId val="{00000002-1126-45DC-BB60-9D591292108A}"/>
            </c:ext>
          </c:extLst>
        </c:ser>
        <c:ser>
          <c:idx val="3"/>
          <c:order val="3"/>
          <c:tx>
            <c:strRef>
              <c:f>'14.14'!$J$34</c:f>
              <c:strCache>
                <c:ptCount val="1"/>
              </c:strCache>
            </c:strRef>
          </c:tx>
          <c:invertIfNegative val="0"/>
          <c:cat>
            <c:numRef>
              <c:f>'14.14'!$K$30:$M$30</c:f>
              <c:numCache>
                <c:formatCode>General</c:formatCode>
                <c:ptCount val="3"/>
              </c:numCache>
            </c:numRef>
          </c:cat>
          <c:val>
            <c:numRef>
              <c:f>'14.14'!$K$34:$M$34</c:f>
              <c:numCache>
                <c:formatCode>#,##0.0</c:formatCode>
                <c:ptCount val="3"/>
              </c:numCache>
            </c:numRef>
          </c:val>
          <c:extLst>
            <c:ext xmlns:c16="http://schemas.microsoft.com/office/drawing/2014/chart" uri="{C3380CC4-5D6E-409C-BE32-E72D297353CC}">
              <c16:uniqueId val="{00000003-1126-45DC-BB60-9D591292108A}"/>
            </c:ext>
          </c:extLst>
        </c:ser>
        <c:ser>
          <c:idx val="4"/>
          <c:order val="4"/>
          <c:tx>
            <c:strRef>
              <c:f>'14.14'!$J$35</c:f>
              <c:strCache>
                <c:ptCount val="1"/>
              </c:strCache>
            </c:strRef>
          </c:tx>
          <c:invertIfNegative val="0"/>
          <c:cat>
            <c:numRef>
              <c:f>'14.14'!$K$30:$M$30</c:f>
              <c:numCache>
                <c:formatCode>General</c:formatCode>
                <c:ptCount val="3"/>
              </c:numCache>
            </c:numRef>
          </c:cat>
          <c:val>
            <c:numRef>
              <c:f>'14.14'!$K$35:$M$35</c:f>
              <c:numCache>
                <c:formatCode>#,##0.0</c:formatCode>
                <c:ptCount val="3"/>
              </c:numCache>
            </c:numRef>
          </c:val>
          <c:extLst>
            <c:ext xmlns:c16="http://schemas.microsoft.com/office/drawing/2014/chart" uri="{C3380CC4-5D6E-409C-BE32-E72D297353CC}">
              <c16:uniqueId val="{00000004-1126-45DC-BB60-9D591292108A}"/>
            </c:ext>
          </c:extLst>
        </c:ser>
        <c:ser>
          <c:idx val="5"/>
          <c:order val="5"/>
          <c:tx>
            <c:strRef>
              <c:f>'14.14'!$J$36</c:f>
              <c:strCache>
                <c:ptCount val="1"/>
              </c:strCache>
            </c:strRef>
          </c:tx>
          <c:invertIfNegative val="0"/>
          <c:cat>
            <c:numRef>
              <c:f>'14.14'!$K$30:$M$30</c:f>
              <c:numCache>
                <c:formatCode>General</c:formatCode>
                <c:ptCount val="3"/>
              </c:numCache>
            </c:numRef>
          </c:cat>
          <c:val>
            <c:numRef>
              <c:f>'14.14'!$K$36:$M$36</c:f>
              <c:numCache>
                <c:formatCode>#,##0.0</c:formatCode>
                <c:ptCount val="3"/>
              </c:numCache>
            </c:numRef>
          </c:val>
          <c:extLst>
            <c:ext xmlns:c16="http://schemas.microsoft.com/office/drawing/2014/chart" uri="{C3380CC4-5D6E-409C-BE32-E72D297353CC}">
              <c16:uniqueId val="{00000005-1126-45DC-BB60-9D591292108A}"/>
            </c:ext>
          </c:extLst>
        </c:ser>
        <c:ser>
          <c:idx val="6"/>
          <c:order val="6"/>
          <c:tx>
            <c:strRef>
              <c:f>'14.14'!$J$37</c:f>
              <c:strCache>
                <c:ptCount val="1"/>
              </c:strCache>
            </c:strRef>
          </c:tx>
          <c:invertIfNegative val="0"/>
          <c:cat>
            <c:numRef>
              <c:f>'14.14'!$K$30:$M$30</c:f>
              <c:numCache>
                <c:formatCode>General</c:formatCode>
                <c:ptCount val="3"/>
              </c:numCache>
            </c:numRef>
          </c:cat>
          <c:val>
            <c:numRef>
              <c:f>'14.14'!$K$37:$M$37</c:f>
              <c:numCache>
                <c:formatCode>#,##0.0</c:formatCode>
                <c:ptCount val="3"/>
              </c:numCache>
            </c:numRef>
          </c:val>
          <c:extLst>
            <c:ext xmlns:c16="http://schemas.microsoft.com/office/drawing/2014/chart" uri="{C3380CC4-5D6E-409C-BE32-E72D297353CC}">
              <c16:uniqueId val="{00000006-1126-45DC-BB60-9D591292108A}"/>
            </c:ext>
          </c:extLst>
        </c:ser>
        <c:ser>
          <c:idx val="7"/>
          <c:order val="7"/>
          <c:tx>
            <c:strRef>
              <c:f>'14.14'!$J$38</c:f>
              <c:strCache>
                <c:ptCount val="1"/>
              </c:strCache>
            </c:strRef>
          </c:tx>
          <c:spPr>
            <a:solidFill>
              <a:srgbClr val="FFC000"/>
            </a:solidFill>
          </c:spPr>
          <c:invertIfNegative val="0"/>
          <c:cat>
            <c:numRef>
              <c:f>'14.14'!$K$30:$M$30</c:f>
              <c:numCache>
                <c:formatCode>General</c:formatCode>
                <c:ptCount val="3"/>
              </c:numCache>
            </c:numRef>
          </c:cat>
          <c:val>
            <c:numRef>
              <c:f>'14.14'!$K$38:$M$38</c:f>
              <c:numCache>
                <c:formatCode>#,##0.0</c:formatCode>
                <c:ptCount val="3"/>
              </c:numCache>
            </c:numRef>
          </c:val>
          <c:extLst>
            <c:ext xmlns:c16="http://schemas.microsoft.com/office/drawing/2014/chart" uri="{C3380CC4-5D6E-409C-BE32-E72D297353CC}">
              <c16:uniqueId val="{00000007-1126-45DC-BB60-9D591292108A}"/>
            </c:ext>
          </c:extLst>
        </c:ser>
        <c:dLbls>
          <c:showLegendKey val="0"/>
          <c:showVal val="0"/>
          <c:showCatName val="0"/>
          <c:showSerName val="0"/>
          <c:showPercent val="0"/>
          <c:showBubbleSize val="0"/>
        </c:dLbls>
        <c:gapWidth val="150"/>
        <c:overlap val="100"/>
        <c:axId val="285833472"/>
        <c:axId val="285847552"/>
      </c:barChart>
      <c:catAx>
        <c:axId val="285833472"/>
        <c:scaling>
          <c:orientation val="minMax"/>
        </c:scaling>
        <c:delete val="0"/>
        <c:axPos val="b"/>
        <c:numFmt formatCode="General" sourceLinked="1"/>
        <c:majorTickMark val="none"/>
        <c:minorTickMark val="none"/>
        <c:tickLblPos val="nextTo"/>
        <c:txPr>
          <a:bodyPr/>
          <a:lstStyle/>
          <a:p>
            <a:pPr>
              <a:defRPr sz="900"/>
            </a:pPr>
            <a:endParaRPr lang="cs-CZ"/>
          </a:p>
        </c:txPr>
        <c:crossAx val="285847552"/>
        <c:crosses val="autoZero"/>
        <c:auto val="1"/>
        <c:lblAlgn val="ctr"/>
        <c:lblOffset val="100"/>
        <c:noMultiLvlLbl val="0"/>
      </c:catAx>
      <c:valAx>
        <c:axId val="28584755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583347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Dodávky tepla </a:t>
            </a:r>
            <a:r>
              <a:rPr lang="en-US" sz="1000">
                <a:solidFill>
                  <a:schemeClr val="accent1"/>
                </a:solidFill>
              </a:rPr>
              <a:t>(</a:t>
            </a:r>
            <a:r>
              <a:rPr lang="cs-CZ" sz="1000">
                <a:solidFill>
                  <a:schemeClr val="accent1"/>
                </a:solidFill>
              </a:rPr>
              <a:t>TJ</a:t>
            </a:r>
            <a:r>
              <a:rPr lang="en-US" sz="1000">
                <a:solidFill>
                  <a:schemeClr val="accent1"/>
                </a:solidFill>
              </a:rPr>
              <a:t>)</a:t>
            </a:r>
          </a:p>
        </c:rich>
      </c:tx>
      <c:layout>
        <c:manualLayout>
          <c:xMode val="edge"/>
          <c:yMode val="edge"/>
          <c:x val="4.0979344729344721E-3"/>
          <c:y val="1.2491234175838518E-2"/>
        </c:manualLayout>
      </c:layout>
      <c:overlay val="0"/>
    </c:title>
    <c:autoTitleDeleted val="0"/>
    <c:plotArea>
      <c:layout>
        <c:manualLayout>
          <c:layoutTarget val="inner"/>
          <c:xMode val="edge"/>
          <c:yMode val="edge"/>
          <c:x val="8.0877328424643471E-2"/>
          <c:y val="0.13519313304721031"/>
          <c:w val="0.88392532828191406"/>
          <c:h val="0.77047210300429181"/>
        </c:manualLayout>
      </c:layout>
      <c:barChart>
        <c:barDir val="col"/>
        <c:grouping val="stacked"/>
        <c:varyColors val="0"/>
        <c:ser>
          <c:idx val="0"/>
          <c:order val="0"/>
          <c:tx>
            <c:strRef>
              <c:f>'5.1'!$A$8</c:f>
              <c:strCache>
                <c:ptCount val="1"/>
                <c:pt idx="0">
                  <c:v>Biomasa</c:v>
                </c:pt>
              </c:strCache>
            </c:strRef>
          </c:tx>
          <c:spPr>
            <a:solidFill>
              <a:schemeClr val="tx2"/>
            </a:solidFill>
          </c:spPr>
          <c:invertIfNegative val="0"/>
          <c:val>
            <c:numRef>
              <c:f>'5.1'!$B$8:$M$8</c:f>
              <c:numCache>
                <c:formatCode>#,##0.0</c:formatCode>
                <c:ptCount val="12"/>
                <c:pt idx="0">
                  <c:v>889.67118299999936</c:v>
                </c:pt>
                <c:pt idx="1">
                  <c:v>885.91864200000009</c:v>
                </c:pt>
                <c:pt idx="2">
                  <c:v>931.7330450000004</c:v>
                </c:pt>
                <c:pt idx="3">
                  <c:v>833.47092799999973</c:v>
                </c:pt>
                <c:pt idx="4">
                  <c:v>526.66838099999984</c:v>
                </c:pt>
                <c:pt idx="5">
                  <c:v>337.58219399999984</c:v>
                </c:pt>
                <c:pt idx="6">
                  <c:v>303.61280200000004</c:v>
                </c:pt>
                <c:pt idx="7">
                  <c:v>238.34267799999998</c:v>
                </c:pt>
                <c:pt idx="8">
                  <c:v>256.37742600000001</c:v>
                </c:pt>
                <c:pt idx="9">
                  <c:v>607.73788200000001</c:v>
                </c:pt>
                <c:pt idx="10">
                  <c:v>878.75725699999998</c:v>
                </c:pt>
                <c:pt idx="11">
                  <c:v>1014.9533489999998</c:v>
                </c:pt>
              </c:numCache>
            </c:numRef>
          </c:val>
          <c:extLst>
            <c:ext xmlns:c16="http://schemas.microsoft.com/office/drawing/2014/chart" uri="{C3380CC4-5D6E-409C-BE32-E72D297353CC}">
              <c16:uniqueId val="{00000000-85BA-41BF-94A4-ABB20CCABEA8}"/>
            </c:ext>
          </c:extLst>
        </c:ser>
        <c:ser>
          <c:idx val="1"/>
          <c:order val="1"/>
          <c:tx>
            <c:strRef>
              <c:f>'5.1'!$A$9</c:f>
              <c:strCache>
                <c:ptCount val="1"/>
                <c:pt idx="0">
                  <c:v>Bioplyn</c:v>
                </c:pt>
              </c:strCache>
            </c:strRef>
          </c:tx>
          <c:spPr>
            <a:solidFill>
              <a:schemeClr val="accent2"/>
            </a:solidFill>
          </c:spPr>
          <c:invertIfNegative val="0"/>
          <c:val>
            <c:numRef>
              <c:f>'5.1'!$B$9:$M$9</c:f>
              <c:numCache>
                <c:formatCode>#,##0.0</c:formatCode>
                <c:ptCount val="12"/>
                <c:pt idx="0">
                  <c:v>65.49663799999999</c:v>
                </c:pt>
                <c:pt idx="1">
                  <c:v>60.384103999999986</c:v>
                </c:pt>
                <c:pt idx="2">
                  <c:v>58.603677000000012</c:v>
                </c:pt>
                <c:pt idx="3">
                  <c:v>51.677325999999994</c:v>
                </c:pt>
                <c:pt idx="4">
                  <c:v>42.574211000000005</c:v>
                </c:pt>
                <c:pt idx="5">
                  <c:v>33.185485</c:v>
                </c:pt>
                <c:pt idx="6">
                  <c:v>30.908870999999998</c:v>
                </c:pt>
                <c:pt idx="7">
                  <c:v>30.680241000000002</c:v>
                </c:pt>
                <c:pt idx="8">
                  <c:v>31.169543000000004</c:v>
                </c:pt>
                <c:pt idx="9">
                  <c:v>42.858581000000008</c:v>
                </c:pt>
                <c:pt idx="10">
                  <c:v>54.470981000000009</c:v>
                </c:pt>
                <c:pt idx="11">
                  <c:v>59.479478999999984</c:v>
                </c:pt>
              </c:numCache>
            </c:numRef>
          </c:val>
          <c:extLst>
            <c:ext xmlns:c16="http://schemas.microsoft.com/office/drawing/2014/chart" uri="{C3380CC4-5D6E-409C-BE32-E72D297353CC}">
              <c16:uniqueId val="{00000001-85BA-41BF-94A4-ABB20CCABEA8}"/>
            </c:ext>
          </c:extLst>
        </c:ser>
        <c:ser>
          <c:idx val="2"/>
          <c:order val="2"/>
          <c:tx>
            <c:strRef>
              <c:f>'5.1'!$A$10</c:f>
              <c:strCache>
                <c:ptCount val="1"/>
                <c:pt idx="0">
                  <c:v>Černé uhlí</c:v>
                </c:pt>
              </c:strCache>
            </c:strRef>
          </c:tx>
          <c:spPr>
            <a:solidFill>
              <a:schemeClr val="accent4"/>
            </a:solidFill>
          </c:spPr>
          <c:invertIfNegative val="0"/>
          <c:val>
            <c:numRef>
              <c:f>'5.1'!$B$10:$M$10</c:f>
              <c:numCache>
                <c:formatCode>#,##0.0</c:formatCode>
                <c:ptCount val="12"/>
                <c:pt idx="0">
                  <c:v>1099.6016940000002</c:v>
                </c:pt>
                <c:pt idx="1">
                  <c:v>1050.070203</c:v>
                </c:pt>
                <c:pt idx="2">
                  <c:v>905.51116000000013</c:v>
                </c:pt>
                <c:pt idx="3">
                  <c:v>689.10446500000012</c:v>
                </c:pt>
                <c:pt idx="4">
                  <c:v>346.73555900000002</c:v>
                </c:pt>
                <c:pt idx="5">
                  <c:v>194.57093999999998</c:v>
                </c:pt>
                <c:pt idx="6">
                  <c:v>169.32380699999996</c:v>
                </c:pt>
                <c:pt idx="7">
                  <c:v>153.72706000000002</c:v>
                </c:pt>
                <c:pt idx="8">
                  <c:v>180.63842200000002</c:v>
                </c:pt>
                <c:pt idx="9">
                  <c:v>407.28128700000002</c:v>
                </c:pt>
                <c:pt idx="10">
                  <c:v>843.87133200000005</c:v>
                </c:pt>
                <c:pt idx="11">
                  <c:v>1035.1659099999999</c:v>
                </c:pt>
              </c:numCache>
            </c:numRef>
          </c:val>
          <c:extLst>
            <c:ext xmlns:c16="http://schemas.microsoft.com/office/drawing/2014/chart" uri="{C3380CC4-5D6E-409C-BE32-E72D297353CC}">
              <c16:uniqueId val="{00000002-85BA-41BF-94A4-ABB20CCABEA8}"/>
            </c:ext>
          </c:extLst>
        </c:ser>
        <c:ser>
          <c:idx val="3"/>
          <c:order val="3"/>
          <c:tx>
            <c:strRef>
              <c:f>'5.1'!$A$11</c:f>
              <c:strCache>
                <c:ptCount val="1"/>
                <c:pt idx="0">
                  <c:v>Elektrická energie</c:v>
                </c:pt>
              </c:strCache>
            </c:strRef>
          </c:tx>
          <c:spPr>
            <a:solidFill>
              <a:schemeClr val="accent4"/>
            </a:solidFill>
          </c:spPr>
          <c:invertIfNegative val="0"/>
          <c:val>
            <c:numRef>
              <c:f>'5.1'!$B$11:$M$11</c:f>
              <c:numCache>
                <c:formatCode>#,##0.0</c:formatCode>
                <c:ptCount val="12"/>
                <c:pt idx="0">
                  <c:v>5.2364470000000001</c:v>
                </c:pt>
                <c:pt idx="1">
                  <c:v>7.6703010000000003</c:v>
                </c:pt>
                <c:pt idx="2">
                  <c:v>8.9231610000000003</c:v>
                </c:pt>
                <c:pt idx="3">
                  <c:v>8.1676640000000003</c:v>
                </c:pt>
                <c:pt idx="4">
                  <c:v>5.220254999999999</c:v>
                </c:pt>
                <c:pt idx="5">
                  <c:v>5.331334</c:v>
                </c:pt>
                <c:pt idx="6">
                  <c:v>5.7077029999999995</c:v>
                </c:pt>
                <c:pt idx="7">
                  <c:v>7.4248630000000002</c:v>
                </c:pt>
                <c:pt idx="8">
                  <c:v>5.8079460000000003</c:v>
                </c:pt>
                <c:pt idx="9">
                  <c:v>6.5951329999999997</c:v>
                </c:pt>
                <c:pt idx="10">
                  <c:v>4.7871649999999999</c:v>
                </c:pt>
                <c:pt idx="11">
                  <c:v>8.2749690000000005</c:v>
                </c:pt>
              </c:numCache>
            </c:numRef>
          </c:val>
          <c:extLst>
            <c:ext xmlns:c16="http://schemas.microsoft.com/office/drawing/2014/chart" uri="{C3380CC4-5D6E-409C-BE32-E72D297353CC}">
              <c16:uniqueId val="{00000003-85BA-41BF-94A4-ABB20CCABEA8}"/>
            </c:ext>
          </c:extLst>
        </c:ser>
        <c:ser>
          <c:idx val="4"/>
          <c:order val="4"/>
          <c:tx>
            <c:strRef>
              <c:f>'5.1'!$A$12</c:f>
              <c:strCache>
                <c:ptCount val="1"/>
                <c:pt idx="0">
                  <c:v>Energie prostředí (tepelné čerpadlo)</c:v>
                </c:pt>
              </c:strCache>
            </c:strRef>
          </c:tx>
          <c:spPr>
            <a:solidFill>
              <a:schemeClr val="accent5"/>
            </a:solidFill>
          </c:spPr>
          <c:invertIfNegative val="0"/>
          <c:val>
            <c:numRef>
              <c:f>'5.1'!$B$12:$M$12</c:f>
              <c:numCache>
                <c:formatCode>#,##0.0</c:formatCode>
                <c:ptCount val="12"/>
                <c:pt idx="0">
                  <c:v>7.1415945071716385</c:v>
                </c:pt>
                <c:pt idx="1">
                  <c:v>6.5174056503211864</c:v>
                </c:pt>
                <c:pt idx="2">
                  <c:v>6.3436347788385996</c:v>
                </c:pt>
                <c:pt idx="3">
                  <c:v>5.6473743412928767</c:v>
                </c:pt>
                <c:pt idx="4">
                  <c:v>3.8226052549879888</c:v>
                </c:pt>
                <c:pt idx="5">
                  <c:v>2.1382461924357319</c:v>
                </c:pt>
                <c:pt idx="6">
                  <c:v>2.148814197125176</c:v>
                </c:pt>
                <c:pt idx="7">
                  <c:v>1.7882198028225431</c:v>
                </c:pt>
                <c:pt idx="8">
                  <c:v>2.1576893145895966</c:v>
                </c:pt>
                <c:pt idx="9">
                  <c:v>6.4860950865110008</c:v>
                </c:pt>
                <c:pt idx="10">
                  <c:v>8.239502802968854</c:v>
                </c:pt>
                <c:pt idx="11">
                  <c:v>8.943643070934808</c:v>
                </c:pt>
              </c:numCache>
            </c:numRef>
          </c:val>
          <c:extLst>
            <c:ext xmlns:c16="http://schemas.microsoft.com/office/drawing/2014/chart" uri="{C3380CC4-5D6E-409C-BE32-E72D297353CC}">
              <c16:uniqueId val="{00000004-85BA-41BF-94A4-ABB20CCABEA8}"/>
            </c:ext>
          </c:extLst>
        </c:ser>
        <c:ser>
          <c:idx val="5"/>
          <c:order val="5"/>
          <c:tx>
            <c:strRef>
              <c:f>'5.1'!$A$13</c:f>
              <c:strCache>
                <c:ptCount val="1"/>
                <c:pt idx="0">
                  <c:v>Energie Slunce (solární kolektor)</c:v>
                </c:pt>
              </c:strCache>
            </c:strRef>
          </c:tx>
          <c:spPr>
            <a:solidFill>
              <a:schemeClr val="accent6"/>
            </a:solidFill>
          </c:spPr>
          <c:invertIfNegative val="0"/>
          <c:val>
            <c:numRef>
              <c:f>'5.1'!$B$13:$M$13</c:f>
              <c:numCache>
                <c:formatCode>#,##0.0</c:formatCode>
                <c:ptCount val="12"/>
                <c:pt idx="0">
                  <c:v>7.8099999999999992E-3</c:v>
                </c:pt>
                <c:pt idx="1">
                  <c:v>1.6640000000000002E-2</c:v>
                </c:pt>
                <c:pt idx="2">
                  <c:v>3.1890000000000002E-2</c:v>
                </c:pt>
                <c:pt idx="3">
                  <c:v>3.5709999999999999E-2</c:v>
                </c:pt>
                <c:pt idx="4">
                  <c:v>6.1449999999999998E-2</c:v>
                </c:pt>
                <c:pt idx="5">
                  <c:v>6.2570000000000001E-2</c:v>
                </c:pt>
                <c:pt idx="6">
                  <c:v>8.3360000000000004E-2</c:v>
                </c:pt>
                <c:pt idx="7">
                  <c:v>6.9099999999999995E-2</c:v>
                </c:pt>
                <c:pt idx="8">
                  <c:v>7.4509999999999993E-2</c:v>
                </c:pt>
                <c:pt idx="9">
                  <c:v>3.9190000000000003E-2</c:v>
                </c:pt>
                <c:pt idx="10">
                  <c:v>1.4240000000000001E-2</c:v>
                </c:pt>
                <c:pt idx="11">
                  <c:v>7.0400000000000003E-3</c:v>
                </c:pt>
              </c:numCache>
            </c:numRef>
          </c:val>
          <c:extLst>
            <c:ext xmlns:c16="http://schemas.microsoft.com/office/drawing/2014/chart" uri="{C3380CC4-5D6E-409C-BE32-E72D297353CC}">
              <c16:uniqueId val="{00000005-85BA-41BF-94A4-ABB20CCABEA8}"/>
            </c:ext>
          </c:extLst>
        </c:ser>
        <c:ser>
          <c:idx val="6"/>
          <c:order val="6"/>
          <c:tx>
            <c:strRef>
              <c:f>'5.1'!$A$14</c:f>
              <c:strCache>
                <c:ptCount val="1"/>
                <c:pt idx="0">
                  <c:v>Hnědé uhlí</c:v>
                </c:pt>
              </c:strCache>
            </c:strRef>
          </c:tx>
          <c:spPr>
            <a:solidFill>
              <a:srgbClr val="F0948F"/>
            </a:solidFill>
          </c:spPr>
          <c:invertIfNegative val="0"/>
          <c:val>
            <c:numRef>
              <c:f>'5.1'!$B$14:$M$14</c:f>
              <c:numCache>
                <c:formatCode>#,##0.0</c:formatCode>
                <c:ptCount val="12"/>
                <c:pt idx="0">
                  <c:v>4828.1436479999984</c:v>
                </c:pt>
                <c:pt idx="1">
                  <c:v>4608.5140529999999</c:v>
                </c:pt>
                <c:pt idx="2">
                  <c:v>4000.3068149999995</c:v>
                </c:pt>
                <c:pt idx="3">
                  <c:v>3206.565834</c:v>
                </c:pt>
                <c:pt idx="4">
                  <c:v>1849.5042549999998</c:v>
                </c:pt>
                <c:pt idx="5">
                  <c:v>1031.6428819999999</c:v>
                </c:pt>
                <c:pt idx="6">
                  <c:v>880.42493599999989</c:v>
                </c:pt>
                <c:pt idx="7">
                  <c:v>1043.6326719999997</c:v>
                </c:pt>
                <c:pt idx="8">
                  <c:v>1190.646827</c:v>
                </c:pt>
                <c:pt idx="9">
                  <c:v>2118.8139600000004</c:v>
                </c:pt>
                <c:pt idx="10">
                  <c:v>3705.5629159999985</c:v>
                </c:pt>
                <c:pt idx="11">
                  <c:v>4702.2908690000004</c:v>
                </c:pt>
              </c:numCache>
            </c:numRef>
          </c:val>
          <c:extLst>
            <c:ext xmlns:c16="http://schemas.microsoft.com/office/drawing/2014/chart" uri="{C3380CC4-5D6E-409C-BE32-E72D297353CC}">
              <c16:uniqueId val="{00000006-85BA-41BF-94A4-ABB20CCABEA8}"/>
            </c:ext>
          </c:extLst>
        </c:ser>
        <c:ser>
          <c:idx val="7"/>
          <c:order val="7"/>
          <c:tx>
            <c:strRef>
              <c:f>'5.1'!$A$15</c:f>
              <c:strCache>
                <c:ptCount val="1"/>
                <c:pt idx="0">
                  <c:v>Jaderné palivo</c:v>
                </c:pt>
              </c:strCache>
            </c:strRef>
          </c:tx>
          <c:spPr>
            <a:solidFill>
              <a:srgbClr val="F7C9C7"/>
            </a:solidFill>
          </c:spPr>
          <c:invertIfNegative val="0"/>
          <c:val>
            <c:numRef>
              <c:f>'5.1'!$B$15:$M$15</c:f>
              <c:numCache>
                <c:formatCode>#,##0.0</c:formatCode>
                <c:ptCount val="12"/>
                <c:pt idx="0">
                  <c:v>32.93732</c:v>
                </c:pt>
                <c:pt idx="1">
                  <c:v>30.534990000000001</c:v>
                </c:pt>
                <c:pt idx="2">
                  <c:v>26.525880000000001</c:v>
                </c:pt>
                <c:pt idx="3">
                  <c:v>23.974270000000001</c:v>
                </c:pt>
                <c:pt idx="4">
                  <c:v>10.947199999999999</c:v>
                </c:pt>
                <c:pt idx="5">
                  <c:v>6.0454799999999995</c:v>
                </c:pt>
                <c:pt idx="6">
                  <c:v>6.7945199999999994</c:v>
                </c:pt>
                <c:pt idx="7">
                  <c:v>6.9676299999999998</c:v>
                </c:pt>
                <c:pt idx="8">
                  <c:v>7.3877199999999998</c:v>
                </c:pt>
                <c:pt idx="9">
                  <c:v>71.017009999999999</c:v>
                </c:pt>
                <c:pt idx="10">
                  <c:v>123.21738999999999</c:v>
                </c:pt>
                <c:pt idx="11">
                  <c:v>142.37182999999999</c:v>
                </c:pt>
              </c:numCache>
            </c:numRef>
          </c:val>
          <c:extLst>
            <c:ext xmlns:c16="http://schemas.microsoft.com/office/drawing/2014/chart" uri="{C3380CC4-5D6E-409C-BE32-E72D297353CC}">
              <c16:uniqueId val="{00000007-85BA-41BF-94A4-ABB20CCABEA8}"/>
            </c:ext>
          </c:extLst>
        </c:ser>
        <c:ser>
          <c:idx val="8"/>
          <c:order val="8"/>
          <c:tx>
            <c:strRef>
              <c:f>'5.1'!$A$16</c:f>
              <c:strCache>
                <c:ptCount val="1"/>
                <c:pt idx="0">
                  <c:v>Koks</c:v>
                </c:pt>
              </c:strCache>
            </c:strRef>
          </c:tx>
          <c:spPr>
            <a:solidFill>
              <a:schemeClr val="tx1"/>
            </a:solidFill>
          </c:spPr>
          <c:invertIfNegative val="0"/>
          <c:val>
            <c:numRef>
              <c:f>'5.1'!$B$16:$M$16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85BA-41BF-94A4-ABB20CCABEA8}"/>
            </c:ext>
          </c:extLst>
        </c:ser>
        <c:ser>
          <c:idx val="9"/>
          <c:order val="9"/>
          <c:tx>
            <c:strRef>
              <c:f>'5.1'!$A$17</c:f>
              <c:strCache>
                <c:ptCount val="1"/>
                <c:pt idx="0">
                  <c:v>Odpadní teplo</c:v>
                </c:pt>
              </c:strCache>
            </c:strRef>
          </c:tx>
          <c:spPr>
            <a:solidFill>
              <a:srgbClr val="646363"/>
            </a:solidFill>
          </c:spPr>
          <c:invertIfNegative val="0"/>
          <c:val>
            <c:numRef>
              <c:f>'5.1'!$B$17:$M$17</c:f>
              <c:numCache>
                <c:formatCode>#,##0.0</c:formatCode>
                <c:ptCount val="12"/>
                <c:pt idx="0">
                  <c:v>79.246994000000001</c:v>
                </c:pt>
                <c:pt idx="1">
                  <c:v>70.094182000000004</c:v>
                </c:pt>
                <c:pt idx="2">
                  <c:v>72.347997000000007</c:v>
                </c:pt>
                <c:pt idx="3">
                  <c:v>66.253586999999996</c:v>
                </c:pt>
                <c:pt idx="4">
                  <c:v>66.411664000000002</c:v>
                </c:pt>
                <c:pt idx="5">
                  <c:v>62.008023000000001</c:v>
                </c:pt>
                <c:pt idx="6">
                  <c:v>61.966864999999999</c:v>
                </c:pt>
                <c:pt idx="7">
                  <c:v>70.695555999999996</c:v>
                </c:pt>
                <c:pt idx="8">
                  <c:v>38.721229999999998</c:v>
                </c:pt>
                <c:pt idx="9">
                  <c:v>62.887723999999999</c:v>
                </c:pt>
                <c:pt idx="10">
                  <c:v>66.119919999999993</c:v>
                </c:pt>
                <c:pt idx="11">
                  <c:v>69.393842000000006</c:v>
                </c:pt>
              </c:numCache>
            </c:numRef>
          </c:val>
          <c:extLst>
            <c:ext xmlns:c16="http://schemas.microsoft.com/office/drawing/2014/chart" uri="{C3380CC4-5D6E-409C-BE32-E72D297353CC}">
              <c16:uniqueId val="{00000009-85BA-41BF-94A4-ABB20CCABEA8}"/>
            </c:ext>
          </c:extLst>
        </c:ser>
        <c:ser>
          <c:idx val="10"/>
          <c:order val="10"/>
          <c:tx>
            <c:strRef>
              <c:f>'5.1'!$A$18</c:f>
              <c:strCache>
                <c:ptCount val="1"/>
                <c:pt idx="0">
                  <c:v>Ostatní kapalná paliva</c:v>
                </c:pt>
              </c:strCache>
            </c:strRef>
          </c:tx>
          <c:spPr>
            <a:solidFill>
              <a:srgbClr val="D0D0D0"/>
            </a:solidFill>
          </c:spPr>
          <c:invertIfNegative val="0"/>
          <c:val>
            <c:numRef>
              <c:f>'5.1'!$B$18:$M$18</c:f>
              <c:numCache>
                <c:formatCode>#,##0.0</c:formatCode>
                <c:ptCount val="12"/>
                <c:pt idx="0">
                  <c:v>9.960839</c:v>
                </c:pt>
                <c:pt idx="1">
                  <c:v>9.6244739999999993</c:v>
                </c:pt>
                <c:pt idx="2">
                  <c:v>7.3125850000000003</c:v>
                </c:pt>
                <c:pt idx="3">
                  <c:v>6.3619110000000001</c:v>
                </c:pt>
                <c:pt idx="4">
                  <c:v>2.9773200000000002</c:v>
                </c:pt>
                <c:pt idx="5">
                  <c:v>0.30656299999999997</c:v>
                </c:pt>
                <c:pt idx="6">
                  <c:v>0.77306600000000003</c:v>
                </c:pt>
                <c:pt idx="7">
                  <c:v>0.64839899999999995</c:v>
                </c:pt>
                <c:pt idx="8">
                  <c:v>0.80538200000000004</c:v>
                </c:pt>
                <c:pt idx="9">
                  <c:v>0.73629600000000006</c:v>
                </c:pt>
                <c:pt idx="10">
                  <c:v>4.4921189999999998</c:v>
                </c:pt>
                <c:pt idx="11">
                  <c:v>7.6050010000000006</c:v>
                </c:pt>
              </c:numCache>
            </c:numRef>
          </c:val>
          <c:extLst>
            <c:ext xmlns:c16="http://schemas.microsoft.com/office/drawing/2014/chart" uri="{C3380CC4-5D6E-409C-BE32-E72D297353CC}">
              <c16:uniqueId val="{0000000A-85BA-41BF-94A4-ABB20CCABEA8}"/>
            </c:ext>
          </c:extLst>
        </c:ser>
        <c:ser>
          <c:idx val="11"/>
          <c:order val="11"/>
          <c:tx>
            <c:strRef>
              <c:f>'5.1'!$A$19</c:f>
              <c:strCache>
                <c:ptCount val="1"/>
                <c:pt idx="0">
                  <c:v>Ostatní pevná paliva</c:v>
                </c:pt>
              </c:strCache>
            </c:strRef>
          </c:tx>
          <c:spPr>
            <a:solidFill>
              <a:srgbClr val="D0D0D0"/>
            </a:solidFill>
          </c:spPr>
          <c:invertIfNegative val="0"/>
          <c:val>
            <c:numRef>
              <c:f>'5.1'!$B$19:$M$19</c:f>
              <c:numCache>
                <c:formatCode>#,##0.0</c:formatCode>
                <c:ptCount val="12"/>
                <c:pt idx="0">
                  <c:v>299.42399989787515</c:v>
                </c:pt>
                <c:pt idx="1">
                  <c:v>285.90893122214959</c:v>
                </c:pt>
                <c:pt idx="2">
                  <c:v>285.22710781917789</c:v>
                </c:pt>
                <c:pt idx="3">
                  <c:v>304.99009349891514</c:v>
                </c:pt>
                <c:pt idx="4">
                  <c:v>249.26456530486016</c:v>
                </c:pt>
                <c:pt idx="5">
                  <c:v>207.49604600000001</c:v>
                </c:pt>
                <c:pt idx="6">
                  <c:v>181.35478862854177</c:v>
                </c:pt>
                <c:pt idx="7">
                  <c:v>198.18689910531577</c:v>
                </c:pt>
                <c:pt idx="8">
                  <c:v>182.03079323142035</c:v>
                </c:pt>
                <c:pt idx="9">
                  <c:v>225.6132567488869</c:v>
                </c:pt>
                <c:pt idx="10">
                  <c:v>334.04194789975861</c:v>
                </c:pt>
                <c:pt idx="11">
                  <c:v>327.46273200000002</c:v>
                </c:pt>
              </c:numCache>
            </c:numRef>
          </c:val>
          <c:extLst>
            <c:ext xmlns:c16="http://schemas.microsoft.com/office/drawing/2014/chart" uri="{C3380CC4-5D6E-409C-BE32-E72D297353CC}">
              <c16:uniqueId val="{0000000B-85BA-41BF-94A4-ABB20CCABEA8}"/>
            </c:ext>
          </c:extLst>
        </c:ser>
        <c:ser>
          <c:idx val="12"/>
          <c:order val="12"/>
          <c:tx>
            <c:strRef>
              <c:f>'5.1'!$A$20</c:f>
              <c:strCache>
                <c:ptCount val="1"/>
                <c:pt idx="0">
                  <c:v>Ostatní plyny</c:v>
                </c:pt>
              </c:strCache>
            </c:strRef>
          </c:tx>
          <c:spPr>
            <a:pattFill prst="ltUpDiag">
              <a:fgClr>
                <a:schemeClr val="tx2"/>
              </a:fgClr>
              <a:bgClr>
                <a:schemeClr val="bg1"/>
              </a:bgClr>
            </a:pattFill>
          </c:spPr>
          <c:invertIfNegative val="0"/>
          <c:val>
            <c:numRef>
              <c:f>'5.1'!$B$20:$M$20</c:f>
              <c:numCache>
                <c:formatCode>#,##0.0</c:formatCode>
                <c:ptCount val="12"/>
                <c:pt idx="0">
                  <c:v>299.16283400000003</c:v>
                </c:pt>
                <c:pt idx="1">
                  <c:v>280.39240900000004</c:v>
                </c:pt>
                <c:pt idx="2">
                  <c:v>295.08216299999998</c:v>
                </c:pt>
                <c:pt idx="3">
                  <c:v>266.31797299999999</c:v>
                </c:pt>
                <c:pt idx="4">
                  <c:v>194.63942400000002</c:v>
                </c:pt>
                <c:pt idx="5">
                  <c:v>188.42171999999997</c:v>
                </c:pt>
                <c:pt idx="6">
                  <c:v>172.837436</c:v>
                </c:pt>
                <c:pt idx="7">
                  <c:v>172.471417</c:v>
                </c:pt>
                <c:pt idx="8">
                  <c:v>190.99583699999999</c:v>
                </c:pt>
                <c:pt idx="9">
                  <c:v>228.62415799999999</c:v>
                </c:pt>
                <c:pt idx="10">
                  <c:v>234.16241399999998</c:v>
                </c:pt>
                <c:pt idx="11">
                  <c:v>215.43925600000003</c:v>
                </c:pt>
              </c:numCache>
            </c:numRef>
          </c:val>
          <c:extLst>
            <c:ext xmlns:c16="http://schemas.microsoft.com/office/drawing/2014/chart" uri="{C3380CC4-5D6E-409C-BE32-E72D297353CC}">
              <c16:uniqueId val="{0000000C-85BA-41BF-94A4-ABB20CCABEA8}"/>
            </c:ext>
          </c:extLst>
        </c:ser>
        <c:ser>
          <c:idx val="13"/>
          <c:order val="13"/>
          <c:tx>
            <c:strRef>
              <c:f>'5.1'!$A$21</c:f>
              <c:strCache>
                <c:ptCount val="1"/>
                <c:pt idx="0">
                  <c:v>Ostatní</c:v>
                </c:pt>
              </c:strCache>
            </c:strRef>
          </c:tx>
          <c:spPr>
            <a:pattFill prst="ltUpDiag">
              <a:fgClr>
                <a:schemeClr val="accent5"/>
              </a:fgClr>
              <a:bgClr>
                <a:schemeClr val="bg1"/>
              </a:bgClr>
            </a:pattFill>
          </c:spPr>
          <c:invertIfNegative val="0"/>
          <c:val>
            <c:numRef>
              <c:f>'5.1'!$B$21:$M$21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85BA-41BF-94A4-ABB20CCABEA8}"/>
            </c:ext>
          </c:extLst>
        </c:ser>
        <c:ser>
          <c:idx val="14"/>
          <c:order val="14"/>
          <c:tx>
            <c:strRef>
              <c:f>'5.1'!$A$22</c:f>
              <c:strCache>
                <c:ptCount val="1"/>
                <c:pt idx="0">
                  <c:v>Topné oleje</c:v>
                </c:pt>
              </c:strCache>
            </c:strRef>
          </c:tx>
          <c:spPr>
            <a:pattFill prst="ltUpDiag">
              <a:fgClr>
                <a:schemeClr val="accent2"/>
              </a:fgClr>
              <a:bgClr>
                <a:schemeClr val="bg1"/>
              </a:bgClr>
            </a:pattFill>
          </c:spPr>
          <c:invertIfNegative val="0"/>
          <c:val>
            <c:numRef>
              <c:f>'5.1'!$B$22:$M$22</c:f>
              <c:numCache>
                <c:formatCode>#,##0.0</c:formatCode>
                <c:ptCount val="12"/>
                <c:pt idx="0">
                  <c:v>90.833982000000034</c:v>
                </c:pt>
                <c:pt idx="1">
                  <c:v>79.051297000000019</c:v>
                </c:pt>
                <c:pt idx="2">
                  <c:v>47.133687000000002</c:v>
                </c:pt>
                <c:pt idx="3">
                  <c:v>25.792905000000001</c:v>
                </c:pt>
                <c:pt idx="4">
                  <c:v>6.8898659999999978</c:v>
                </c:pt>
                <c:pt idx="5">
                  <c:v>35.031500999999992</c:v>
                </c:pt>
                <c:pt idx="6">
                  <c:v>13.674141000000004</c:v>
                </c:pt>
                <c:pt idx="7">
                  <c:v>9.5723300000000009</c:v>
                </c:pt>
                <c:pt idx="8">
                  <c:v>6.4929910000000008</c:v>
                </c:pt>
                <c:pt idx="9">
                  <c:v>8.0582269999999987</c:v>
                </c:pt>
                <c:pt idx="10">
                  <c:v>22.508175000000001</c:v>
                </c:pt>
                <c:pt idx="11">
                  <c:v>40.736331000000007</c:v>
                </c:pt>
              </c:numCache>
            </c:numRef>
          </c:val>
          <c:extLst>
            <c:ext xmlns:c16="http://schemas.microsoft.com/office/drawing/2014/chart" uri="{C3380CC4-5D6E-409C-BE32-E72D297353CC}">
              <c16:uniqueId val="{0000000E-85BA-41BF-94A4-ABB20CCABEA8}"/>
            </c:ext>
          </c:extLst>
        </c:ser>
        <c:ser>
          <c:idx val="15"/>
          <c:order val="15"/>
          <c:tx>
            <c:strRef>
              <c:f>'5.1'!$A$23</c:f>
              <c:strCache>
                <c:ptCount val="1"/>
                <c:pt idx="0">
                  <c:v>Zemní plyn</c:v>
                </c:pt>
              </c:strCache>
            </c:strRef>
          </c:tx>
          <c:spPr>
            <a:pattFill prst="ltUpDiag">
              <a:fgClr>
                <a:schemeClr val="accent6"/>
              </a:fgClr>
              <a:bgClr>
                <a:schemeClr val="bg1"/>
              </a:bgClr>
            </a:pattFill>
          </c:spPr>
          <c:invertIfNegative val="0"/>
          <c:val>
            <c:numRef>
              <c:f>'5.1'!$B$23:$M$23</c:f>
              <c:numCache>
                <c:formatCode>#,##0.0</c:formatCode>
                <c:ptCount val="12"/>
                <c:pt idx="0">
                  <c:v>2776.8674748304311</c:v>
                </c:pt>
                <c:pt idx="1">
                  <c:v>2617.1600865285741</c:v>
                </c:pt>
                <c:pt idx="2">
                  <c:v>2363.759932041748</c:v>
                </c:pt>
                <c:pt idx="3">
                  <c:v>1818.6593352916054</c:v>
                </c:pt>
                <c:pt idx="4">
                  <c:v>959.4865376254877</c:v>
                </c:pt>
                <c:pt idx="5">
                  <c:v>676.86531263697395</c:v>
                </c:pt>
                <c:pt idx="6">
                  <c:v>748.5079961743329</c:v>
                </c:pt>
                <c:pt idx="7">
                  <c:v>725.30354809186178</c:v>
                </c:pt>
                <c:pt idx="8">
                  <c:v>697.16341545398996</c:v>
                </c:pt>
                <c:pt idx="9">
                  <c:v>1251.2952150942783</c:v>
                </c:pt>
                <c:pt idx="10">
                  <c:v>2183.8268685306366</c:v>
                </c:pt>
                <c:pt idx="11">
                  <c:v>2803.0498088617178</c:v>
                </c:pt>
              </c:numCache>
            </c:numRef>
          </c:val>
          <c:extLst>
            <c:ext xmlns:c16="http://schemas.microsoft.com/office/drawing/2014/chart" uri="{C3380CC4-5D6E-409C-BE32-E72D297353CC}">
              <c16:uniqueId val="{0000000F-85BA-41BF-94A4-ABB20CCABEA8}"/>
            </c:ext>
          </c:extLst>
        </c:ser>
        <c:dLbls>
          <c:showLegendKey val="0"/>
          <c:showVal val="0"/>
          <c:showCatName val="0"/>
          <c:showSerName val="0"/>
          <c:showPercent val="0"/>
          <c:showBubbleSize val="0"/>
        </c:dLbls>
        <c:gapWidth val="50"/>
        <c:overlap val="100"/>
        <c:axId val="232740736"/>
        <c:axId val="232742272"/>
      </c:barChart>
      <c:catAx>
        <c:axId val="232740736"/>
        <c:scaling>
          <c:orientation val="minMax"/>
        </c:scaling>
        <c:delete val="0"/>
        <c:axPos val="b"/>
        <c:majorTickMark val="none"/>
        <c:minorTickMark val="none"/>
        <c:tickLblPos val="low"/>
        <c:txPr>
          <a:bodyPr/>
          <a:lstStyle/>
          <a:p>
            <a:pPr>
              <a:defRPr sz="900"/>
            </a:pPr>
            <a:endParaRPr lang="cs-CZ"/>
          </a:p>
        </c:txPr>
        <c:crossAx val="232742272"/>
        <c:crosses val="autoZero"/>
        <c:auto val="1"/>
        <c:lblAlgn val="ctr"/>
        <c:lblOffset val="100"/>
        <c:noMultiLvlLbl val="0"/>
      </c:catAx>
      <c:valAx>
        <c:axId val="232742272"/>
        <c:scaling>
          <c:orientation val="minMax"/>
          <c:max val="12000"/>
        </c:scaling>
        <c:delete val="0"/>
        <c:axPos val="l"/>
        <c:majorGridlines/>
        <c:numFmt formatCode="#,##0" sourceLinked="0"/>
        <c:majorTickMark val="none"/>
        <c:minorTickMark val="none"/>
        <c:tickLblPos val="nextTo"/>
        <c:spPr>
          <a:ln>
            <a:noFill/>
          </a:ln>
        </c:spPr>
        <c:txPr>
          <a:bodyPr/>
          <a:lstStyle/>
          <a:p>
            <a:pPr>
              <a:defRPr sz="900"/>
            </a:pPr>
            <a:endParaRPr lang="cs-CZ"/>
          </a:p>
        </c:txPr>
        <c:crossAx val="23274073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'14.14'!$L$19:$L$26</c:f>
              <c:numCache>
                <c:formatCode>General</c:formatCode>
                <c:ptCount val="8"/>
              </c:numCache>
            </c:numRef>
          </c:cat>
          <c:val>
            <c:numRef>
              <c:f>'14.14'!$M$19:$M$26</c:f>
              <c:numCache>
                <c:formatCode>0.0%</c:formatCode>
                <c:ptCount val="8"/>
              </c:numCache>
            </c:numRef>
          </c:val>
          <c:extLst>
            <c:ext xmlns:c16="http://schemas.microsoft.com/office/drawing/2014/chart" uri="{C3380CC4-5D6E-409C-BE32-E72D297353CC}">
              <c16:uniqueId val="{00000000-4B93-48FA-B3B3-850B24C8D8D2}"/>
            </c:ext>
          </c:extLst>
        </c:ser>
        <c:dLbls>
          <c:showLegendKey val="0"/>
          <c:showVal val="0"/>
          <c:showCatName val="0"/>
          <c:showSerName val="0"/>
          <c:showPercent val="0"/>
          <c:showBubbleSize val="0"/>
        </c:dLbls>
        <c:gapWidth val="150"/>
        <c:axId val="285541120"/>
        <c:axId val="285542656"/>
      </c:barChart>
      <c:catAx>
        <c:axId val="285541120"/>
        <c:scaling>
          <c:orientation val="minMax"/>
        </c:scaling>
        <c:delete val="0"/>
        <c:axPos val="l"/>
        <c:numFmt formatCode="General" sourceLinked="1"/>
        <c:majorTickMark val="none"/>
        <c:minorTickMark val="none"/>
        <c:tickLblPos val="nextTo"/>
        <c:txPr>
          <a:bodyPr/>
          <a:lstStyle/>
          <a:p>
            <a:pPr>
              <a:defRPr sz="900"/>
            </a:pPr>
            <a:endParaRPr lang="cs-CZ"/>
          </a:p>
        </c:txPr>
        <c:crossAx val="285542656"/>
        <c:crosses val="autoZero"/>
        <c:auto val="1"/>
        <c:lblAlgn val="ctr"/>
        <c:lblOffset val="100"/>
        <c:noMultiLvlLbl val="0"/>
      </c:catAx>
      <c:valAx>
        <c:axId val="28554265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54112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accent1"/>
                </a:solidFill>
                <a:effectLst/>
              </a:rPr>
              <a:t>Spotřeba tepla podle </a:t>
            </a:r>
            <a:r>
              <a:rPr lang="cs-CZ" sz="1000">
                <a:solidFill>
                  <a:schemeClr val="accent1"/>
                </a:solidFill>
              </a:rPr>
              <a:t>sektorů</a:t>
            </a:r>
            <a:r>
              <a:rPr lang="cs-CZ" sz="1000" baseline="0">
                <a:solidFill>
                  <a:schemeClr val="accent1"/>
                </a:solidFill>
              </a:rPr>
              <a:t> národního hospodářství</a:t>
            </a:r>
            <a:r>
              <a:rPr lang="cs-CZ" sz="1000">
                <a:solidFill>
                  <a:schemeClr val="accent1"/>
                </a:solidFill>
              </a:rPr>
              <a:t> (TJ)</a:t>
            </a:r>
          </a:p>
        </c:rich>
      </c:tx>
      <c:layout>
        <c:manualLayout>
          <c:xMode val="edge"/>
          <c:yMode val="edge"/>
          <c:x val="1.4519059261955624E-3"/>
          <c:y val="1.5215564440143603E-3"/>
        </c:manualLayout>
      </c:layout>
      <c:overlay val="0"/>
    </c:title>
    <c:autoTitleDeleted val="0"/>
    <c:plotArea>
      <c:layout>
        <c:manualLayout>
          <c:layoutTarget val="inner"/>
          <c:xMode val="edge"/>
          <c:yMode val="edge"/>
          <c:x val="0.10195987988995373"/>
          <c:y val="0.27036963695923538"/>
          <c:w val="0.68446892538024695"/>
          <c:h val="0.57409888981268642"/>
        </c:manualLayout>
      </c:layout>
      <c:barChart>
        <c:barDir val="col"/>
        <c:grouping val="stacked"/>
        <c:varyColors val="0"/>
        <c:ser>
          <c:idx val="0"/>
          <c:order val="0"/>
          <c:tx>
            <c:strRef>
              <c:f>'8.3'!$A$27</c:f>
              <c:strCache>
                <c:ptCount val="1"/>
                <c:pt idx="0">
                  <c:v>Průmysl</c:v>
                </c:pt>
              </c:strCache>
            </c:strRef>
          </c:tx>
          <c:invertIfNegative val="0"/>
          <c:val>
            <c:numRef>
              <c:f>'8.3'!$B$27:$M$27</c:f>
              <c:numCache>
                <c:formatCode>#,##0.0</c:formatCode>
                <c:ptCount val="12"/>
                <c:pt idx="0">
                  <c:v>60.960484999999998</c:v>
                </c:pt>
                <c:pt idx="1">
                  <c:v>58.107619999999997</c:v>
                </c:pt>
                <c:pt idx="2">
                  <c:v>47.748214000000004</c:v>
                </c:pt>
                <c:pt idx="3">
                  <c:v>38.605930999999998</c:v>
                </c:pt>
                <c:pt idx="4">
                  <c:v>25.207932</c:v>
                </c:pt>
                <c:pt idx="5">
                  <c:v>19.195304</c:v>
                </c:pt>
                <c:pt idx="6">
                  <c:v>12.814149000000002</c:v>
                </c:pt>
                <c:pt idx="7">
                  <c:v>14.405149</c:v>
                </c:pt>
                <c:pt idx="8">
                  <c:v>13.816782</c:v>
                </c:pt>
                <c:pt idx="9">
                  <c:v>23.657891999999997</c:v>
                </c:pt>
                <c:pt idx="10">
                  <c:v>48.930331999999993</c:v>
                </c:pt>
                <c:pt idx="11">
                  <c:v>65.235159999999993</c:v>
                </c:pt>
              </c:numCache>
            </c:numRef>
          </c:val>
          <c:extLst>
            <c:ext xmlns:c16="http://schemas.microsoft.com/office/drawing/2014/chart" uri="{C3380CC4-5D6E-409C-BE32-E72D297353CC}">
              <c16:uniqueId val="{00000000-3CF9-4846-9F8F-A0822549C499}"/>
            </c:ext>
          </c:extLst>
        </c:ser>
        <c:ser>
          <c:idx val="1"/>
          <c:order val="1"/>
          <c:tx>
            <c:strRef>
              <c:f>'8.3'!$A$28</c:f>
              <c:strCache>
                <c:ptCount val="1"/>
                <c:pt idx="0">
                  <c:v>Energetika</c:v>
                </c:pt>
              </c:strCache>
            </c:strRef>
          </c:tx>
          <c:invertIfNegative val="0"/>
          <c:val>
            <c:numRef>
              <c:f>'8.3'!$B$28:$M$28</c:f>
              <c:numCache>
                <c:formatCode>#,##0.0</c:formatCode>
                <c:ptCount val="12"/>
                <c:pt idx="0">
                  <c:v>0.97248000000000001</c:v>
                </c:pt>
                <c:pt idx="1">
                  <c:v>0.92276999999999998</c:v>
                </c:pt>
                <c:pt idx="2">
                  <c:v>0.66985000000000006</c:v>
                </c:pt>
                <c:pt idx="3">
                  <c:v>0.52166999999999997</c:v>
                </c:pt>
                <c:pt idx="4">
                  <c:v>0.24287</c:v>
                </c:pt>
                <c:pt idx="5">
                  <c:v>1.6890000000000002E-2</c:v>
                </c:pt>
                <c:pt idx="6">
                  <c:v>1.421E-2</c:v>
                </c:pt>
                <c:pt idx="7">
                  <c:v>1.694E-2</c:v>
                </c:pt>
                <c:pt idx="8">
                  <c:v>1.6650000000000002E-2</c:v>
                </c:pt>
                <c:pt idx="9">
                  <c:v>0.16263</c:v>
                </c:pt>
                <c:pt idx="10">
                  <c:v>0.71465999999999996</c:v>
                </c:pt>
                <c:pt idx="11">
                  <c:v>0.98375000000000001</c:v>
                </c:pt>
              </c:numCache>
            </c:numRef>
          </c:val>
          <c:extLst>
            <c:ext xmlns:c16="http://schemas.microsoft.com/office/drawing/2014/chart" uri="{C3380CC4-5D6E-409C-BE32-E72D297353CC}">
              <c16:uniqueId val="{00000001-3CF9-4846-9F8F-A0822549C499}"/>
            </c:ext>
          </c:extLst>
        </c:ser>
        <c:ser>
          <c:idx val="2"/>
          <c:order val="2"/>
          <c:tx>
            <c:strRef>
              <c:f>'8.3'!$A$29</c:f>
              <c:strCache>
                <c:ptCount val="1"/>
                <c:pt idx="0">
                  <c:v>Doprava</c:v>
                </c:pt>
              </c:strCache>
            </c:strRef>
          </c:tx>
          <c:invertIfNegative val="0"/>
          <c:val>
            <c:numRef>
              <c:f>'8.3'!$B$29:$M$29</c:f>
              <c:numCache>
                <c:formatCode>#,##0.0</c:formatCode>
                <c:ptCount val="12"/>
                <c:pt idx="0">
                  <c:v>9.7000000000000003E-2</c:v>
                </c:pt>
                <c:pt idx="1">
                  <c:v>9.1999999999999998E-2</c:v>
                </c:pt>
                <c:pt idx="2">
                  <c:v>7.0000000000000007E-2</c:v>
                </c:pt>
                <c:pt idx="3">
                  <c:v>5.6000000000000001E-2</c:v>
                </c:pt>
                <c:pt idx="4">
                  <c:v>2.7E-2</c:v>
                </c:pt>
                <c:pt idx="5">
                  <c:v>1.0999999999999999E-2</c:v>
                </c:pt>
                <c:pt idx="6">
                  <c:v>8.9999999999999993E-3</c:v>
                </c:pt>
                <c:pt idx="7">
                  <c:v>0.01</c:v>
                </c:pt>
                <c:pt idx="8">
                  <c:v>0.01</c:v>
                </c:pt>
                <c:pt idx="9">
                  <c:v>2.7E-2</c:v>
                </c:pt>
                <c:pt idx="10">
                  <c:v>7.1999999999999995E-2</c:v>
                </c:pt>
                <c:pt idx="11">
                  <c:v>9.8000000000000004E-2</c:v>
                </c:pt>
              </c:numCache>
            </c:numRef>
          </c:val>
          <c:extLst>
            <c:ext xmlns:c16="http://schemas.microsoft.com/office/drawing/2014/chart" uri="{C3380CC4-5D6E-409C-BE32-E72D297353CC}">
              <c16:uniqueId val="{00000002-3CF9-4846-9F8F-A0822549C499}"/>
            </c:ext>
          </c:extLst>
        </c:ser>
        <c:ser>
          <c:idx val="3"/>
          <c:order val="3"/>
          <c:tx>
            <c:strRef>
              <c:f>'8.3'!$A$30</c:f>
              <c:strCache>
                <c:ptCount val="1"/>
                <c:pt idx="0">
                  <c:v>Stavebnictví</c:v>
                </c:pt>
              </c:strCache>
            </c:strRef>
          </c:tx>
          <c:invertIfNegative val="0"/>
          <c:val>
            <c:numRef>
              <c:f>'8.3'!$B$30:$M$30</c:f>
              <c:numCache>
                <c:formatCode>#,##0.0</c:formatCode>
                <c:ptCount val="12"/>
                <c:pt idx="0">
                  <c:v>6.0999999999999999E-2</c:v>
                </c:pt>
                <c:pt idx="1">
                  <c:v>6.3E-2</c:v>
                </c:pt>
                <c:pt idx="2">
                  <c:v>0.04</c:v>
                </c:pt>
                <c:pt idx="3">
                  <c:v>2.5000000000000001E-2</c:v>
                </c:pt>
                <c:pt idx="4">
                  <c:v>0.05</c:v>
                </c:pt>
                <c:pt idx="5">
                  <c:v>8.2000000000000003E-2</c:v>
                </c:pt>
                <c:pt idx="6">
                  <c:v>7.0999999999999994E-2</c:v>
                </c:pt>
                <c:pt idx="7">
                  <c:v>0</c:v>
                </c:pt>
                <c:pt idx="8">
                  <c:v>0</c:v>
                </c:pt>
                <c:pt idx="9">
                  <c:v>2E-3</c:v>
                </c:pt>
                <c:pt idx="10">
                  <c:v>3.6999999999999998E-2</c:v>
                </c:pt>
                <c:pt idx="11">
                  <c:v>6.0999999999999999E-2</c:v>
                </c:pt>
              </c:numCache>
            </c:numRef>
          </c:val>
          <c:extLst>
            <c:ext xmlns:c16="http://schemas.microsoft.com/office/drawing/2014/chart" uri="{C3380CC4-5D6E-409C-BE32-E72D297353CC}">
              <c16:uniqueId val="{00000003-3CF9-4846-9F8F-A0822549C499}"/>
            </c:ext>
          </c:extLst>
        </c:ser>
        <c:ser>
          <c:idx val="4"/>
          <c:order val="4"/>
          <c:tx>
            <c:strRef>
              <c:f>'8.3'!$A$31</c:f>
              <c:strCache>
                <c:ptCount val="1"/>
                <c:pt idx="0">
                  <c:v>Zemědělství a lesnictví</c:v>
                </c:pt>
              </c:strCache>
            </c:strRef>
          </c:tx>
          <c:spPr>
            <a:solidFill>
              <a:schemeClr val="accent5"/>
            </a:solidFill>
          </c:spPr>
          <c:invertIfNegative val="0"/>
          <c:val>
            <c:numRef>
              <c:f>'8.3'!$B$31:$M$31</c:f>
              <c:numCache>
                <c:formatCode>#,##0.0</c:formatCode>
                <c:ptCount val="12"/>
                <c:pt idx="0">
                  <c:v>3.4552920000000005</c:v>
                </c:pt>
                <c:pt idx="1">
                  <c:v>3.4453159999999996</c:v>
                </c:pt>
                <c:pt idx="2">
                  <c:v>2.822228</c:v>
                </c:pt>
                <c:pt idx="3">
                  <c:v>2.4720040000000001</c:v>
                </c:pt>
                <c:pt idx="4">
                  <c:v>2.0829520000000001</c:v>
                </c:pt>
                <c:pt idx="5">
                  <c:v>1.6177160000000002</c:v>
                </c:pt>
                <c:pt idx="6">
                  <c:v>1.1080000000000001</c:v>
                </c:pt>
                <c:pt idx="7">
                  <c:v>1.276</c:v>
                </c:pt>
                <c:pt idx="8">
                  <c:v>1.504008</c:v>
                </c:pt>
                <c:pt idx="9">
                  <c:v>2.2800160000000003</c:v>
                </c:pt>
                <c:pt idx="10">
                  <c:v>3.3920120000000002</c:v>
                </c:pt>
                <c:pt idx="11">
                  <c:v>4.1772560000000007</c:v>
                </c:pt>
              </c:numCache>
            </c:numRef>
          </c:val>
          <c:extLst>
            <c:ext xmlns:c16="http://schemas.microsoft.com/office/drawing/2014/chart" uri="{C3380CC4-5D6E-409C-BE32-E72D297353CC}">
              <c16:uniqueId val="{00000004-3CF9-4846-9F8F-A0822549C499}"/>
            </c:ext>
          </c:extLst>
        </c:ser>
        <c:ser>
          <c:idx val="5"/>
          <c:order val="5"/>
          <c:tx>
            <c:strRef>
              <c:f>'8.3'!$A$32</c:f>
              <c:strCache>
                <c:ptCount val="1"/>
                <c:pt idx="0">
                  <c:v>Domácnosti</c:v>
                </c:pt>
              </c:strCache>
            </c:strRef>
          </c:tx>
          <c:spPr>
            <a:solidFill>
              <a:schemeClr val="accent6"/>
            </a:solidFill>
          </c:spPr>
          <c:invertIfNegative val="0"/>
          <c:val>
            <c:numRef>
              <c:f>'8.3'!$B$32:$M$32</c:f>
              <c:numCache>
                <c:formatCode>#,##0.0</c:formatCode>
                <c:ptCount val="12"/>
                <c:pt idx="0">
                  <c:v>363.41278299999999</c:v>
                </c:pt>
                <c:pt idx="1">
                  <c:v>336.23267500000003</c:v>
                </c:pt>
                <c:pt idx="2">
                  <c:v>277.05642000000006</c:v>
                </c:pt>
                <c:pt idx="3">
                  <c:v>227.64847900000001</c:v>
                </c:pt>
                <c:pt idx="4">
                  <c:v>128.66208900000001</c:v>
                </c:pt>
                <c:pt idx="5">
                  <c:v>78.55841599999998</c:v>
                </c:pt>
                <c:pt idx="6">
                  <c:v>70.713060999999996</c:v>
                </c:pt>
                <c:pt idx="7">
                  <c:v>72.194700000000012</c:v>
                </c:pt>
                <c:pt idx="8">
                  <c:v>74.315376999999998</c:v>
                </c:pt>
                <c:pt idx="9">
                  <c:v>149.04068299999997</c:v>
                </c:pt>
                <c:pt idx="10">
                  <c:v>293.40604400000001</c:v>
                </c:pt>
                <c:pt idx="11">
                  <c:v>399.12014299999998</c:v>
                </c:pt>
              </c:numCache>
            </c:numRef>
          </c:val>
          <c:extLst>
            <c:ext xmlns:c16="http://schemas.microsoft.com/office/drawing/2014/chart" uri="{C3380CC4-5D6E-409C-BE32-E72D297353CC}">
              <c16:uniqueId val="{00000005-3CF9-4846-9F8F-A0822549C499}"/>
            </c:ext>
          </c:extLst>
        </c:ser>
        <c:ser>
          <c:idx val="6"/>
          <c:order val="6"/>
          <c:tx>
            <c:strRef>
              <c:f>'8.3'!$A$33</c:f>
              <c:strCache>
                <c:ptCount val="1"/>
                <c:pt idx="0">
                  <c:v>Obchod, služby, školství, zdravotnictví</c:v>
                </c:pt>
              </c:strCache>
            </c:strRef>
          </c:tx>
          <c:spPr>
            <a:solidFill>
              <a:srgbClr val="F0948F"/>
            </a:solidFill>
          </c:spPr>
          <c:invertIfNegative val="0"/>
          <c:val>
            <c:numRef>
              <c:f>'8.3'!$B$33:$M$33</c:f>
              <c:numCache>
                <c:formatCode>#,##0.0</c:formatCode>
                <c:ptCount val="12"/>
                <c:pt idx="0">
                  <c:v>107.70719</c:v>
                </c:pt>
                <c:pt idx="1">
                  <c:v>98.343660999999983</c:v>
                </c:pt>
                <c:pt idx="2">
                  <c:v>79.137127999999962</c:v>
                </c:pt>
                <c:pt idx="3">
                  <c:v>63.738782000000008</c:v>
                </c:pt>
                <c:pt idx="4">
                  <c:v>32.806369000000004</c:v>
                </c:pt>
                <c:pt idx="5">
                  <c:v>16.744826999999997</c:v>
                </c:pt>
                <c:pt idx="6">
                  <c:v>13.752189000000001</c:v>
                </c:pt>
                <c:pt idx="7">
                  <c:v>15.446331999999998</c:v>
                </c:pt>
                <c:pt idx="8">
                  <c:v>16.386510000000005</c:v>
                </c:pt>
                <c:pt idx="9">
                  <c:v>39.013443000000002</c:v>
                </c:pt>
                <c:pt idx="10">
                  <c:v>86.654438999999996</c:v>
                </c:pt>
                <c:pt idx="11">
                  <c:v>111.04224000000001</c:v>
                </c:pt>
              </c:numCache>
            </c:numRef>
          </c:val>
          <c:extLst>
            <c:ext xmlns:c16="http://schemas.microsoft.com/office/drawing/2014/chart" uri="{C3380CC4-5D6E-409C-BE32-E72D297353CC}">
              <c16:uniqueId val="{00000006-3CF9-4846-9F8F-A0822549C499}"/>
            </c:ext>
          </c:extLst>
        </c:ser>
        <c:ser>
          <c:idx val="7"/>
          <c:order val="7"/>
          <c:tx>
            <c:strRef>
              <c:f>'8.3'!$A$34</c:f>
              <c:strCache>
                <c:ptCount val="1"/>
                <c:pt idx="0">
                  <c:v>Ostatní</c:v>
                </c:pt>
              </c:strCache>
            </c:strRef>
          </c:tx>
          <c:spPr>
            <a:solidFill>
              <a:srgbClr val="F7C9C7"/>
            </a:solidFill>
          </c:spPr>
          <c:invertIfNegative val="0"/>
          <c:val>
            <c:numRef>
              <c:f>'8.3'!$B$34:$M$34</c:f>
              <c:numCache>
                <c:formatCode>#,##0.0</c:formatCode>
                <c:ptCount val="12"/>
                <c:pt idx="0">
                  <c:v>99.975368999999986</c:v>
                </c:pt>
                <c:pt idx="1">
                  <c:v>92.242237000000003</c:v>
                </c:pt>
                <c:pt idx="2">
                  <c:v>71.817554999999999</c:v>
                </c:pt>
                <c:pt idx="3">
                  <c:v>55.076603999999989</c:v>
                </c:pt>
                <c:pt idx="4">
                  <c:v>23.546487000000003</c:v>
                </c:pt>
                <c:pt idx="5">
                  <c:v>9.3490509999999993</c:v>
                </c:pt>
                <c:pt idx="6">
                  <c:v>8.3849869999999989</c:v>
                </c:pt>
                <c:pt idx="7">
                  <c:v>9.0199400000000001</c:v>
                </c:pt>
                <c:pt idx="8">
                  <c:v>11.849647999999998</c:v>
                </c:pt>
                <c:pt idx="9">
                  <c:v>26.354555999999999</c:v>
                </c:pt>
                <c:pt idx="10">
                  <c:v>73.965025999999995</c:v>
                </c:pt>
                <c:pt idx="11">
                  <c:v>88.383510999999999</c:v>
                </c:pt>
              </c:numCache>
            </c:numRef>
          </c:val>
          <c:extLst>
            <c:ext xmlns:c16="http://schemas.microsoft.com/office/drawing/2014/chart" uri="{C3380CC4-5D6E-409C-BE32-E72D297353CC}">
              <c16:uniqueId val="{00000007-3CF9-4846-9F8F-A0822549C499}"/>
            </c:ext>
          </c:extLst>
        </c:ser>
        <c:dLbls>
          <c:showLegendKey val="0"/>
          <c:showVal val="0"/>
          <c:showCatName val="0"/>
          <c:showSerName val="0"/>
          <c:showPercent val="0"/>
          <c:showBubbleSize val="0"/>
        </c:dLbls>
        <c:gapWidth val="50"/>
        <c:overlap val="100"/>
        <c:axId val="285740416"/>
        <c:axId val="285742208"/>
      </c:barChart>
      <c:catAx>
        <c:axId val="28574041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5742208"/>
        <c:crosses val="autoZero"/>
        <c:auto val="1"/>
        <c:lblAlgn val="ctr"/>
        <c:lblOffset val="100"/>
        <c:noMultiLvlLbl val="0"/>
      </c:catAx>
      <c:valAx>
        <c:axId val="285742208"/>
        <c:scaling>
          <c:orientation val="minMax"/>
          <c:max val="8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5740416"/>
        <c:crosses val="autoZero"/>
        <c:crossBetween val="between"/>
        <c:majorUnit val="2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894E-4"/>
          <c:y val="1.4981255735933544E-2"/>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'8.3'!$M$39</c:f>
              <c:strCache>
                <c:ptCount val="1"/>
                <c:pt idx="0">
                  <c:v>Instalovaný výkon</c:v>
                </c:pt>
              </c:strCache>
            </c:strRef>
          </c:tx>
          <c:invertIfNegative val="0"/>
          <c:val>
            <c:numRef>
              <c:f>'8.3'!$N$39</c:f>
              <c:numCache>
                <c:formatCode>0.0%</c:formatCode>
                <c:ptCount val="1"/>
                <c:pt idx="0">
                  <c:v>4.1628041576187685E-2</c:v>
                </c:pt>
              </c:numCache>
            </c:numRef>
          </c:val>
          <c:extLst>
            <c:ext xmlns:c16="http://schemas.microsoft.com/office/drawing/2014/chart" uri="{C3380CC4-5D6E-409C-BE32-E72D297353CC}">
              <c16:uniqueId val="{00000000-9F11-41FA-B525-72907D9A7F76}"/>
            </c:ext>
          </c:extLst>
        </c:ser>
        <c:ser>
          <c:idx val="1"/>
          <c:order val="1"/>
          <c:tx>
            <c:strRef>
              <c:f>'8.3'!$M$40</c:f>
              <c:strCache>
                <c:ptCount val="1"/>
                <c:pt idx="0">
                  <c:v>Výroba tepla brutto</c:v>
                </c:pt>
              </c:strCache>
            </c:strRef>
          </c:tx>
          <c:invertIfNegative val="0"/>
          <c:val>
            <c:numRef>
              <c:f>'8.3'!$N$40</c:f>
              <c:numCache>
                <c:formatCode>0.0%</c:formatCode>
                <c:ptCount val="1"/>
                <c:pt idx="0">
                  <c:v>4.8363389566685837E-2</c:v>
                </c:pt>
              </c:numCache>
            </c:numRef>
          </c:val>
          <c:extLst>
            <c:ext xmlns:c16="http://schemas.microsoft.com/office/drawing/2014/chart" uri="{C3380CC4-5D6E-409C-BE32-E72D297353CC}">
              <c16:uniqueId val="{00000001-9F11-41FA-B525-72907D9A7F76}"/>
            </c:ext>
          </c:extLst>
        </c:ser>
        <c:ser>
          <c:idx val="2"/>
          <c:order val="2"/>
          <c:tx>
            <c:strRef>
              <c:f>'8.3'!$M$41</c:f>
              <c:strCache>
                <c:ptCount val="1"/>
                <c:pt idx="0">
                  <c:v>Dodávky tepla</c:v>
                </c:pt>
              </c:strCache>
            </c:strRef>
          </c:tx>
          <c:invertIfNegative val="0"/>
          <c:val>
            <c:numRef>
              <c:f>'8.3'!$N$41</c:f>
              <c:numCache>
                <c:formatCode>0.0%</c:formatCode>
                <c:ptCount val="1"/>
                <c:pt idx="0">
                  <c:v>6.3690047320306462E-2</c:v>
                </c:pt>
              </c:numCache>
            </c:numRef>
          </c:val>
          <c:extLst>
            <c:ext xmlns:c16="http://schemas.microsoft.com/office/drawing/2014/chart" uri="{C3380CC4-5D6E-409C-BE32-E72D297353CC}">
              <c16:uniqueId val="{00000002-9F11-41FA-B525-72907D9A7F76}"/>
            </c:ext>
          </c:extLst>
        </c:ser>
        <c:dLbls>
          <c:showLegendKey val="0"/>
          <c:showVal val="0"/>
          <c:showCatName val="0"/>
          <c:showSerName val="0"/>
          <c:showPercent val="0"/>
          <c:showBubbleSize val="0"/>
        </c:dLbls>
        <c:gapWidth val="150"/>
        <c:axId val="285764992"/>
        <c:axId val="285774976"/>
      </c:barChart>
      <c:catAx>
        <c:axId val="285764992"/>
        <c:scaling>
          <c:orientation val="maxMin"/>
        </c:scaling>
        <c:delete val="0"/>
        <c:axPos val="l"/>
        <c:numFmt formatCode="General" sourceLinked="1"/>
        <c:majorTickMark val="none"/>
        <c:minorTickMark val="none"/>
        <c:tickLblPos val="none"/>
        <c:crossAx val="285774976"/>
        <c:crosses val="autoZero"/>
        <c:auto val="1"/>
        <c:lblAlgn val="ctr"/>
        <c:lblOffset val="100"/>
        <c:noMultiLvlLbl val="0"/>
      </c:catAx>
      <c:valAx>
        <c:axId val="285774976"/>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5764992"/>
        <c:crosses val="max"/>
        <c:crossBetween val="between"/>
      </c:valAx>
    </c:plotArea>
    <c:legend>
      <c:legendPos val="b"/>
      <c:layout>
        <c:manualLayout>
          <c:xMode val="edge"/>
          <c:yMode val="edge"/>
          <c:x val="0"/>
          <c:y val="0.74158985332524896"/>
          <c:w val="0.5044555301922764"/>
          <c:h val="0.25841014667475098"/>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solidFill>
                  <a:schemeClr val="tx2"/>
                </a:solidFill>
              </a:defRPr>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1.1007654639433821E-3"/>
          <c:y val="0"/>
        </c:manualLayout>
      </c:layout>
      <c:overlay val="0"/>
    </c:title>
    <c:autoTitleDeleted val="0"/>
    <c:plotArea>
      <c:layout/>
      <c:barChart>
        <c:barDir val="col"/>
        <c:grouping val="stacked"/>
        <c:varyColors val="0"/>
        <c:ser>
          <c:idx val="0"/>
          <c:order val="0"/>
          <c:tx>
            <c:strRef>
              <c:f>'8.3'!$A$10</c:f>
              <c:strCache>
                <c:ptCount val="1"/>
                <c:pt idx="0">
                  <c:v>Biomasa</c:v>
                </c:pt>
              </c:strCache>
            </c:strRef>
          </c:tx>
          <c:spPr>
            <a:solidFill>
              <a:srgbClr val="23315F"/>
            </a:solidFill>
          </c:spPr>
          <c:invertIfNegative val="0"/>
          <c:val>
            <c:numRef>
              <c:f>'8.3'!$B$10:$M$10</c:f>
              <c:numCache>
                <c:formatCode>#,##0.0</c:formatCode>
                <c:ptCount val="12"/>
                <c:pt idx="0">
                  <c:v>49.789019999999994</c:v>
                </c:pt>
                <c:pt idx="1">
                  <c:v>34.876160000000006</c:v>
                </c:pt>
                <c:pt idx="2">
                  <c:v>48.255699999999997</c:v>
                </c:pt>
                <c:pt idx="3">
                  <c:v>43.989429999999999</c:v>
                </c:pt>
                <c:pt idx="4">
                  <c:v>29.001919999999998</c:v>
                </c:pt>
                <c:pt idx="5">
                  <c:v>18.398970000000002</c:v>
                </c:pt>
                <c:pt idx="6">
                  <c:v>11.393969999999999</c:v>
                </c:pt>
                <c:pt idx="7">
                  <c:v>17.754629999999999</c:v>
                </c:pt>
                <c:pt idx="8">
                  <c:v>13.25605</c:v>
                </c:pt>
                <c:pt idx="9">
                  <c:v>20.115650000000002</c:v>
                </c:pt>
                <c:pt idx="10">
                  <c:v>31.987779999999997</c:v>
                </c:pt>
                <c:pt idx="11">
                  <c:v>44.070190000000004</c:v>
                </c:pt>
              </c:numCache>
            </c:numRef>
          </c:val>
          <c:extLst>
            <c:ext xmlns:c16="http://schemas.microsoft.com/office/drawing/2014/chart" uri="{C3380CC4-5D6E-409C-BE32-E72D297353CC}">
              <c16:uniqueId val="{00000000-4B44-483A-8B0B-43BAFB2863D8}"/>
            </c:ext>
          </c:extLst>
        </c:ser>
        <c:ser>
          <c:idx val="1"/>
          <c:order val="1"/>
          <c:tx>
            <c:strRef>
              <c:f>'8.3'!$A$11</c:f>
              <c:strCache>
                <c:ptCount val="1"/>
                <c:pt idx="0">
                  <c:v>Bioplyn</c:v>
                </c:pt>
              </c:strCache>
            </c:strRef>
          </c:tx>
          <c:spPr>
            <a:solidFill>
              <a:srgbClr val="5A6588"/>
            </a:solidFill>
          </c:spPr>
          <c:invertIfNegative val="0"/>
          <c:val>
            <c:numRef>
              <c:f>'8.3'!$B$11:$M$11</c:f>
              <c:numCache>
                <c:formatCode>#,##0.0</c:formatCode>
                <c:ptCount val="12"/>
                <c:pt idx="0">
                  <c:v>10.328828000000001</c:v>
                </c:pt>
                <c:pt idx="1">
                  <c:v>8.4894410000000011</c:v>
                </c:pt>
                <c:pt idx="2">
                  <c:v>6.7182089999999999</c:v>
                </c:pt>
                <c:pt idx="3">
                  <c:v>5.9031789999999997</c:v>
                </c:pt>
                <c:pt idx="4">
                  <c:v>4.7428470000000003</c:v>
                </c:pt>
                <c:pt idx="5">
                  <c:v>4.1541819999999996</c:v>
                </c:pt>
                <c:pt idx="6">
                  <c:v>3.313571</c:v>
                </c:pt>
                <c:pt idx="7">
                  <c:v>3.4727380000000001</c:v>
                </c:pt>
                <c:pt idx="8">
                  <c:v>3.5574090000000003</c:v>
                </c:pt>
                <c:pt idx="9">
                  <c:v>4.3036830000000004</c:v>
                </c:pt>
                <c:pt idx="10">
                  <c:v>5.8818159999999997</c:v>
                </c:pt>
                <c:pt idx="11">
                  <c:v>6.1002200000000011</c:v>
                </c:pt>
              </c:numCache>
            </c:numRef>
          </c:val>
          <c:extLst>
            <c:ext xmlns:c16="http://schemas.microsoft.com/office/drawing/2014/chart" uri="{C3380CC4-5D6E-409C-BE32-E72D297353CC}">
              <c16:uniqueId val="{00000001-4B44-483A-8B0B-43BAFB2863D8}"/>
            </c:ext>
          </c:extLst>
        </c:ser>
        <c:ser>
          <c:idx val="2"/>
          <c:order val="2"/>
          <c:tx>
            <c:strRef>
              <c:f>'8.3'!$A$12</c:f>
              <c:strCache>
                <c:ptCount val="1"/>
                <c:pt idx="0">
                  <c:v>Černé uhlí</c:v>
                </c:pt>
              </c:strCache>
            </c:strRef>
          </c:tx>
          <c:spPr>
            <a:solidFill>
              <a:srgbClr val="9198B0"/>
            </a:solidFill>
          </c:spPr>
          <c:invertIfNegative val="0"/>
          <c:val>
            <c:numRef>
              <c:f>'8.3'!$B$12:$M$12</c:f>
              <c:numCache>
                <c:formatCode>#,##0.0</c:formatCode>
                <c:ptCount val="12"/>
                <c:pt idx="0">
                  <c:v>0.17799999999999999</c:v>
                </c:pt>
                <c:pt idx="1">
                  <c:v>0.25542999999999999</c:v>
                </c:pt>
                <c:pt idx="2">
                  <c:v>4.0119999999999996E-2</c:v>
                </c:pt>
                <c:pt idx="3">
                  <c:v>0</c:v>
                </c:pt>
                <c:pt idx="4">
                  <c:v>0</c:v>
                </c:pt>
                <c:pt idx="5">
                  <c:v>0</c:v>
                </c:pt>
                <c:pt idx="6">
                  <c:v>0</c:v>
                </c:pt>
                <c:pt idx="7">
                  <c:v>0</c:v>
                </c:pt>
                <c:pt idx="8">
                  <c:v>4.9110000000000001E-2</c:v>
                </c:pt>
                <c:pt idx="9">
                  <c:v>8.1610000000000002E-2</c:v>
                </c:pt>
                <c:pt idx="10">
                  <c:v>0.19461000000000001</c:v>
                </c:pt>
                <c:pt idx="11">
                  <c:v>0.20949000000000001</c:v>
                </c:pt>
              </c:numCache>
            </c:numRef>
          </c:val>
          <c:extLst>
            <c:ext xmlns:c16="http://schemas.microsoft.com/office/drawing/2014/chart" uri="{C3380CC4-5D6E-409C-BE32-E72D297353CC}">
              <c16:uniqueId val="{00000002-4B44-483A-8B0B-43BAFB2863D8}"/>
            </c:ext>
          </c:extLst>
        </c:ser>
        <c:ser>
          <c:idx val="3"/>
          <c:order val="3"/>
          <c:tx>
            <c:strRef>
              <c:f>'8.3'!$A$13</c:f>
              <c:strCache>
                <c:ptCount val="1"/>
                <c:pt idx="0">
                  <c:v>Elektrická energie</c:v>
                </c:pt>
              </c:strCache>
            </c:strRef>
          </c:tx>
          <c:spPr>
            <a:solidFill>
              <a:srgbClr val="C8CBD7"/>
            </a:solidFill>
          </c:spPr>
          <c:invertIfNegative val="0"/>
          <c:val>
            <c:numRef>
              <c:f>'8.3'!$B$13:$M$13</c:f>
              <c:numCache>
                <c:formatCode>#,##0.0</c:formatCode>
                <c:ptCount val="12"/>
                <c:pt idx="0">
                  <c:v>0.34399999999999997</c:v>
                </c:pt>
                <c:pt idx="1">
                  <c:v>0.35499999999999998</c:v>
                </c:pt>
                <c:pt idx="2">
                  <c:v>0.44400000000000001</c:v>
                </c:pt>
                <c:pt idx="3">
                  <c:v>0.499</c:v>
                </c:pt>
                <c:pt idx="4">
                  <c:v>0.35</c:v>
                </c:pt>
                <c:pt idx="5">
                  <c:v>5.6000000000000001E-2</c:v>
                </c:pt>
                <c:pt idx="6">
                  <c:v>2.8000000000000001E-2</c:v>
                </c:pt>
                <c:pt idx="7">
                  <c:v>0.64100000000000001</c:v>
                </c:pt>
                <c:pt idx="8">
                  <c:v>0.52</c:v>
                </c:pt>
                <c:pt idx="9">
                  <c:v>0.38200000000000001</c:v>
                </c:pt>
                <c:pt idx="10">
                  <c:v>0.35699999999999998</c:v>
                </c:pt>
                <c:pt idx="11">
                  <c:v>0.30299999999999999</c:v>
                </c:pt>
              </c:numCache>
            </c:numRef>
          </c:val>
          <c:extLst>
            <c:ext xmlns:c16="http://schemas.microsoft.com/office/drawing/2014/chart" uri="{C3380CC4-5D6E-409C-BE32-E72D297353CC}">
              <c16:uniqueId val="{00000003-4B44-483A-8B0B-43BAFB2863D8}"/>
            </c:ext>
          </c:extLst>
        </c:ser>
        <c:ser>
          <c:idx val="4"/>
          <c:order val="4"/>
          <c:tx>
            <c:strRef>
              <c:f>'8.3'!$A$14</c:f>
              <c:strCache>
                <c:ptCount val="1"/>
                <c:pt idx="0">
                  <c:v>Energie prostředí (tepelné čerpadlo)</c:v>
                </c:pt>
              </c:strCache>
            </c:strRef>
          </c:tx>
          <c:spPr>
            <a:solidFill>
              <a:srgbClr val="E02C1F"/>
            </a:solidFill>
          </c:spPr>
          <c:invertIfNegative val="0"/>
          <c:val>
            <c:numRef>
              <c:f>'8.3'!$B$14:$M$14</c:f>
              <c:numCache>
                <c:formatCode>#,##0.0</c:formatCode>
                <c:ptCount val="12"/>
                <c:pt idx="0">
                  <c:v>5.7000000000000002E-2</c:v>
                </c:pt>
                <c:pt idx="1">
                  <c:v>5.2999999999999999E-2</c:v>
                </c:pt>
                <c:pt idx="2">
                  <c:v>3.4000000000000002E-2</c:v>
                </c:pt>
                <c:pt idx="3">
                  <c:v>2.8000000000000001E-2</c:v>
                </c:pt>
                <c:pt idx="4">
                  <c:v>3.2000000000000001E-2</c:v>
                </c:pt>
                <c:pt idx="5">
                  <c:v>6.0000000000000001E-3</c:v>
                </c:pt>
                <c:pt idx="6">
                  <c:v>6.0000000000000001E-3</c:v>
                </c:pt>
                <c:pt idx="7">
                  <c:v>0</c:v>
                </c:pt>
                <c:pt idx="8">
                  <c:v>0</c:v>
                </c:pt>
                <c:pt idx="9">
                  <c:v>7.0000000000000001E-3</c:v>
                </c:pt>
                <c:pt idx="10">
                  <c:v>1.2999999999999999E-2</c:v>
                </c:pt>
                <c:pt idx="11">
                  <c:v>6.7000000000000004E-2</c:v>
                </c:pt>
              </c:numCache>
            </c:numRef>
          </c:val>
          <c:extLst>
            <c:ext xmlns:c16="http://schemas.microsoft.com/office/drawing/2014/chart" uri="{C3380CC4-5D6E-409C-BE32-E72D297353CC}">
              <c16:uniqueId val="{00000004-4B44-483A-8B0B-43BAFB2863D8}"/>
            </c:ext>
          </c:extLst>
        </c:ser>
        <c:ser>
          <c:idx val="5"/>
          <c:order val="5"/>
          <c:tx>
            <c:strRef>
              <c:f>'8.3'!$A$15</c:f>
              <c:strCache>
                <c:ptCount val="1"/>
                <c:pt idx="0">
                  <c:v>Energie Slunce (solární kolektor)</c:v>
                </c:pt>
              </c:strCache>
            </c:strRef>
          </c:tx>
          <c:spPr>
            <a:solidFill>
              <a:srgbClr val="E86158"/>
            </a:solidFill>
          </c:spPr>
          <c:invertIfNegative val="0"/>
          <c:val>
            <c:numRef>
              <c:f>'8.3'!$B$15:$M$15</c:f>
              <c:numCache>
                <c:formatCode>#,##0.0</c:formatCode>
                <c:ptCount val="12"/>
                <c:pt idx="0">
                  <c:v>1E-3</c:v>
                </c:pt>
                <c:pt idx="1">
                  <c:v>2E-3</c:v>
                </c:pt>
                <c:pt idx="2">
                  <c:v>3.0000000000000001E-3</c:v>
                </c:pt>
                <c:pt idx="3">
                  <c:v>2E-3</c:v>
                </c:pt>
                <c:pt idx="4">
                  <c:v>1E-3</c:v>
                </c:pt>
                <c:pt idx="5">
                  <c:v>0</c:v>
                </c:pt>
                <c:pt idx="6">
                  <c:v>2.5000000000000001E-2</c:v>
                </c:pt>
                <c:pt idx="7">
                  <c:v>2.1999999999999999E-2</c:v>
                </c:pt>
                <c:pt idx="8">
                  <c:v>2.7E-2</c:v>
                </c:pt>
                <c:pt idx="9">
                  <c:v>1.4E-2</c:v>
                </c:pt>
                <c:pt idx="10">
                  <c:v>6.0000000000000001E-3</c:v>
                </c:pt>
                <c:pt idx="11">
                  <c:v>2E-3</c:v>
                </c:pt>
              </c:numCache>
            </c:numRef>
          </c:val>
          <c:extLst>
            <c:ext xmlns:c16="http://schemas.microsoft.com/office/drawing/2014/chart" uri="{C3380CC4-5D6E-409C-BE32-E72D297353CC}">
              <c16:uniqueId val="{00000005-4B44-483A-8B0B-43BAFB2863D8}"/>
            </c:ext>
          </c:extLst>
        </c:ser>
        <c:ser>
          <c:idx val="6"/>
          <c:order val="6"/>
          <c:tx>
            <c:strRef>
              <c:f>'8.3'!$A$16</c:f>
              <c:strCache>
                <c:ptCount val="1"/>
                <c:pt idx="0">
                  <c:v>Hnědé uhlí</c:v>
                </c:pt>
              </c:strCache>
            </c:strRef>
          </c:tx>
          <c:spPr>
            <a:solidFill>
              <a:srgbClr val="F0948F"/>
            </a:solidFill>
          </c:spPr>
          <c:invertIfNegative val="0"/>
          <c:val>
            <c:numRef>
              <c:f>'8.3'!$B$16:$M$16</c:f>
              <c:numCache>
                <c:formatCode>#,##0.0</c:formatCode>
                <c:ptCount val="12"/>
                <c:pt idx="0">
                  <c:v>15.553040000000001</c:v>
                </c:pt>
                <c:pt idx="1">
                  <c:v>24.963169999999998</c:v>
                </c:pt>
                <c:pt idx="2">
                  <c:v>4.3771199999999997</c:v>
                </c:pt>
                <c:pt idx="3">
                  <c:v>0.20599999999999999</c:v>
                </c:pt>
                <c:pt idx="4">
                  <c:v>0.192</c:v>
                </c:pt>
                <c:pt idx="5">
                  <c:v>0.13700000000000001</c:v>
                </c:pt>
                <c:pt idx="6">
                  <c:v>0.13600000000000001</c:v>
                </c:pt>
                <c:pt idx="7">
                  <c:v>0.13100000000000001</c:v>
                </c:pt>
                <c:pt idx="8">
                  <c:v>4.3536400000000004</c:v>
                </c:pt>
                <c:pt idx="9">
                  <c:v>7.7396400000000005</c:v>
                </c:pt>
                <c:pt idx="10">
                  <c:v>19.451169999999998</c:v>
                </c:pt>
                <c:pt idx="11">
                  <c:v>22.33379</c:v>
                </c:pt>
              </c:numCache>
            </c:numRef>
          </c:val>
          <c:extLst>
            <c:ext xmlns:c16="http://schemas.microsoft.com/office/drawing/2014/chart" uri="{C3380CC4-5D6E-409C-BE32-E72D297353CC}">
              <c16:uniqueId val="{00000006-4B44-483A-8B0B-43BAFB2863D8}"/>
            </c:ext>
          </c:extLst>
        </c:ser>
        <c:ser>
          <c:idx val="7"/>
          <c:order val="7"/>
          <c:tx>
            <c:strRef>
              <c:f>'8.3'!$A$17</c:f>
              <c:strCache>
                <c:ptCount val="1"/>
                <c:pt idx="0">
                  <c:v>Jaderné palivo</c:v>
                </c:pt>
              </c:strCache>
            </c:strRef>
          </c:tx>
          <c:spPr>
            <a:solidFill>
              <a:srgbClr val="F7C9C7"/>
            </a:solidFill>
          </c:spPr>
          <c:invertIfNegative val="0"/>
          <c:val>
            <c:numRef>
              <c:f>'8.3'!$B$17:$M$17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4B44-483A-8B0B-43BAFB2863D8}"/>
            </c:ext>
          </c:extLst>
        </c:ser>
        <c:ser>
          <c:idx val="8"/>
          <c:order val="8"/>
          <c:tx>
            <c:strRef>
              <c:f>'8.3'!$A$18</c:f>
              <c:strCache>
                <c:ptCount val="1"/>
                <c:pt idx="0">
                  <c:v>Koks</c:v>
                </c:pt>
              </c:strCache>
            </c:strRef>
          </c:tx>
          <c:spPr>
            <a:solidFill>
              <a:srgbClr val="262626"/>
            </a:solidFill>
          </c:spPr>
          <c:invertIfNegative val="0"/>
          <c:val>
            <c:numRef>
              <c:f>'8.3'!$B$18:$M$18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4B44-483A-8B0B-43BAFB2863D8}"/>
            </c:ext>
          </c:extLst>
        </c:ser>
        <c:ser>
          <c:idx val="9"/>
          <c:order val="9"/>
          <c:tx>
            <c:strRef>
              <c:f>'8.3'!$A$19</c:f>
              <c:strCache>
                <c:ptCount val="1"/>
                <c:pt idx="0">
                  <c:v>Odpadní teplo</c:v>
                </c:pt>
              </c:strCache>
            </c:strRef>
          </c:tx>
          <c:spPr>
            <a:solidFill>
              <a:srgbClr val="646363"/>
            </a:solidFill>
          </c:spPr>
          <c:invertIfNegative val="0"/>
          <c:val>
            <c:numRef>
              <c:f>'8.3'!$B$19:$M$19</c:f>
              <c:numCache>
                <c:formatCode>#,##0.0</c:formatCode>
                <c:ptCount val="12"/>
                <c:pt idx="0">
                  <c:v>9.7077099999999987</c:v>
                </c:pt>
                <c:pt idx="1">
                  <c:v>8.7864400000000007</c:v>
                </c:pt>
                <c:pt idx="2">
                  <c:v>8.9832400000000003</c:v>
                </c:pt>
                <c:pt idx="3">
                  <c:v>7.7830900000000005</c:v>
                </c:pt>
                <c:pt idx="4">
                  <c:v>4.4349300000000005</c:v>
                </c:pt>
                <c:pt idx="5">
                  <c:v>1.78</c:v>
                </c:pt>
                <c:pt idx="6">
                  <c:v>1.7603900000000001</c:v>
                </c:pt>
                <c:pt idx="7">
                  <c:v>1.6154500000000001</c:v>
                </c:pt>
                <c:pt idx="8">
                  <c:v>1.6399600000000001</c:v>
                </c:pt>
                <c:pt idx="9">
                  <c:v>3.8139600000000002</c:v>
                </c:pt>
                <c:pt idx="10">
                  <c:v>4.0589399999999998</c:v>
                </c:pt>
                <c:pt idx="11">
                  <c:v>4.52597</c:v>
                </c:pt>
              </c:numCache>
            </c:numRef>
          </c:val>
          <c:extLst>
            <c:ext xmlns:c16="http://schemas.microsoft.com/office/drawing/2014/chart" uri="{C3380CC4-5D6E-409C-BE32-E72D297353CC}">
              <c16:uniqueId val="{00000009-4B44-483A-8B0B-43BAFB2863D8}"/>
            </c:ext>
          </c:extLst>
        </c:ser>
        <c:ser>
          <c:idx val="10"/>
          <c:order val="10"/>
          <c:tx>
            <c:strRef>
              <c:f>'8.3'!$A$20</c:f>
              <c:strCache>
                <c:ptCount val="1"/>
                <c:pt idx="0">
                  <c:v>Ostatní kapalná paliva</c:v>
                </c:pt>
              </c:strCache>
            </c:strRef>
          </c:tx>
          <c:spPr>
            <a:solidFill>
              <a:srgbClr val="9D9D9C"/>
            </a:solidFill>
          </c:spPr>
          <c:invertIfNegative val="0"/>
          <c:val>
            <c:numRef>
              <c:f>'8.3'!$B$20:$M$20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4B44-483A-8B0B-43BAFB2863D8}"/>
            </c:ext>
          </c:extLst>
        </c:ser>
        <c:ser>
          <c:idx val="11"/>
          <c:order val="11"/>
          <c:tx>
            <c:strRef>
              <c:f>'8.3'!$A$21</c:f>
              <c:strCache>
                <c:ptCount val="1"/>
                <c:pt idx="0">
                  <c:v>Ostatní pevná paliva</c:v>
                </c:pt>
              </c:strCache>
            </c:strRef>
          </c:tx>
          <c:spPr>
            <a:solidFill>
              <a:srgbClr val="D0D0D0"/>
            </a:solidFill>
          </c:spPr>
          <c:invertIfNegative val="0"/>
          <c:val>
            <c:numRef>
              <c:f>'8.3'!$B$21:$M$21</c:f>
              <c:numCache>
                <c:formatCode>#,##0.0</c:formatCode>
                <c:ptCount val="12"/>
                <c:pt idx="0">
                  <c:v>114.75</c:v>
                </c:pt>
                <c:pt idx="1">
                  <c:v>89.591999999999999</c:v>
                </c:pt>
                <c:pt idx="2">
                  <c:v>89.388000000000005</c:v>
                </c:pt>
                <c:pt idx="3">
                  <c:v>117.79300000000001</c:v>
                </c:pt>
                <c:pt idx="4">
                  <c:v>122.33199999999999</c:v>
                </c:pt>
                <c:pt idx="5">
                  <c:v>102.453</c:v>
                </c:pt>
                <c:pt idx="6">
                  <c:v>90.055999999999997</c:v>
                </c:pt>
                <c:pt idx="7">
                  <c:v>93.04</c:v>
                </c:pt>
                <c:pt idx="8">
                  <c:v>90.974999999999994</c:v>
                </c:pt>
                <c:pt idx="9">
                  <c:v>53.994999999999997</c:v>
                </c:pt>
                <c:pt idx="10">
                  <c:v>121.568</c:v>
                </c:pt>
                <c:pt idx="11">
                  <c:v>95.938000000000002</c:v>
                </c:pt>
              </c:numCache>
            </c:numRef>
          </c:val>
          <c:extLst>
            <c:ext xmlns:c16="http://schemas.microsoft.com/office/drawing/2014/chart" uri="{C3380CC4-5D6E-409C-BE32-E72D297353CC}">
              <c16:uniqueId val="{0000000B-4B44-483A-8B0B-43BAFB2863D8}"/>
            </c:ext>
          </c:extLst>
        </c:ser>
        <c:ser>
          <c:idx val="12"/>
          <c:order val="12"/>
          <c:tx>
            <c:strRef>
              <c:f>'8.3'!$A$22</c:f>
              <c:strCache>
                <c:ptCount val="1"/>
                <c:pt idx="0">
                  <c:v>Ostatní plyny</c:v>
                </c:pt>
              </c:strCache>
            </c:strRef>
          </c:tx>
          <c:spPr>
            <a:pattFill prst="ltUpDiag">
              <a:fgClr>
                <a:srgbClr val="23315F"/>
              </a:fgClr>
              <a:bgClr>
                <a:sysClr val="window" lastClr="FFFFFF"/>
              </a:bgClr>
            </a:pattFill>
          </c:spPr>
          <c:invertIfNegative val="0"/>
          <c:val>
            <c:numRef>
              <c:f>'8.3'!$B$22:$M$22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4B44-483A-8B0B-43BAFB2863D8}"/>
            </c:ext>
          </c:extLst>
        </c:ser>
        <c:ser>
          <c:idx val="13"/>
          <c:order val="13"/>
          <c:tx>
            <c:strRef>
              <c:f>'8.3'!$A$23</c:f>
              <c:strCache>
                <c:ptCount val="1"/>
                <c:pt idx="0">
                  <c:v>Ostatní</c:v>
                </c:pt>
              </c:strCache>
            </c:strRef>
          </c:tx>
          <c:spPr>
            <a:pattFill prst="ltUpDiag">
              <a:fgClr>
                <a:srgbClr val="E02C1F"/>
              </a:fgClr>
              <a:bgClr>
                <a:sysClr val="window" lastClr="FFFFFF"/>
              </a:bgClr>
            </a:pattFill>
          </c:spPr>
          <c:invertIfNegative val="0"/>
          <c:val>
            <c:numRef>
              <c:f>'8.3'!$B$23:$M$23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4B44-483A-8B0B-43BAFB2863D8}"/>
            </c:ext>
          </c:extLst>
        </c:ser>
        <c:ser>
          <c:idx val="14"/>
          <c:order val="14"/>
          <c:tx>
            <c:strRef>
              <c:f>'8.3'!$A$24</c:f>
              <c:strCache>
                <c:ptCount val="1"/>
                <c:pt idx="0">
                  <c:v>Topné oleje</c:v>
                </c:pt>
              </c:strCache>
            </c:strRef>
          </c:tx>
          <c:spPr>
            <a:pattFill prst="ltUpDiag">
              <a:fgClr>
                <a:srgbClr val="5A6588"/>
              </a:fgClr>
              <a:bgClr>
                <a:sysClr val="window" lastClr="FFFFFF"/>
              </a:bgClr>
            </a:pattFill>
          </c:spPr>
          <c:invertIfNegative val="0"/>
          <c:val>
            <c:numRef>
              <c:f>'8.3'!$B$24:$M$24</c:f>
              <c:numCache>
                <c:formatCode>#,##0.0</c:formatCode>
                <c:ptCount val="12"/>
                <c:pt idx="0">
                  <c:v>1.3148E-2</c:v>
                </c:pt>
                <c:pt idx="1">
                  <c:v>2.3427E-2</c:v>
                </c:pt>
                <c:pt idx="2">
                  <c:v>1.1773E-2</c:v>
                </c:pt>
                <c:pt idx="3">
                  <c:v>1.7748999999999997E-2</c:v>
                </c:pt>
                <c:pt idx="4">
                  <c:v>4.7210000000000004E-3</c:v>
                </c:pt>
                <c:pt idx="5">
                  <c:v>1.0697E-2</c:v>
                </c:pt>
                <c:pt idx="6">
                  <c:v>5.6908659999999998</c:v>
                </c:pt>
                <c:pt idx="7">
                  <c:v>9.9072000000000007E-2</c:v>
                </c:pt>
                <c:pt idx="8">
                  <c:v>0.95050100000000004</c:v>
                </c:pt>
                <c:pt idx="9">
                  <c:v>9.2630000000000004E-3</c:v>
                </c:pt>
                <c:pt idx="10">
                  <c:v>0.55776899999999996</c:v>
                </c:pt>
                <c:pt idx="11">
                  <c:v>4.1007999999999996E-2</c:v>
                </c:pt>
              </c:numCache>
            </c:numRef>
          </c:val>
          <c:extLst>
            <c:ext xmlns:c16="http://schemas.microsoft.com/office/drawing/2014/chart" uri="{C3380CC4-5D6E-409C-BE32-E72D297353CC}">
              <c16:uniqueId val="{0000000E-4B44-483A-8B0B-43BAFB2863D8}"/>
            </c:ext>
          </c:extLst>
        </c:ser>
        <c:ser>
          <c:idx val="15"/>
          <c:order val="15"/>
          <c:tx>
            <c:strRef>
              <c:f>'8.3'!$A$25</c:f>
              <c:strCache>
                <c:ptCount val="1"/>
                <c:pt idx="0">
                  <c:v>Zemní plyn</c:v>
                </c:pt>
              </c:strCache>
            </c:strRef>
          </c:tx>
          <c:spPr>
            <a:pattFill prst="ltUpDiag">
              <a:fgClr>
                <a:srgbClr val="E86158"/>
              </a:fgClr>
              <a:bgClr>
                <a:sysClr val="window" lastClr="FFFFFF"/>
              </a:bgClr>
            </a:pattFill>
          </c:spPr>
          <c:invertIfNegative val="0"/>
          <c:val>
            <c:numRef>
              <c:f>'8.3'!$B$25:$M$25</c:f>
              <c:numCache>
                <c:formatCode>#,##0.0</c:formatCode>
                <c:ptCount val="12"/>
                <c:pt idx="0">
                  <c:v>493.42897700000003</c:v>
                </c:pt>
                <c:pt idx="1">
                  <c:v>472.54217599999998</c:v>
                </c:pt>
                <c:pt idx="2">
                  <c:v>371.41756300000003</c:v>
                </c:pt>
                <c:pt idx="3">
                  <c:v>264.33324900000008</c:v>
                </c:pt>
                <c:pt idx="4">
                  <c:v>112.02292200000002</c:v>
                </c:pt>
                <c:pt idx="5">
                  <c:v>58.696826999999992</c:v>
                </c:pt>
                <c:pt idx="6">
                  <c:v>47.380105999999998</c:v>
                </c:pt>
                <c:pt idx="7">
                  <c:v>51.029119000000016</c:v>
                </c:pt>
                <c:pt idx="8">
                  <c:v>58.476134999999992</c:v>
                </c:pt>
                <c:pt idx="9">
                  <c:v>189.39251299999995</c:v>
                </c:pt>
                <c:pt idx="10">
                  <c:v>376.71217799999988</c:v>
                </c:pt>
                <c:pt idx="11">
                  <c:v>549.12332000000004</c:v>
                </c:pt>
              </c:numCache>
            </c:numRef>
          </c:val>
          <c:extLst>
            <c:ext xmlns:c16="http://schemas.microsoft.com/office/drawing/2014/chart" uri="{C3380CC4-5D6E-409C-BE32-E72D297353CC}">
              <c16:uniqueId val="{0000000F-4B44-483A-8B0B-43BAFB2863D8}"/>
            </c:ext>
          </c:extLst>
        </c:ser>
        <c:dLbls>
          <c:showLegendKey val="0"/>
          <c:showVal val="0"/>
          <c:showCatName val="0"/>
          <c:showSerName val="0"/>
          <c:showPercent val="0"/>
          <c:showBubbleSize val="0"/>
        </c:dLbls>
        <c:gapWidth val="50"/>
        <c:overlap val="100"/>
        <c:axId val="286256512"/>
        <c:axId val="285934720"/>
      </c:barChart>
      <c:catAx>
        <c:axId val="28625651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5934720"/>
        <c:crosses val="autoZero"/>
        <c:auto val="1"/>
        <c:lblAlgn val="ctr"/>
        <c:lblOffset val="100"/>
        <c:noMultiLvlLbl val="0"/>
      </c:catAx>
      <c:valAx>
        <c:axId val="285934720"/>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256512"/>
        <c:crosses val="autoZero"/>
        <c:crossBetween val="between"/>
        <c:majorUnit val="2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tx2"/>
              </a:solidFill>
            </c:spPr>
            <c:extLst>
              <c:ext xmlns:c16="http://schemas.microsoft.com/office/drawing/2014/chart" uri="{C3380CC4-5D6E-409C-BE32-E72D297353CC}">
                <c16:uniqueId val="{00000001-9801-414B-8E2F-A0817BD1451E}"/>
              </c:ext>
            </c:extLst>
          </c:dPt>
          <c:dPt>
            <c:idx val="1"/>
            <c:bubble3D val="0"/>
            <c:spPr>
              <a:solidFill>
                <a:schemeClr val="accent2"/>
              </a:solidFill>
            </c:spPr>
            <c:extLst>
              <c:ext xmlns:c16="http://schemas.microsoft.com/office/drawing/2014/chart" uri="{C3380CC4-5D6E-409C-BE32-E72D297353CC}">
                <c16:uniqueId val="{00000002-9801-414B-8E2F-A0817BD1451E}"/>
              </c:ext>
            </c:extLst>
          </c:dPt>
          <c:dPt>
            <c:idx val="2"/>
            <c:bubble3D val="0"/>
            <c:spPr>
              <a:solidFill>
                <a:schemeClr val="accent3"/>
              </a:solidFill>
            </c:spPr>
            <c:extLst>
              <c:ext xmlns:c16="http://schemas.microsoft.com/office/drawing/2014/chart" uri="{C3380CC4-5D6E-409C-BE32-E72D297353CC}">
                <c16:uniqueId val="{00000003-9801-414B-8E2F-A0817BD1451E}"/>
              </c:ext>
            </c:extLst>
          </c:dPt>
          <c:dPt>
            <c:idx val="3"/>
            <c:bubble3D val="0"/>
            <c:spPr>
              <a:solidFill>
                <a:schemeClr val="accent4"/>
              </a:solidFill>
            </c:spPr>
            <c:extLst>
              <c:ext xmlns:c16="http://schemas.microsoft.com/office/drawing/2014/chart" uri="{C3380CC4-5D6E-409C-BE32-E72D297353CC}">
                <c16:uniqueId val="{00000004-9801-414B-8E2F-A0817BD1451E}"/>
              </c:ext>
            </c:extLst>
          </c:dPt>
          <c:dPt>
            <c:idx val="4"/>
            <c:bubble3D val="0"/>
            <c:spPr>
              <a:solidFill>
                <a:schemeClr val="accent5"/>
              </a:solidFill>
            </c:spPr>
            <c:extLst>
              <c:ext xmlns:c16="http://schemas.microsoft.com/office/drawing/2014/chart" uri="{C3380CC4-5D6E-409C-BE32-E72D297353CC}">
                <c16:uniqueId val="{00000005-9801-414B-8E2F-A0817BD1451E}"/>
              </c:ext>
            </c:extLst>
          </c:dPt>
          <c:dPt>
            <c:idx val="5"/>
            <c:bubble3D val="0"/>
            <c:spPr>
              <a:solidFill>
                <a:schemeClr val="accent6"/>
              </a:solidFill>
            </c:spPr>
            <c:extLst>
              <c:ext xmlns:c16="http://schemas.microsoft.com/office/drawing/2014/chart" uri="{C3380CC4-5D6E-409C-BE32-E72D297353CC}">
                <c16:uniqueId val="{00000006-9801-414B-8E2F-A0817BD1451E}"/>
              </c:ext>
            </c:extLst>
          </c:dPt>
          <c:dPt>
            <c:idx val="6"/>
            <c:bubble3D val="0"/>
            <c:spPr>
              <a:solidFill>
                <a:srgbClr val="F0948F"/>
              </a:solidFill>
            </c:spPr>
            <c:extLst>
              <c:ext xmlns:c16="http://schemas.microsoft.com/office/drawing/2014/chart" uri="{C3380CC4-5D6E-409C-BE32-E72D297353CC}">
                <c16:uniqueId val="{00000007-9801-414B-8E2F-A0817BD1451E}"/>
              </c:ext>
            </c:extLst>
          </c:dPt>
          <c:dPt>
            <c:idx val="7"/>
            <c:bubble3D val="0"/>
            <c:spPr>
              <a:solidFill>
                <a:srgbClr val="F7C9C7"/>
              </a:solidFill>
            </c:spPr>
            <c:extLst>
              <c:ext xmlns:c16="http://schemas.microsoft.com/office/drawing/2014/chart" uri="{C3380CC4-5D6E-409C-BE32-E72D297353CC}">
                <c16:uniqueId val="{00000000-6BE8-4632-87C8-9B0C3CE8E245}"/>
              </c:ext>
            </c:extLst>
          </c:dPt>
          <c:cat>
            <c:numRef>
              <c:f>'8.3'!$U$27:$U$34</c:f>
              <c:numCache>
                <c:formatCode>#,##0.0</c:formatCode>
                <c:ptCount val="8"/>
              </c:numCache>
            </c:numRef>
          </c:cat>
          <c:val>
            <c:numRef>
              <c:f>'8.3'!$P$27:$P$34</c:f>
              <c:numCache>
                <c:formatCode>0.0</c:formatCode>
                <c:ptCount val="8"/>
              </c:numCache>
            </c:numRef>
          </c:val>
          <c:extLst>
            <c:ext xmlns:c16="http://schemas.microsoft.com/office/drawing/2014/chart" uri="{C3380CC4-5D6E-409C-BE32-E72D297353CC}">
              <c16:uniqueId val="{00000001-6BE8-4632-87C8-9B0C3CE8E245}"/>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E521-48D2-91B0-6C9037FC6DCC}"/>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E521-48D2-91B0-6C9037FC6DCC}"/>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E521-48D2-91B0-6C9037FC6DCC}"/>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E521-48D2-91B0-6C9037FC6DCC}"/>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E521-48D2-91B0-6C9037FC6DCC}"/>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E521-48D2-91B0-6C9037FC6DCC}"/>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E521-48D2-91B0-6C9037FC6DCC}"/>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E521-48D2-91B0-6C9037FC6DCC}"/>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E521-48D2-91B0-6C9037FC6DCC}"/>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E521-48D2-91B0-6C9037FC6DCC}"/>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E521-48D2-91B0-6C9037FC6DCC}"/>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E521-48D2-91B0-6C9037FC6DCC}"/>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E521-48D2-91B0-6C9037FC6DCC}"/>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E521-48D2-91B0-6C9037FC6DCC}"/>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E521-48D2-91B0-6C9037FC6DCC}"/>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E521-48D2-91B0-6C9037FC6DCC}"/>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accent1"/>
                </a:solidFill>
                <a:effectLst/>
              </a:rPr>
              <a:t>Spotřeba tepla podle </a:t>
            </a:r>
            <a:r>
              <a:rPr lang="cs-CZ" sz="1000">
                <a:solidFill>
                  <a:schemeClr val="accent1"/>
                </a:solidFill>
              </a:rPr>
              <a:t>sektorů</a:t>
            </a:r>
            <a:r>
              <a:rPr lang="cs-CZ" sz="1000" baseline="0">
                <a:solidFill>
                  <a:schemeClr val="accent1"/>
                </a:solidFill>
              </a:rPr>
              <a:t> národního hospodářství</a:t>
            </a:r>
            <a:r>
              <a:rPr lang="cs-CZ" sz="1000">
                <a:solidFill>
                  <a:schemeClr val="accent1"/>
                </a:solidFill>
              </a:rPr>
              <a:t> (TJ)</a:t>
            </a:r>
          </a:p>
        </c:rich>
      </c:tx>
      <c:layout>
        <c:manualLayout>
          <c:xMode val="edge"/>
          <c:yMode val="edge"/>
          <c:x val="2.8046199670838591E-3"/>
          <c:y val="2.2857097359064017E-3"/>
        </c:manualLayout>
      </c:layout>
      <c:overlay val="0"/>
    </c:title>
    <c:autoTitleDeleted val="0"/>
    <c:plotArea>
      <c:layout>
        <c:manualLayout>
          <c:layoutTarget val="inner"/>
          <c:xMode val="edge"/>
          <c:yMode val="edge"/>
          <c:x val="8.1482501679915928E-2"/>
          <c:y val="0.27106762224129999"/>
          <c:w val="0.70126884093696329"/>
          <c:h val="0.53978741468365954"/>
        </c:manualLayout>
      </c:layout>
      <c:barChart>
        <c:barDir val="col"/>
        <c:grouping val="stacked"/>
        <c:varyColors val="0"/>
        <c:ser>
          <c:idx val="0"/>
          <c:order val="0"/>
          <c:tx>
            <c:strRef>
              <c:f>'8.4'!$A$27</c:f>
              <c:strCache>
                <c:ptCount val="1"/>
                <c:pt idx="0">
                  <c:v>Průmysl</c:v>
                </c:pt>
              </c:strCache>
            </c:strRef>
          </c:tx>
          <c:invertIfNegative val="0"/>
          <c:val>
            <c:numRef>
              <c:f>'8.4'!$B$27:$M$27</c:f>
              <c:numCache>
                <c:formatCode>#,##0.0</c:formatCode>
                <c:ptCount val="12"/>
                <c:pt idx="0">
                  <c:v>38.360903</c:v>
                </c:pt>
                <c:pt idx="1">
                  <c:v>43.648326999999995</c:v>
                </c:pt>
                <c:pt idx="2">
                  <c:v>45.245835</c:v>
                </c:pt>
                <c:pt idx="3">
                  <c:v>33.391092</c:v>
                </c:pt>
                <c:pt idx="4">
                  <c:v>20.122319999999998</c:v>
                </c:pt>
                <c:pt idx="5">
                  <c:v>5.082776</c:v>
                </c:pt>
                <c:pt idx="6">
                  <c:v>-0.55778000000000061</c:v>
                </c:pt>
                <c:pt idx="7">
                  <c:v>1.9813729999999998</c:v>
                </c:pt>
                <c:pt idx="8">
                  <c:v>8.8915960000000016</c:v>
                </c:pt>
                <c:pt idx="9">
                  <c:v>17.432363000000002</c:v>
                </c:pt>
                <c:pt idx="10">
                  <c:v>17.207927000000002</c:v>
                </c:pt>
                <c:pt idx="11">
                  <c:v>23.577256000000002</c:v>
                </c:pt>
              </c:numCache>
            </c:numRef>
          </c:val>
          <c:extLst>
            <c:ext xmlns:c16="http://schemas.microsoft.com/office/drawing/2014/chart" uri="{C3380CC4-5D6E-409C-BE32-E72D297353CC}">
              <c16:uniqueId val="{00000000-3DFB-4CCD-9D10-C51C9B738AA8}"/>
            </c:ext>
          </c:extLst>
        </c:ser>
        <c:ser>
          <c:idx val="1"/>
          <c:order val="1"/>
          <c:tx>
            <c:strRef>
              <c:f>'8.4'!$A$28</c:f>
              <c:strCache>
                <c:ptCount val="1"/>
                <c:pt idx="0">
                  <c:v>Energetika</c:v>
                </c:pt>
              </c:strCache>
            </c:strRef>
          </c:tx>
          <c:invertIfNegative val="0"/>
          <c:val>
            <c:numRef>
              <c:f>'8.4'!$B$28:$M$28</c:f>
              <c:numCache>
                <c:formatCode>#,##0.0</c:formatCode>
                <c:ptCount val="12"/>
                <c:pt idx="0">
                  <c:v>11.289269999999998</c:v>
                </c:pt>
                <c:pt idx="1">
                  <c:v>10.753589999999999</c:v>
                </c:pt>
                <c:pt idx="2">
                  <c:v>10.45743</c:v>
                </c:pt>
                <c:pt idx="3">
                  <c:v>8.5320099999999996</c:v>
                </c:pt>
                <c:pt idx="4">
                  <c:v>5.9046000000000003</c:v>
                </c:pt>
                <c:pt idx="5">
                  <c:v>1.1410899999999999</c:v>
                </c:pt>
                <c:pt idx="6">
                  <c:v>4.23698</c:v>
                </c:pt>
                <c:pt idx="7">
                  <c:v>3.1764600000000001</c:v>
                </c:pt>
                <c:pt idx="8">
                  <c:v>3.3060199999999997</c:v>
                </c:pt>
                <c:pt idx="9">
                  <c:v>7.1407999999999996</c:v>
                </c:pt>
                <c:pt idx="10">
                  <c:v>9.9851500000000009</c:v>
                </c:pt>
                <c:pt idx="11">
                  <c:v>12.224399999999999</c:v>
                </c:pt>
              </c:numCache>
            </c:numRef>
          </c:val>
          <c:extLst>
            <c:ext xmlns:c16="http://schemas.microsoft.com/office/drawing/2014/chart" uri="{C3380CC4-5D6E-409C-BE32-E72D297353CC}">
              <c16:uniqueId val="{00000001-3DFB-4CCD-9D10-C51C9B738AA8}"/>
            </c:ext>
          </c:extLst>
        </c:ser>
        <c:ser>
          <c:idx val="2"/>
          <c:order val="2"/>
          <c:tx>
            <c:strRef>
              <c:f>'8.4'!$A$29</c:f>
              <c:strCache>
                <c:ptCount val="1"/>
                <c:pt idx="0">
                  <c:v>Doprava</c:v>
                </c:pt>
              </c:strCache>
            </c:strRef>
          </c:tx>
          <c:invertIfNegative val="0"/>
          <c:val>
            <c:numRef>
              <c:f>'8.4'!$B$29:$M$29</c:f>
              <c:numCache>
                <c:formatCode>#,##0.0</c:formatCode>
                <c:ptCount val="12"/>
                <c:pt idx="0">
                  <c:v>1.8977019999999998</c:v>
                </c:pt>
                <c:pt idx="1">
                  <c:v>1.813671</c:v>
                </c:pt>
                <c:pt idx="2">
                  <c:v>1.7698710000000002</c:v>
                </c:pt>
                <c:pt idx="3">
                  <c:v>1.3712530000000001</c:v>
                </c:pt>
                <c:pt idx="4">
                  <c:v>0.72061699999999995</c:v>
                </c:pt>
                <c:pt idx="5">
                  <c:v>0.36540400000000001</c:v>
                </c:pt>
                <c:pt idx="6">
                  <c:v>0.36047000000000001</c:v>
                </c:pt>
                <c:pt idx="7">
                  <c:v>0.35837000000000002</c:v>
                </c:pt>
                <c:pt idx="8">
                  <c:v>0.43888900000000003</c:v>
                </c:pt>
                <c:pt idx="9">
                  <c:v>0.97737600000000002</c:v>
                </c:pt>
                <c:pt idx="10">
                  <c:v>1.4965360000000001</c:v>
                </c:pt>
                <c:pt idx="11">
                  <c:v>1.8176210000000002</c:v>
                </c:pt>
              </c:numCache>
            </c:numRef>
          </c:val>
          <c:extLst>
            <c:ext xmlns:c16="http://schemas.microsoft.com/office/drawing/2014/chart" uri="{C3380CC4-5D6E-409C-BE32-E72D297353CC}">
              <c16:uniqueId val="{00000002-3DFB-4CCD-9D10-C51C9B738AA8}"/>
            </c:ext>
          </c:extLst>
        </c:ser>
        <c:ser>
          <c:idx val="3"/>
          <c:order val="3"/>
          <c:tx>
            <c:strRef>
              <c:f>'8.4'!$A$30</c:f>
              <c:strCache>
                <c:ptCount val="1"/>
                <c:pt idx="0">
                  <c:v>Stavebnictví</c:v>
                </c:pt>
              </c:strCache>
            </c:strRef>
          </c:tx>
          <c:invertIfNegative val="0"/>
          <c:val>
            <c:numRef>
              <c:f>'8.4'!$B$30:$M$30</c:f>
              <c:numCache>
                <c:formatCode>#,##0.0</c:formatCode>
                <c:ptCount val="12"/>
                <c:pt idx="0">
                  <c:v>3.683497</c:v>
                </c:pt>
                <c:pt idx="1">
                  <c:v>3.576648</c:v>
                </c:pt>
                <c:pt idx="2">
                  <c:v>3.2321489999999997</c:v>
                </c:pt>
                <c:pt idx="3">
                  <c:v>2.1794790000000002</c:v>
                </c:pt>
                <c:pt idx="4">
                  <c:v>0.98580500000000004</c:v>
                </c:pt>
                <c:pt idx="5">
                  <c:v>0.32622699999999999</c:v>
                </c:pt>
                <c:pt idx="6">
                  <c:v>0.31624999999999998</c:v>
                </c:pt>
                <c:pt idx="7">
                  <c:v>0.28935</c:v>
                </c:pt>
                <c:pt idx="8">
                  <c:v>0.27931800000000001</c:v>
                </c:pt>
                <c:pt idx="9">
                  <c:v>1.3831069999999999</c:v>
                </c:pt>
                <c:pt idx="10">
                  <c:v>2.8787399999999996</c:v>
                </c:pt>
                <c:pt idx="11">
                  <c:v>3.314098</c:v>
                </c:pt>
              </c:numCache>
            </c:numRef>
          </c:val>
          <c:extLst>
            <c:ext xmlns:c16="http://schemas.microsoft.com/office/drawing/2014/chart" uri="{C3380CC4-5D6E-409C-BE32-E72D297353CC}">
              <c16:uniqueId val="{00000003-3DFB-4CCD-9D10-C51C9B738AA8}"/>
            </c:ext>
          </c:extLst>
        </c:ser>
        <c:ser>
          <c:idx val="4"/>
          <c:order val="4"/>
          <c:tx>
            <c:strRef>
              <c:f>'8.4'!$A$31</c:f>
              <c:strCache>
                <c:ptCount val="1"/>
                <c:pt idx="0">
                  <c:v>Zemědělství a lesnictví</c:v>
                </c:pt>
              </c:strCache>
            </c:strRef>
          </c:tx>
          <c:invertIfNegative val="0"/>
          <c:val>
            <c:numRef>
              <c:f>'8.4'!$B$31:$M$31</c:f>
              <c:numCache>
                <c:formatCode>#,##0.0</c:formatCode>
                <c:ptCount val="12"/>
                <c:pt idx="0">
                  <c:v>0.88121000000000005</c:v>
                </c:pt>
                <c:pt idx="1">
                  <c:v>0.88558999999999999</c:v>
                </c:pt>
                <c:pt idx="2">
                  <c:v>0.64793000000000012</c:v>
                </c:pt>
                <c:pt idx="3">
                  <c:v>0.75308000000000008</c:v>
                </c:pt>
                <c:pt idx="4">
                  <c:v>0.56285000000000007</c:v>
                </c:pt>
                <c:pt idx="5">
                  <c:v>0.26841999999999999</c:v>
                </c:pt>
                <c:pt idx="6">
                  <c:v>0.14882999999999999</c:v>
                </c:pt>
                <c:pt idx="7">
                  <c:v>0.22124000000000002</c:v>
                </c:pt>
                <c:pt idx="8">
                  <c:v>0.10382999999999999</c:v>
                </c:pt>
                <c:pt idx="9">
                  <c:v>0.30541000000000001</c:v>
                </c:pt>
                <c:pt idx="10">
                  <c:v>0.80486000000000002</c:v>
                </c:pt>
                <c:pt idx="11">
                  <c:v>0.56245000000000001</c:v>
                </c:pt>
              </c:numCache>
            </c:numRef>
          </c:val>
          <c:extLst>
            <c:ext xmlns:c16="http://schemas.microsoft.com/office/drawing/2014/chart" uri="{C3380CC4-5D6E-409C-BE32-E72D297353CC}">
              <c16:uniqueId val="{00000004-3DFB-4CCD-9D10-C51C9B738AA8}"/>
            </c:ext>
          </c:extLst>
        </c:ser>
        <c:ser>
          <c:idx val="5"/>
          <c:order val="5"/>
          <c:tx>
            <c:strRef>
              <c:f>'8.4'!$A$32</c:f>
              <c:strCache>
                <c:ptCount val="1"/>
                <c:pt idx="0">
                  <c:v>Domácnosti</c:v>
                </c:pt>
              </c:strCache>
            </c:strRef>
          </c:tx>
          <c:spPr>
            <a:solidFill>
              <a:schemeClr val="accent6"/>
            </a:solidFill>
          </c:spPr>
          <c:invertIfNegative val="0"/>
          <c:val>
            <c:numRef>
              <c:f>'8.4'!$B$32:$M$32</c:f>
              <c:numCache>
                <c:formatCode>#,##0.0</c:formatCode>
                <c:ptCount val="12"/>
                <c:pt idx="0">
                  <c:v>206.47479900000002</c:v>
                </c:pt>
                <c:pt idx="1">
                  <c:v>194.57170500000001</c:v>
                </c:pt>
                <c:pt idx="2">
                  <c:v>181.36089000000001</c:v>
                </c:pt>
                <c:pt idx="3">
                  <c:v>144.11196100000001</c:v>
                </c:pt>
                <c:pt idx="4">
                  <c:v>88.140185999999986</c:v>
                </c:pt>
                <c:pt idx="5">
                  <c:v>42.061317999999993</c:v>
                </c:pt>
                <c:pt idx="6">
                  <c:v>40.869303000000002</c:v>
                </c:pt>
                <c:pt idx="7">
                  <c:v>41.418848999999994</c:v>
                </c:pt>
                <c:pt idx="8">
                  <c:v>47.223828999999988</c:v>
                </c:pt>
                <c:pt idx="9">
                  <c:v>114.73457400000001</c:v>
                </c:pt>
                <c:pt idx="10">
                  <c:v>176.18802900000003</c:v>
                </c:pt>
                <c:pt idx="11">
                  <c:v>214.22768600000003</c:v>
                </c:pt>
              </c:numCache>
            </c:numRef>
          </c:val>
          <c:extLst>
            <c:ext xmlns:c16="http://schemas.microsoft.com/office/drawing/2014/chart" uri="{C3380CC4-5D6E-409C-BE32-E72D297353CC}">
              <c16:uniqueId val="{00000005-3DFB-4CCD-9D10-C51C9B738AA8}"/>
            </c:ext>
          </c:extLst>
        </c:ser>
        <c:ser>
          <c:idx val="6"/>
          <c:order val="6"/>
          <c:tx>
            <c:strRef>
              <c:f>'8.4'!$A$33</c:f>
              <c:strCache>
                <c:ptCount val="1"/>
                <c:pt idx="0">
                  <c:v>Obchod, služby, školství, zdravotnictví</c:v>
                </c:pt>
              </c:strCache>
            </c:strRef>
          </c:tx>
          <c:spPr>
            <a:solidFill>
              <a:srgbClr val="F0948F"/>
            </a:solidFill>
          </c:spPr>
          <c:invertIfNegative val="0"/>
          <c:val>
            <c:numRef>
              <c:f>'8.4'!$B$33:$M$33</c:f>
              <c:numCache>
                <c:formatCode>#,##0.0</c:formatCode>
                <c:ptCount val="12"/>
                <c:pt idx="0">
                  <c:v>94.320024000000018</c:v>
                </c:pt>
                <c:pt idx="1">
                  <c:v>90.479386000000005</c:v>
                </c:pt>
                <c:pt idx="2">
                  <c:v>84.151425000000017</c:v>
                </c:pt>
                <c:pt idx="3">
                  <c:v>64.852585000000019</c:v>
                </c:pt>
                <c:pt idx="4">
                  <c:v>37.895591000000003</c:v>
                </c:pt>
                <c:pt idx="5">
                  <c:v>17.136803000000004</c:v>
                </c:pt>
                <c:pt idx="6">
                  <c:v>15.854722000000001</c:v>
                </c:pt>
                <c:pt idx="7">
                  <c:v>17.488110000000002</c:v>
                </c:pt>
                <c:pt idx="8">
                  <c:v>19.873280999999995</c:v>
                </c:pt>
                <c:pt idx="9">
                  <c:v>50.607337999999991</c:v>
                </c:pt>
                <c:pt idx="10">
                  <c:v>82.098496999999995</c:v>
                </c:pt>
                <c:pt idx="11">
                  <c:v>100.29224800000001</c:v>
                </c:pt>
              </c:numCache>
            </c:numRef>
          </c:val>
          <c:extLst>
            <c:ext xmlns:c16="http://schemas.microsoft.com/office/drawing/2014/chart" uri="{C3380CC4-5D6E-409C-BE32-E72D297353CC}">
              <c16:uniqueId val="{00000006-3DFB-4CCD-9D10-C51C9B738AA8}"/>
            </c:ext>
          </c:extLst>
        </c:ser>
        <c:ser>
          <c:idx val="7"/>
          <c:order val="7"/>
          <c:tx>
            <c:strRef>
              <c:f>'8.4'!$A$34</c:f>
              <c:strCache>
                <c:ptCount val="1"/>
                <c:pt idx="0">
                  <c:v>Ostatní</c:v>
                </c:pt>
              </c:strCache>
            </c:strRef>
          </c:tx>
          <c:spPr>
            <a:solidFill>
              <a:srgbClr val="F7C9C7"/>
            </a:solidFill>
          </c:spPr>
          <c:invertIfNegative val="0"/>
          <c:val>
            <c:numRef>
              <c:f>'8.4'!$B$34:$M$34</c:f>
              <c:numCache>
                <c:formatCode>#,##0.0</c:formatCode>
                <c:ptCount val="12"/>
                <c:pt idx="0">
                  <c:v>19.998953</c:v>
                </c:pt>
                <c:pt idx="1">
                  <c:v>19.271164999999996</c:v>
                </c:pt>
                <c:pt idx="2">
                  <c:v>17.814499000000001</c:v>
                </c:pt>
                <c:pt idx="3">
                  <c:v>13.694412</c:v>
                </c:pt>
                <c:pt idx="4">
                  <c:v>7.9221279999999998</c:v>
                </c:pt>
                <c:pt idx="5">
                  <c:v>3.7026679999999996</c:v>
                </c:pt>
                <c:pt idx="6">
                  <c:v>6.0738269999999996</c:v>
                </c:pt>
                <c:pt idx="7">
                  <c:v>3.8284630000000002</c:v>
                </c:pt>
                <c:pt idx="8">
                  <c:v>4.5616409999999998</c:v>
                </c:pt>
                <c:pt idx="9">
                  <c:v>10.589676000000001</c:v>
                </c:pt>
                <c:pt idx="10">
                  <c:v>17.095457000000003</c:v>
                </c:pt>
                <c:pt idx="11">
                  <c:v>20.525979000000003</c:v>
                </c:pt>
              </c:numCache>
            </c:numRef>
          </c:val>
          <c:extLst>
            <c:ext xmlns:c16="http://schemas.microsoft.com/office/drawing/2014/chart" uri="{C3380CC4-5D6E-409C-BE32-E72D297353CC}">
              <c16:uniqueId val="{00000007-3DFB-4CCD-9D10-C51C9B738AA8}"/>
            </c:ext>
          </c:extLst>
        </c:ser>
        <c:dLbls>
          <c:showLegendKey val="0"/>
          <c:showVal val="0"/>
          <c:showCatName val="0"/>
          <c:showSerName val="0"/>
          <c:showPercent val="0"/>
          <c:showBubbleSize val="0"/>
        </c:dLbls>
        <c:gapWidth val="50"/>
        <c:overlap val="100"/>
        <c:axId val="199647232"/>
        <c:axId val="199648768"/>
      </c:barChart>
      <c:catAx>
        <c:axId val="19964723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199648768"/>
        <c:crosses val="autoZero"/>
        <c:auto val="1"/>
        <c:lblAlgn val="ctr"/>
        <c:lblOffset val="100"/>
        <c:noMultiLvlLbl val="0"/>
      </c:catAx>
      <c:valAx>
        <c:axId val="199648768"/>
        <c:scaling>
          <c:orientation val="minMax"/>
          <c:max val="500"/>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199647232"/>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Podíl v ČR</a:t>
            </a:r>
          </a:p>
        </c:rich>
      </c:tx>
      <c:layout>
        <c:manualLayout>
          <c:xMode val="edge"/>
          <c:yMode val="edge"/>
          <c:x val="5.2920909316302894E-4"/>
          <c:y val="7.4740335724244878E-5"/>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'8.4'!$M$39</c:f>
              <c:strCache>
                <c:ptCount val="1"/>
                <c:pt idx="0">
                  <c:v>Instalovaný výkon</c:v>
                </c:pt>
              </c:strCache>
            </c:strRef>
          </c:tx>
          <c:invertIfNegative val="0"/>
          <c:val>
            <c:numRef>
              <c:f>'8.4'!$N$39</c:f>
              <c:numCache>
                <c:formatCode>0.0%</c:formatCode>
                <c:ptCount val="1"/>
                <c:pt idx="0">
                  <c:v>7.4206359237850641E-2</c:v>
                </c:pt>
              </c:numCache>
            </c:numRef>
          </c:val>
          <c:extLst>
            <c:ext xmlns:c16="http://schemas.microsoft.com/office/drawing/2014/chart" uri="{C3380CC4-5D6E-409C-BE32-E72D297353CC}">
              <c16:uniqueId val="{00000000-8CE4-42CD-925A-5E49B358BA46}"/>
            </c:ext>
          </c:extLst>
        </c:ser>
        <c:ser>
          <c:idx val="1"/>
          <c:order val="1"/>
          <c:tx>
            <c:strRef>
              <c:f>'8.4'!$M$40</c:f>
              <c:strCache>
                <c:ptCount val="1"/>
                <c:pt idx="0">
                  <c:v>Výroba tepla brutto</c:v>
                </c:pt>
              </c:strCache>
            </c:strRef>
          </c:tx>
          <c:invertIfNegative val="0"/>
          <c:val>
            <c:numRef>
              <c:f>'8.4'!$N$40</c:f>
              <c:numCache>
                <c:formatCode>0.0%</c:formatCode>
                <c:ptCount val="1"/>
                <c:pt idx="0">
                  <c:v>6.6397538503814163E-2</c:v>
                </c:pt>
              </c:numCache>
            </c:numRef>
          </c:val>
          <c:extLst>
            <c:ext xmlns:c16="http://schemas.microsoft.com/office/drawing/2014/chart" uri="{C3380CC4-5D6E-409C-BE32-E72D297353CC}">
              <c16:uniqueId val="{00000001-8CE4-42CD-925A-5E49B358BA46}"/>
            </c:ext>
          </c:extLst>
        </c:ser>
        <c:ser>
          <c:idx val="2"/>
          <c:order val="2"/>
          <c:tx>
            <c:strRef>
              <c:f>'8.4'!$M$41</c:f>
              <c:strCache>
                <c:ptCount val="1"/>
                <c:pt idx="0">
                  <c:v>Dodávky tepla</c:v>
                </c:pt>
              </c:strCache>
            </c:strRef>
          </c:tx>
          <c:invertIfNegative val="0"/>
          <c:val>
            <c:numRef>
              <c:f>'8.4'!$N$41</c:f>
              <c:numCache>
                <c:formatCode>0.0%</c:formatCode>
                <c:ptCount val="1"/>
                <c:pt idx="0">
                  <c:v>4.3072628697949936E-2</c:v>
                </c:pt>
              </c:numCache>
            </c:numRef>
          </c:val>
          <c:extLst>
            <c:ext xmlns:c16="http://schemas.microsoft.com/office/drawing/2014/chart" uri="{C3380CC4-5D6E-409C-BE32-E72D297353CC}">
              <c16:uniqueId val="{00000002-8CE4-42CD-925A-5E49B358BA46}"/>
            </c:ext>
          </c:extLst>
        </c:ser>
        <c:dLbls>
          <c:showLegendKey val="0"/>
          <c:showVal val="0"/>
          <c:showCatName val="0"/>
          <c:showSerName val="0"/>
          <c:showPercent val="0"/>
          <c:showBubbleSize val="0"/>
        </c:dLbls>
        <c:gapWidth val="150"/>
        <c:axId val="199684096"/>
        <c:axId val="199685632"/>
      </c:barChart>
      <c:catAx>
        <c:axId val="199684096"/>
        <c:scaling>
          <c:orientation val="maxMin"/>
        </c:scaling>
        <c:delete val="0"/>
        <c:axPos val="l"/>
        <c:numFmt formatCode="General" sourceLinked="1"/>
        <c:majorTickMark val="none"/>
        <c:minorTickMark val="none"/>
        <c:tickLblPos val="none"/>
        <c:crossAx val="199685632"/>
        <c:crosses val="autoZero"/>
        <c:auto val="1"/>
        <c:lblAlgn val="ctr"/>
        <c:lblOffset val="100"/>
        <c:noMultiLvlLbl val="0"/>
      </c:catAx>
      <c:valAx>
        <c:axId val="199685632"/>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199684096"/>
        <c:crosses val="max"/>
        <c:crossBetween val="between"/>
      </c:valAx>
    </c:plotArea>
    <c:legend>
      <c:legendPos val="b"/>
      <c:layout>
        <c:manualLayout>
          <c:xMode val="edge"/>
          <c:yMode val="edge"/>
          <c:x val="1.5162396231415507E-3"/>
          <c:y val="0.71926770820438668"/>
          <c:w val="0.50988441184265643"/>
          <c:h val="0.28073229179561315"/>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4.7338510398852989E-3"/>
          <c:y val="1.1669347203398033E-2"/>
        </c:manualLayout>
      </c:layout>
      <c:overlay val="0"/>
    </c:title>
    <c:autoTitleDeleted val="0"/>
    <c:plotArea>
      <c:layout/>
      <c:barChart>
        <c:barDir val="col"/>
        <c:grouping val="stacked"/>
        <c:varyColors val="0"/>
        <c:ser>
          <c:idx val="0"/>
          <c:order val="0"/>
          <c:tx>
            <c:strRef>
              <c:f>'8.4'!$A$10</c:f>
              <c:strCache>
                <c:ptCount val="1"/>
                <c:pt idx="0">
                  <c:v>Biomasa</c:v>
                </c:pt>
              </c:strCache>
            </c:strRef>
          </c:tx>
          <c:spPr>
            <a:solidFill>
              <a:srgbClr val="23315F"/>
            </a:solidFill>
          </c:spPr>
          <c:invertIfNegative val="0"/>
          <c:val>
            <c:numRef>
              <c:f>'8.4'!$B$10:$M$10</c:f>
              <c:numCache>
                <c:formatCode>#,##0.0</c:formatCode>
                <c:ptCount val="12"/>
                <c:pt idx="0">
                  <c:v>33.342443999999993</c:v>
                </c:pt>
                <c:pt idx="1">
                  <c:v>30.015875999999999</c:v>
                </c:pt>
                <c:pt idx="2">
                  <c:v>41.384369</c:v>
                </c:pt>
                <c:pt idx="3">
                  <c:v>38.925411999999994</c:v>
                </c:pt>
                <c:pt idx="4">
                  <c:v>17.659464000000003</c:v>
                </c:pt>
                <c:pt idx="5">
                  <c:v>9.4353599999999993</c:v>
                </c:pt>
                <c:pt idx="6">
                  <c:v>10.882635999999998</c:v>
                </c:pt>
                <c:pt idx="7">
                  <c:v>10.651613000000001</c:v>
                </c:pt>
                <c:pt idx="8">
                  <c:v>14.673948999999999</c:v>
                </c:pt>
                <c:pt idx="9">
                  <c:v>36.693785000000005</c:v>
                </c:pt>
                <c:pt idx="10">
                  <c:v>45.341285000000006</c:v>
                </c:pt>
                <c:pt idx="11">
                  <c:v>44.850746000000008</c:v>
                </c:pt>
              </c:numCache>
            </c:numRef>
          </c:val>
          <c:extLst>
            <c:ext xmlns:c16="http://schemas.microsoft.com/office/drawing/2014/chart" uri="{C3380CC4-5D6E-409C-BE32-E72D297353CC}">
              <c16:uniqueId val="{00000000-6F9D-4093-8076-46C14AD4DAF7}"/>
            </c:ext>
          </c:extLst>
        </c:ser>
        <c:ser>
          <c:idx val="1"/>
          <c:order val="1"/>
          <c:tx>
            <c:strRef>
              <c:f>'8.4'!$A$11</c:f>
              <c:strCache>
                <c:ptCount val="1"/>
                <c:pt idx="0">
                  <c:v>Bioplyn</c:v>
                </c:pt>
              </c:strCache>
            </c:strRef>
          </c:tx>
          <c:spPr>
            <a:solidFill>
              <a:srgbClr val="5A6588"/>
            </a:solidFill>
          </c:spPr>
          <c:invertIfNegative val="0"/>
          <c:val>
            <c:numRef>
              <c:f>'8.4'!$B$11:$M$11</c:f>
              <c:numCache>
                <c:formatCode>#,##0.0</c:formatCode>
                <c:ptCount val="12"/>
                <c:pt idx="0">
                  <c:v>0.78600000000000003</c:v>
                </c:pt>
                <c:pt idx="1">
                  <c:v>0.79400000000000004</c:v>
                </c:pt>
                <c:pt idx="2">
                  <c:v>0.56999999999999995</c:v>
                </c:pt>
                <c:pt idx="3">
                  <c:v>0.65500000000000003</c:v>
                </c:pt>
                <c:pt idx="4">
                  <c:v>0.502</c:v>
                </c:pt>
                <c:pt idx="5">
                  <c:v>0.23</c:v>
                </c:pt>
                <c:pt idx="6">
                  <c:v>0.107</c:v>
                </c:pt>
                <c:pt idx="7">
                  <c:v>0.14000000000000001</c:v>
                </c:pt>
                <c:pt idx="8">
                  <c:v>6.5000000000000002E-2</c:v>
                </c:pt>
                <c:pt idx="9">
                  <c:v>0.27900000000000003</c:v>
                </c:pt>
                <c:pt idx="10">
                  <c:v>0.73399999999999999</c:v>
                </c:pt>
                <c:pt idx="11">
                  <c:v>0.46</c:v>
                </c:pt>
              </c:numCache>
            </c:numRef>
          </c:val>
          <c:extLst>
            <c:ext xmlns:c16="http://schemas.microsoft.com/office/drawing/2014/chart" uri="{C3380CC4-5D6E-409C-BE32-E72D297353CC}">
              <c16:uniqueId val="{00000001-6F9D-4093-8076-46C14AD4DAF7}"/>
            </c:ext>
          </c:extLst>
        </c:ser>
        <c:ser>
          <c:idx val="2"/>
          <c:order val="2"/>
          <c:tx>
            <c:strRef>
              <c:f>'8.4'!$A$12</c:f>
              <c:strCache>
                <c:ptCount val="1"/>
                <c:pt idx="0">
                  <c:v>Černé uhlí</c:v>
                </c:pt>
              </c:strCache>
            </c:strRef>
          </c:tx>
          <c:spPr>
            <a:solidFill>
              <a:srgbClr val="9198B0"/>
            </a:solidFill>
          </c:spPr>
          <c:invertIfNegative val="0"/>
          <c:val>
            <c:numRef>
              <c:f>'8.4'!$B$12:$M$12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F9D-4093-8076-46C14AD4DAF7}"/>
            </c:ext>
          </c:extLst>
        </c:ser>
        <c:ser>
          <c:idx val="3"/>
          <c:order val="3"/>
          <c:tx>
            <c:strRef>
              <c:f>'8.4'!$A$13</c:f>
              <c:strCache>
                <c:ptCount val="1"/>
                <c:pt idx="0">
                  <c:v>Elektrická energie</c:v>
                </c:pt>
              </c:strCache>
            </c:strRef>
          </c:tx>
          <c:spPr>
            <a:solidFill>
              <a:srgbClr val="C8CBD7"/>
            </a:solidFill>
          </c:spPr>
          <c:invertIfNegative val="0"/>
          <c:val>
            <c:numRef>
              <c:f>'8.4'!$B$13:$M$13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6F9D-4093-8076-46C14AD4DAF7}"/>
            </c:ext>
          </c:extLst>
        </c:ser>
        <c:ser>
          <c:idx val="4"/>
          <c:order val="4"/>
          <c:tx>
            <c:strRef>
              <c:f>'8.4'!$A$14</c:f>
              <c:strCache>
                <c:ptCount val="1"/>
                <c:pt idx="0">
                  <c:v>Energie prostředí (tepelné čerpadlo)</c:v>
                </c:pt>
              </c:strCache>
            </c:strRef>
          </c:tx>
          <c:spPr>
            <a:solidFill>
              <a:srgbClr val="E02C1F"/>
            </a:solidFill>
          </c:spPr>
          <c:invertIfNegative val="0"/>
          <c:val>
            <c:numRef>
              <c:f>'8.4'!$B$14:$M$14</c:f>
              <c:numCache>
                <c:formatCode>#,##0.0</c:formatCode>
                <c:ptCount val="12"/>
                <c:pt idx="0">
                  <c:v>0.43395999999999996</c:v>
                </c:pt>
                <c:pt idx="1">
                  <c:v>0.39494000000000001</c:v>
                </c:pt>
                <c:pt idx="2">
                  <c:v>0.38738</c:v>
                </c:pt>
                <c:pt idx="3">
                  <c:v>0.41310000000000002</c:v>
                </c:pt>
                <c:pt idx="4">
                  <c:v>0.48251900000000003</c:v>
                </c:pt>
                <c:pt idx="5">
                  <c:v>0.36854000000000003</c:v>
                </c:pt>
                <c:pt idx="6">
                  <c:v>0.35832999999999998</c:v>
                </c:pt>
                <c:pt idx="7">
                  <c:v>0.34405000000000002</c:v>
                </c:pt>
                <c:pt idx="8">
                  <c:v>0.28717000000000004</c:v>
                </c:pt>
                <c:pt idx="9">
                  <c:v>0.41500999999999999</c:v>
                </c:pt>
                <c:pt idx="10">
                  <c:v>0.48899999999999999</c:v>
                </c:pt>
                <c:pt idx="11">
                  <c:v>0.64361000000000002</c:v>
                </c:pt>
              </c:numCache>
            </c:numRef>
          </c:val>
          <c:extLst>
            <c:ext xmlns:c16="http://schemas.microsoft.com/office/drawing/2014/chart" uri="{C3380CC4-5D6E-409C-BE32-E72D297353CC}">
              <c16:uniqueId val="{00000004-6F9D-4093-8076-46C14AD4DAF7}"/>
            </c:ext>
          </c:extLst>
        </c:ser>
        <c:ser>
          <c:idx val="5"/>
          <c:order val="5"/>
          <c:tx>
            <c:strRef>
              <c:f>'8.4'!$A$15</c:f>
              <c:strCache>
                <c:ptCount val="1"/>
                <c:pt idx="0">
                  <c:v>Energie Slunce (solární kolektor)</c:v>
                </c:pt>
              </c:strCache>
            </c:strRef>
          </c:tx>
          <c:spPr>
            <a:solidFill>
              <a:srgbClr val="E86158"/>
            </a:solidFill>
          </c:spPr>
          <c:invertIfNegative val="0"/>
          <c:val>
            <c:numRef>
              <c:f>'8.4'!$B$15:$M$15</c:f>
              <c:numCache>
                <c:formatCode>#,##0.0</c:formatCode>
                <c:ptCount val="12"/>
                <c:pt idx="0">
                  <c:v>2.9100000000000003E-3</c:v>
                </c:pt>
                <c:pt idx="1">
                  <c:v>5.5399999999999998E-3</c:v>
                </c:pt>
                <c:pt idx="2">
                  <c:v>1.0289999999999999E-2</c:v>
                </c:pt>
                <c:pt idx="3">
                  <c:v>1.2260000000000002E-2</c:v>
                </c:pt>
                <c:pt idx="4">
                  <c:v>2.5000000000000001E-2</c:v>
                </c:pt>
                <c:pt idx="5">
                  <c:v>2.6490000000000003E-2</c:v>
                </c:pt>
                <c:pt idx="6">
                  <c:v>2.35E-2</c:v>
                </c:pt>
                <c:pt idx="7">
                  <c:v>2.1330000000000002E-2</c:v>
                </c:pt>
                <c:pt idx="8">
                  <c:v>2.1819999999999999E-2</c:v>
                </c:pt>
                <c:pt idx="9">
                  <c:v>1.0690000000000002E-2</c:v>
                </c:pt>
                <c:pt idx="10">
                  <c:v>2.9100000000000003E-3</c:v>
                </c:pt>
                <c:pt idx="11">
                  <c:v>2.4399999999999999E-3</c:v>
                </c:pt>
              </c:numCache>
            </c:numRef>
          </c:val>
          <c:extLst>
            <c:ext xmlns:c16="http://schemas.microsoft.com/office/drawing/2014/chart" uri="{C3380CC4-5D6E-409C-BE32-E72D297353CC}">
              <c16:uniqueId val="{00000005-6F9D-4093-8076-46C14AD4DAF7}"/>
            </c:ext>
          </c:extLst>
        </c:ser>
        <c:ser>
          <c:idx val="6"/>
          <c:order val="6"/>
          <c:tx>
            <c:strRef>
              <c:f>'8.4'!$A$16</c:f>
              <c:strCache>
                <c:ptCount val="1"/>
                <c:pt idx="0">
                  <c:v>Hnědé uhlí</c:v>
                </c:pt>
              </c:strCache>
            </c:strRef>
          </c:tx>
          <c:spPr>
            <a:solidFill>
              <a:srgbClr val="F0948F"/>
            </a:solidFill>
          </c:spPr>
          <c:invertIfNegative val="0"/>
          <c:val>
            <c:numRef>
              <c:f>'8.4'!$B$16:$M$16</c:f>
              <c:numCache>
                <c:formatCode>#,##0.0</c:formatCode>
                <c:ptCount val="12"/>
                <c:pt idx="0">
                  <c:v>316.87969900000002</c:v>
                </c:pt>
                <c:pt idx="1">
                  <c:v>308.09832599999999</c:v>
                </c:pt>
                <c:pt idx="2">
                  <c:v>279.24530700000003</c:v>
                </c:pt>
                <c:pt idx="3">
                  <c:v>223.81140000000002</c:v>
                </c:pt>
                <c:pt idx="4">
                  <c:v>149.47884100000002</c:v>
                </c:pt>
                <c:pt idx="5">
                  <c:v>49.997107000000007</c:v>
                </c:pt>
                <c:pt idx="6">
                  <c:v>67.162582</c:v>
                </c:pt>
                <c:pt idx="7">
                  <c:v>68.214427999999998</c:v>
                </c:pt>
                <c:pt idx="8">
                  <c:v>81.743103000000005</c:v>
                </c:pt>
                <c:pt idx="9">
                  <c:v>162.01896199999999</c:v>
                </c:pt>
                <c:pt idx="10">
                  <c:v>234.18785399999999</c:v>
                </c:pt>
                <c:pt idx="11">
                  <c:v>291.858002</c:v>
                </c:pt>
              </c:numCache>
            </c:numRef>
          </c:val>
          <c:extLst>
            <c:ext xmlns:c16="http://schemas.microsoft.com/office/drawing/2014/chart" uri="{C3380CC4-5D6E-409C-BE32-E72D297353CC}">
              <c16:uniqueId val="{00000006-6F9D-4093-8076-46C14AD4DAF7}"/>
            </c:ext>
          </c:extLst>
        </c:ser>
        <c:ser>
          <c:idx val="7"/>
          <c:order val="7"/>
          <c:tx>
            <c:strRef>
              <c:f>'8.4'!$A$17</c:f>
              <c:strCache>
                <c:ptCount val="1"/>
                <c:pt idx="0">
                  <c:v>Jaderné palivo</c:v>
                </c:pt>
              </c:strCache>
            </c:strRef>
          </c:tx>
          <c:spPr>
            <a:solidFill>
              <a:srgbClr val="F7C9C7"/>
            </a:solidFill>
          </c:spPr>
          <c:invertIfNegative val="0"/>
          <c:val>
            <c:numRef>
              <c:f>'8.4'!$B$17:$M$17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6F9D-4093-8076-46C14AD4DAF7}"/>
            </c:ext>
          </c:extLst>
        </c:ser>
        <c:ser>
          <c:idx val="8"/>
          <c:order val="8"/>
          <c:tx>
            <c:strRef>
              <c:f>'8.4'!$A$18</c:f>
              <c:strCache>
                <c:ptCount val="1"/>
                <c:pt idx="0">
                  <c:v>Koks</c:v>
                </c:pt>
              </c:strCache>
            </c:strRef>
          </c:tx>
          <c:spPr>
            <a:solidFill>
              <a:srgbClr val="262626"/>
            </a:solidFill>
          </c:spPr>
          <c:invertIfNegative val="0"/>
          <c:val>
            <c:numRef>
              <c:f>'8.4'!$B$18:$M$18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6F9D-4093-8076-46C14AD4DAF7}"/>
            </c:ext>
          </c:extLst>
        </c:ser>
        <c:ser>
          <c:idx val="9"/>
          <c:order val="9"/>
          <c:tx>
            <c:strRef>
              <c:f>'8.4'!$A$19</c:f>
              <c:strCache>
                <c:ptCount val="1"/>
                <c:pt idx="0">
                  <c:v>Odpadní teplo</c:v>
                </c:pt>
              </c:strCache>
            </c:strRef>
          </c:tx>
          <c:spPr>
            <a:solidFill>
              <a:srgbClr val="646363"/>
            </a:solidFill>
          </c:spPr>
          <c:invertIfNegative val="0"/>
          <c:val>
            <c:numRef>
              <c:f>'8.4'!$B$19:$M$19</c:f>
              <c:numCache>
                <c:formatCode>#,##0.0</c:formatCode>
                <c:ptCount val="12"/>
                <c:pt idx="0">
                  <c:v>0</c:v>
                </c:pt>
                <c:pt idx="1">
                  <c:v>0</c:v>
                </c:pt>
                <c:pt idx="2">
                  <c:v>0</c:v>
                </c:pt>
                <c:pt idx="3">
                  <c:v>0</c:v>
                </c:pt>
                <c:pt idx="4">
                  <c:v>6.4899999999999999E-2</c:v>
                </c:pt>
                <c:pt idx="5">
                  <c:v>3.9159999999999993E-2</c:v>
                </c:pt>
                <c:pt idx="6">
                  <c:v>4.3859999999999996E-2</c:v>
                </c:pt>
                <c:pt idx="7">
                  <c:v>3.7560000000000003E-2</c:v>
                </c:pt>
                <c:pt idx="8">
                  <c:v>4.0729999999999995E-2</c:v>
                </c:pt>
                <c:pt idx="9">
                  <c:v>6.3479999999999995E-2</c:v>
                </c:pt>
                <c:pt idx="10">
                  <c:v>0.13108</c:v>
                </c:pt>
                <c:pt idx="11">
                  <c:v>7.3650000000000007E-2</c:v>
                </c:pt>
              </c:numCache>
            </c:numRef>
          </c:val>
          <c:extLst>
            <c:ext xmlns:c16="http://schemas.microsoft.com/office/drawing/2014/chart" uri="{C3380CC4-5D6E-409C-BE32-E72D297353CC}">
              <c16:uniqueId val="{00000009-6F9D-4093-8076-46C14AD4DAF7}"/>
            </c:ext>
          </c:extLst>
        </c:ser>
        <c:ser>
          <c:idx val="10"/>
          <c:order val="10"/>
          <c:tx>
            <c:strRef>
              <c:f>'8.4'!$A$20</c:f>
              <c:strCache>
                <c:ptCount val="1"/>
                <c:pt idx="0">
                  <c:v>Ostatní kapalná paliva</c:v>
                </c:pt>
              </c:strCache>
            </c:strRef>
          </c:tx>
          <c:spPr>
            <a:solidFill>
              <a:srgbClr val="9D9D9C"/>
            </a:solidFill>
          </c:spPr>
          <c:invertIfNegative val="0"/>
          <c:val>
            <c:numRef>
              <c:f>'8.4'!$B$20:$M$20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6F9D-4093-8076-46C14AD4DAF7}"/>
            </c:ext>
          </c:extLst>
        </c:ser>
        <c:ser>
          <c:idx val="11"/>
          <c:order val="11"/>
          <c:tx>
            <c:strRef>
              <c:f>'8.4'!$A$21</c:f>
              <c:strCache>
                <c:ptCount val="1"/>
                <c:pt idx="0">
                  <c:v>Ostatní pevná paliva</c:v>
                </c:pt>
              </c:strCache>
            </c:strRef>
          </c:tx>
          <c:spPr>
            <a:solidFill>
              <a:srgbClr val="D0D0D0"/>
            </a:solidFill>
          </c:spPr>
          <c:invertIfNegative val="0"/>
          <c:val>
            <c:numRef>
              <c:f>'8.4'!$B$21:$M$21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6F9D-4093-8076-46C14AD4DAF7}"/>
            </c:ext>
          </c:extLst>
        </c:ser>
        <c:ser>
          <c:idx val="12"/>
          <c:order val="12"/>
          <c:tx>
            <c:strRef>
              <c:f>'8.4'!$A$22</c:f>
              <c:strCache>
                <c:ptCount val="1"/>
                <c:pt idx="0">
                  <c:v>Ostatní plyny</c:v>
                </c:pt>
              </c:strCache>
            </c:strRef>
          </c:tx>
          <c:spPr>
            <a:pattFill prst="ltUpDiag">
              <a:fgClr>
                <a:srgbClr val="23315F"/>
              </a:fgClr>
              <a:bgClr>
                <a:sysClr val="window" lastClr="FFFFFF"/>
              </a:bgClr>
            </a:pattFill>
          </c:spPr>
          <c:invertIfNegative val="0"/>
          <c:val>
            <c:numRef>
              <c:f>'8.4'!$B$22:$M$22</c:f>
              <c:numCache>
                <c:formatCode>#,##0.0</c:formatCode>
                <c:ptCount val="12"/>
                <c:pt idx="0">
                  <c:v>0</c:v>
                </c:pt>
                <c:pt idx="1">
                  <c:v>0</c:v>
                </c:pt>
                <c:pt idx="2">
                  <c:v>0</c:v>
                </c:pt>
                <c:pt idx="3">
                  <c:v>0</c:v>
                </c:pt>
                <c:pt idx="4">
                  <c:v>0</c:v>
                </c:pt>
                <c:pt idx="5">
                  <c:v>0</c:v>
                </c:pt>
                <c:pt idx="6">
                  <c:v>0.30330000000000001</c:v>
                </c:pt>
                <c:pt idx="7">
                  <c:v>0.45341000000000004</c:v>
                </c:pt>
                <c:pt idx="8">
                  <c:v>0.51585999999999999</c:v>
                </c:pt>
                <c:pt idx="9">
                  <c:v>0.73748999999999998</c:v>
                </c:pt>
                <c:pt idx="10">
                  <c:v>1.0063200000000001</c:v>
                </c:pt>
                <c:pt idx="11">
                  <c:v>0.45440999999999998</c:v>
                </c:pt>
              </c:numCache>
            </c:numRef>
          </c:val>
          <c:extLst>
            <c:ext xmlns:c16="http://schemas.microsoft.com/office/drawing/2014/chart" uri="{C3380CC4-5D6E-409C-BE32-E72D297353CC}">
              <c16:uniqueId val="{0000000C-6F9D-4093-8076-46C14AD4DAF7}"/>
            </c:ext>
          </c:extLst>
        </c:ser>
        <c:ser>
          <c:idx val="13"/>
          <c:order val="13"/>
          <c:tx>
            <c:strRef>
              <c:f>'8.4'!$A$23</c:f>
              <c:strCache>
                <c:ptCount val="1"/>
                <c:pt idx="0">
                  <c:v>Ostatní</c:v>
                </c:pt>
              </c:strCache>
            </c:strRef>
          </c:tx>
          <c:spPr>
            <a:pattFill prst="ltUpDiag">
              <a:fgClr>
                <a:srgbClr val="E02C1F"/>
              </a:fgClr>
              <a:bgClr>
                <a:sysClr val="window" lastClr="FFFFFF"/>
              </a:bgClr>
            </a:pattFill>
          </c:spPr>
          <c:invertIfNegative val="0"/>
          <c:val>
            <c:numRef>
              <c:f>'8.4'!$B$23:$M$23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6F9D-4093-8076-46C14AD4DAF7}"/>
            </c:ext>
          </c:extLst>
        </c:ser>
        <c:ser>
          <c:idx val="14"/>
          <c:order val="14"/>
          <c:tx>
            <c:strRef>
              <c:f>'8.4'!$A$24</c:f>
              <c:strCache>
                <c:ptCount val="1"/>
                <c:pt idx="0">
                  <c:v>Topné oleje</c:v>
                </c:pt>
              </c:strCache>
            </c:strRef>
          </c:tx>
          <c:spPr>
            <a:pattFill prst="ltUpDiag">
              <a:fgClr>
                <a:srgbClr val="5A6588"/>
              </a:fgClr>
              <a:bgClr>
                <a:sysClr val="window" lastClr="FFFFFF"/>
              </a:bgClr>
            </a:pattFill>
          </c:spPr>
          <c:invertIfNegative val="0"/>
          <c:val>
            <c:numRef>
              <c:f>'8.4'!$B$24:$M$24</c:f>
              <c:numCache>
                <c:formatCode>#,##0.0</c:formatCode>
                <c:ptCount val="12"/>
                <c:pt idx="0">
                  <c:v>15.749000000000001</c:v>
                </c:pt>
                <c:pt idx="1">
                  <c:v>16.185089999999999</c:v>
                </c:pt>
                <c:pt idx="2">
                  <c:v>14.021040000000001</c:v>
                </c:pt>
                <c:pt idx="3">
                  <c:v>4.6507899999999998</c:v>
                </c:pt>
                <c:pt idx="4">
                  <c:v>0</c:v>
                </c:pt>
                <c:pt idx="5">
                  <c:v>0</c:v>
                </c:pt>
                <c:pt idx="6">
                  <c:v>0</c:v>
                </c:pt>
                <c:pt idx="7">
                  <c:v>0</c:v>
                </c:pt>
                <c:pt idx="8">
                  <c:v>0</c:v>
                </c:pt>
                <c:pt idx="9">
                  <c:v>0</c:v>
                </c:pt>
                <c:pt idx="10">
                  <c:v>0</c:v>
                </c:pt>
                <c:pt idx="11">
                  <c:v>0.53398999999999996</c:v>
                </c:pt>
              </c:numCache>
            </c:numRef>
          </c:val>
          <c:extLst>
            <c:ext xmlns:c16="http://schemas.microsoft.com/office/drawing/2014/chart" uri="{C3380CC4-5D6E-409C-BE32-E72D297353CC}">
              <c16:uniqueId val="{0000000E-6F9D-4093-8076-46C14AD4DAF7}"/>
            </c:ext>
          </c:extLst>
        </c:ser>
        <c:ser>
          <c:idx val="15"/>
          <c:order val="15"/>
          <c:tx>
            <c:strRef>
              <c:f>'8.4'!$A$25</c:f>
              <c:strCache>
                <c:ptCount val="1"/>
                <c:pt idx="0">
                  <c:v>Zemní plyn</c:v>
                </c:pt>
              </c:strCache>
            </c:strRef>
          </c:tx>
          <c:spPr>
            <a:pattFill prst="ltUpDiag">
              <a:fgClr>
                <a:srgbClr val="E86158"/>
              </a:fgClr>
              <a:bgClr>
                <a:sysClr val="window" lastClr="FFFFFF"/>
              </a:bgClr>
            </a:pattFill>
          </c:spPr>
          <c:invertIfNegative val="0"/>
          <c:val>
            <c:numRef>
              <c:f>'8.4'!$B$25:$M$25</c:f>
              <c:numCache>
                <c:formatCode>#,##0.0</c:formatCode>
                <c:ptCount val="12"/>
                <c:pt idx="0">
                  <c:v>76.331901000000002</c:v>
                </c:pt>
                <c:pt idx="1">
                  <c:v>70.765295999999992</c:v>
                </c:pt>
                <c:pt idx="2">
                  <c:v>64.562196</c:v>
                </c:pt>
                <c:pt idx="3">
                  <c:v>53.340260999999998</c:v>
                </c:pt>
                <c:pt idx="4">
                  <c:v>34.723027999999999</c:v>
                </c:pt>
                <c:pt idx="5">
                  <c:v>52.745571000000005</c:v>
                </c:pt>
                <c:pt idx="6">
                  <c:v>19.511911000000001</c:v>
                </c:pt>
                <c:pt idx="7">
                  <c:v>26.610402999999998</c:v>
                </c:pt>
                <c:pt idx="8">
                  <c:v>19.218411999999997</c:v>
                </c:pt>
                <c:pt idx="9">
                  <c:v>44.534581999999993</c:v>
                </c:pt>
                <c:pt idx="10">
                  <c:v>77.072277</c:v>
                </c:pt>
                <c:pt idx="11">
                  <c:v>93.444703000000004</c:v>
                </c:pt>
              </c:numCache>
            </c:numRef>
          </c:val>
          <c:extLst>
            <c:ext xmlns:c16="http://schemas.microsoft.com/office/drawing/2014/chart" uri="{C3380CC4-5D6E-409C-BE32-E72D297353CC}">
              <c16:uniqueId val="{0000000F-6F9D-4093-8076-46C14AD4DAF7}"/>
            </c:ext>
          </c:extLst>
        </c:ser>
        <c:dLbls>
          <c:showLegendKey val="0"/>
          <c:showVal val="0"/>
          <c:showCatName val="0"/>
          <c:showSerName val="0"/>
          <c:showPercent val="0"/>
          <c:showBubbleSize val="0"/>
        </c:dLbls>
        <c:gapWidth val="50"/>
        <c:overlap val="100"/>
        <c:axId val="284585984"/>
        <c:axId val="284587520"/>
      </c:barChart>
      <c:catAx>
        <c:axId val="28458598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4587520"/>
        <c:crosses val="autoZero"/>
        <c:auto val="1"/>
        <c:lblAlgn val="ctr"/>
        <c:lblOffset val="100"/>
        <c:noMultiLvlLbl val="0"/>
      </c:catAx>
      <c:valAx>
        <c:axId val="284587520"/>
        <c:scaling>
          <c:orientation val="minMax"/>
          <c:max val="500"/>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4585984"/>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accent1"/>
              </a:solidFill>
            </c:spPr>
            <c:extLst>
              <c:ext xmlns:c16="http://schemas.microsoft.com/office/drawing/2014/chart" uri="{C3380CC4-5D6E-409C-BE32-E72D297353CC}">
                <c16:uniqueId val="{00000001-309A-4B8B-9C9C-69DD6FC9E635}"/>
              </c:ext>
            </c:extLst>
          </c:dPt>
          <c:dPt>
            <c:idx val="1"/>
            <c:bubble3D val="0"/>
            <c:spPr>
              <a:solidFill>
                <a:schemeClr val="accent2"/>
              </a:solidFill>
            </c:spPr>
            <c:extLst>
              <c:ext xmlns:c16="http://schemas.microsoft.com/office/drawing/2014/chart" uri="{C3380CC4-5D6E-409C-BE32-E72D297353CC}">
                <c16:uniqueId val="{00000002-309A-4B8B-9C9C-69DD6FC9E635}"/>
              </c:ext>
            </c:extLst>
          </c:dPt>
          <c:dPt>
            <c:idx val="2"/>
            <c:bubble3D val="0"/>
            <c:spPr>
              <a:solidFill>
                <a:schemeClr val="accent3"/>
              </a:solidFill>
            </c:spPr>
            <c:extLst>
              <c:ext xmlns:c16="http://schemas.microsoft.com/office/drawing/2014/chart" uri="{C3380CC4-5D6E-409C-BE32-E72D297353CC}">
                <c16:uniqueId val="{00000003-309A-4B8B-9C9C-69DD6FC9E635}"/>
              </c:ext>
            </c:extLst>
          </c:dPt>
          <c:dPt>
            <c:idx val="3"/>
            <c:bubble3D val="0"/>
            <c:spPr>
              <a:solidFill>
                <a:schemeClr val="accent4"/>
              </a:solidFill>
            </c:spPr>
            <c:extLst>
              <c:ext xmlns:c16="http://schemas.microsoft.com/office/drawing/2014/chart" uri="{C3380CC4-5D6E-409C-BE32-E72D297353CC}">
                <c16:uniqueId val="{00000004-309A-4B8B-9C9C-69DD6FC9E635}"/>
              </c:ext>
            </c:extLst>
          </c:dPt>
          <c:dPt>
            <c:idx val="4"/>
            <c:bubble3D val="0"/>
            <c:spPr>
              <a:solidFill>
                <a:schemeClr val="accent5"/>
              </a:solidFill>
            </c:spPr>
            <c:extLst>
              <c:ext xmlns:c16="http://schemas.microsoft.com/office/drawing/2014/chart" uri="{C3380CC4-5D6E-409C-BE32-E72D297353CC}">
                <c16:uniqueId val="{00000005-309A-4B8B-9C9C-69DD6FC9E635}"/>
              </c:ext>
            </c:extLst>
          </c:dPt>
          <c:dPt>
            <c:idx val="5"/>
            <c:bubble3D val="0"/>
            <c:spPr>
              <a:solidFill>
                <a:schemeClr val="accent6"/>
              </a:solidFill>
            </c:spPr>
            <c:extLst>
              <c:ext xmlns:c16="http://schemas.microsoft.com/office/drawing/2014/chart" uri="{C3380CC4-5D6E-409C-BE32-E72D297353CC}">
                <c16:uniqueId val="{00000006-309A-4B8B-9C9C-69DD6FC9E635}"/>
              </c:ext>
            </c:extLst>
          </c:dPt>
          <c:dPt>
            <c:idx val="6"/>
            <c:bubble3D val="0"/>
            <c:spPr>
              <a:solidFill>
                <a:srgbClr val="F0948F"/>
              </a:solidFill>
            </c:spPr>
            <c:extLst>
              <c:ext xmlns:c16="http://schemas.microsoft.com/office/drawing/2014/chart" uri="{C3380CC4-5D6E-409C-BE32-E72D297353CC}">
                <c16:uniqueId val="{00000007-309A-4B8B-9C9C-69DD6FC9E635}"/>
              </c:ext>
            </c:extLst>
          </c:dPt>
          <c:dPt>
            <c:idx val="7"/>
            <c:bubble3D val="0"/>
            <c:spPr>
              <a:solidFill>
                <a:srgbClr val="F7C9C7"/>
              </a:solidFill>
            </c:spPr>
            <c:extLst>
              <c:ext xmlns:c16="http://schemas.microsoft.com/office/drawing/2014/chart" uri="{C3380CC4-5D6E-409C-BE32-E72D297353CC}">
                <c16:uniqueId val="{00000000-C55B-4F2D-A47F-E7BF0FB902C0}"/>
              </c:ext>
            </c:extLst>
          </c:dPt>
          <c:cat>
            <c:numRef>
              <c:f>'8.4'!$U$27:$U$34</c:f>
              <c:numCache>
                <c:formatCode>#,##0.0</c:formatCode>
                <c:ptCount val="8"/>
              </c:numCache>
            </c:numRef>
          </c:cat>
          <c:val>
            <c:numRef>
              <c:f>'8.4'!$P$27:$P$34</c:f>
              <c:numCache>
                <c:formatCode>0.0</c:formatCode>
                <c:ptCount val="8"/>
              </c:numCache>
            </c:numRef>
          </c:val>
          <c:extLst>
            <c:ext xmlns:c16="http://schemas.microsoft.com/office/drawing/2014/chart" uri="{C3380CC4-5D6E-409C-BE32-E72D297353CC}">
              <c16:uniqueId val="{00000001-C55B-4F2D-A47F-E7BF0FB902C0}"/>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solidFill>
                  <a:schemeClr val="accent1"/>
                </a:solidFill>
              </a:defRPr>
            </a:pPr>
            <a:r>
              <a:rPr lang="cs-CZ" sz="1000" baseline="0">
                <a:solidFill>
                  <a:srgbClr val="233060"/>
                </a:solidFill>
                <a:latin typeface="Arial" panose="020B0604020202020204" pitchFamily="34" charset="0"/>
                <a:cs typeface="Arial" panose="020B0604020202020204" pitchFamily="34" charset="0"/>
              </a:rPr>
              <a:t>Podíl paliv na dodávkách tepla</a:t>
            </a:r>
          </a:p>
        </c:rich>
      </c:tx>
      <c:layout>
        <c:manualLayout>
          <c:xMode val="edge"/>
          <c:yMode val="edge"/>
          <c:x val="8.7851731180618178E-4"/>
          <c:y val="1.1100832562442183E-2"/>
        </c:manualLayout>
      </c:layout>
      <c:overlay val="0"/>
    </c:title>
    <c:autoTitleDeleted val="0"/>
    <c:plotArea>
      <c:layout>
        <c:manualLayout>
          <c:layoutTarget val="inner"/>
          <c:xMode val="edge"/>
          <c:yMode val="edge"/>
          <c:x val="8.3331666875167715E-2"/>
          <c:y val="0.11933668332971675"/>
          <c:w val="0.70632167844727234"/>
          <c:h val="0.85914506913361033"/>
        </c:manualLayout>
      </c:layout>
      <c:doughnutChart>
        <c:varyColors val="1"/>
        <c:ser>
          <c:idx val="0"/>
          <c:order val="0"/>
          <c:dPt>
            <c:idx val="0"/>
            <c:bubble3D val="0"/>
            <c:spPr>
              <a:solidFill>
                <a:srgbClr val="262626"/>
              </a:solidFill>
            </c:spPr>
            <c:extLst>
              <c:ext xmlns:c16="http://schemas.microsoft.com/office/drawing/2014/chart" uri="{C3380CC4-5D6E-409C-BE32-E72D297353CC}">
                <c16:uniqueId val="{00000001-9873-4A6F-9B29-7304FFDDD914}"/>
              </c:ext>
            </c:extLst>
          </c:dPt>
          <c:dPt>
            <c:idx val="1"/>
            <c:bubble3D val="0"/>
            <c:spPr>
              <a:solidFill>
                <a:srgbClr val="5A6588"/>
              </a:solidFill>
            </c:spPr>
            <c:extLst>
              <c:ext xmlns:c16="http://schemas.microsoft.com/office/drawing/2014/chart" uri="{C3380CC4-5D6E-409C-BE32-E72D297353CC}">
                <c16:uniqueId val="{00000003-9873-4A6F-9B29-7304FFDDD914}"/>
              </c:ext>
            </c:extLst>
          </c:dPt>
          <c:dPt>
            <c:idx val="2"/>
            <c:bubble3D val="0"/>
            <c:spPr>
              <a:solidFill>
                <a:srgbClr val="9198B0"/>
              </a:solidFill>
            </c:spPr>
            <c:extLst>
              <c:ext xmlns:c16="http://schemas.microsoft.com/office/drawing/2014/chart" uri="{C3380CC4-5D6E-409C-BE32-E72D297353CC}">
                <c16:uniqueId val="{00000005-9873-4A6F-9B29-7304FFDDD914}"/>
              </c:ext>
            </c:extLst>
          </c:dPt>
          <c:dPt>
            <c:idx val="3"/>
            <c:bubble3D val="0"/>
            <c:spPr>
              <a:solidFill>
                <a:srgbClr val="C8CBD7"/>
              </a:solidFill>
            </c:spPr>
            <c:extLst>
              <c:ext xmlns:c16="http://schemas.microsoft.com/office/drawing/2014/chart" uri="{C3380CC4-5D6E-409C-BE32-E72D297353CC}">
                <c16:uniqueId val="{0000000A-70B9-4039-A717-E40AAAE6A29C}"/>
              </c:ext>
            </c:extLst>
          </c:dPt>
          <c:dPt>
            <c:idx val="4"/>
            <c:bubble3D val="0"/>
            <c:spPr>
              <a:solidFill>
                <a:srgbClr val="E02C1F"/>
              </a:solidFill>
            </c:spPr>
            <c:extLst>
              <c:ext xmlns:c16="http://schemas.microsoft.com/office/drawing/2014/chart" uri="{C3380CC4-5D6E-409C-BE32-E72D297353CC}">
                <c16:uniqueId val="{0000000B-70B9-4039-A717-E40AAAE6A29C}"/>
              </c:ext>
            </c:extLst>
          </c:dPt>
          <c:dPt>
            <c:idx val="5"/>
            <c:bubble3D val="0"/>
            <c:spPr>
              <a:solidFill>
                <a:srgbClr val="E86158"/>
              </a:solidFill>
            </c:spPr>
            <c:extLst>
              <c:ext xmlns:c16="http://schemas.microsoft.com/office/drawing/2014/chart" uri="{C3380CC4-5D6E-409C-BE32-E72D297353CC}">
                <c16:uniqueId val="{0000000C-70B9-4039-A717-E40AAAE6A29C}"/>
              </c:ext>
            </c:extLst>
          </c:dPt>
          <c:dPt>
            <c:idx val="6"/>
            <c:bubble3D val="0"/>
            <c:spPr>
              <a:solidFill>
                <a:srgbClr val="F0948F"/>
              </a:solidFill>
            </c:spPr>
            <c:extLst>
              <c:ext xmlns:c16="http://schemas.microsoft.com/office/drawing/2014/chart" uri="{C3380CC4-5D6E-409C-BE32-E72D297353CC}">
                <c16:uniqueId val="{00000007-9873-4A6F-9B29-7304FFDDD914}"/>
              </c:ext>
            </c:extLst>
          </c:dPt>
          <c:dPt>
            <c:idx val="7"/>
            <c:bubble3D val="0"/>
            <c:spPr>
              <a:solidFill>
                <a:srgbClr val="F7C9C7"/>
              </a:solidFill>
            </c:spPr>
            <c:extLst>
              <c:ext xmlns:c16="http://schemas.microsoft.com/office/drawing/2014/chart" uri="{C3380CC4-5D6E-409C-BE32-E72D297353CC}">
                <c16:uniqueId val="{0000000D-70B9-4039-A717-E40AAAE6A29C}"/>
              </c:ext>
            </c:extLst>
          </c:dPt>
          <c:dPt>
            <c:idx val="8"/>
            <c:bubble3D val="0"/>
            <c:spPr>
              <a:solidFill>
                <a:srgbClr val="262626"/>
              </a:solidFill>
            </c:spPr>
            <c:extLst>
              <c:ext xmlns:c16="http://schemas.microsoft.com/office/drawing/2014/chart" uri="{C3380CC4-5D6E-409C-BE32-E72D297353CC}">
                <c16:uniqueId val="{0000000E-70B9-4039-A717-E40AAAE6A29C}"/>
              </c:ext>
            </c:extLst>
          </c:dPt>
          <c:dPt>
            <c:idx val="9"/>
            <c:bubble3D val="0"/>
            <c:spPr>
              <a:solidFill>
                <a:srgbClr val="646363"/>
              </a:solidFill>
            </c:spPr>
            <c:extLst>
              <c:ext xmlns:c16="http://schemas.microsoft.com/office/drawing/2014/chart" uri="{C3380CC4-5D6E-409C-BE32-E72D297353CC}">
                <c16:uniqueId val="{0000000F-70B9-4039-A717-E40AAAE6A29C}"/>
              </c:ext>
            </c:extLst>
          </c:dPt>
          <c:dPt>
            <c:idx val="10"/>
            <c:bubble3D val="0"/>
            <c:spPr>
              <a:solidFill>
                <a:srgbClr val="9D9D9C"/>
              </a:solidFill>
            </c:spPr>
            <c:extLst>
              <c:ext xmlns:c16="http://schemas.microsoft.com/office/drawing/2014/chart" uri="{C3380CC4-5D6E-409C-BE32-E72D297353CC}">
                <c16:uniqueId val="{00000010-70B9-4039-A717-E40AAAE6A29C}"/>
              </c:ext>
            </c:extLst>
          </c:dPt>
          <c:dPt>
            <c:idx val="11"/>
            <c:bubble3D val="0"/>
            <c:spPr>
              <a:solidFill>
                <a:srgbClr val="D0D0D0"/>
              </a:solidFill>
            </c:spPr>
            <c:extLst>
              <c:ext xmlns:c16="http://schemas.microsoft.com/office/drawing/2014/chart" uri="{C3380CC4-5D6E-409C-BE32-E72D297353CC}">
                <c16:uniqueId val="{0000000A-4293-46FE-8B47-2350727370E2}"/>
              </c:ext>
            </c:extLst>
          </c:dPt>
          <c:dPt>
            <c:idx val="12"/>
            <c:bubble3D val="0"/>
            <c:spPr>
              <a:pattFill prst="ltUpDiag">
                <a:fgClr>
                  <a:srgbClr val="23315F"/>
                </a:fgClr>
                <a:bgClr>
                  <a:sysClr val="window" lastClr="FFFFFF"/>
                </a:bgClr>
              </a:pattFill>
            </c:spPr>
            <c:extLst>
              <c:ext xmlns:c16="http://schemas.microsoft.com/office/drawing/2014/chart" uri="{C3380CC4-5D6E-409C-BE32-E72D297353CC}">
                <c16:uniqueId val="{0000000B-4293-46FE-8B47-2350727370E2}"/>
              </c:ext>
            </c:extLst>
          </c:dPt>
          <c:dPt>
            <c:idx val="13"/>
            <c:bubble3D val="0"/>
            <c:spPr>
              <a:pattFill prst="ltUpDiag">
                <a:fgClr>
                  <a:srgbClr val="E02C1F"/>
                </a:fgClr>
                <a:bgClr>
                  <a:sysClr val="window" lastClr="FFFFFF"/>
                </a:bgClr>
              </a:pattFill>
            </c:spPr>
            <c:extLst>
              <c:ext xmlns:c16="http://schemas.microsoft.com/office/drawing/2014/chart" uri="{C3380CC4-5D6E-409C-BE32-E72D297353CC}">
                <c16:uniqueId val="{00000011-70B9-4039-A717-E40AAAE6A29C}"/>
              </c:ext>
            </c:extLst>
          </c:dPt>
          <c:dPt>
            <c:idx val="14"/>
            <c:bubble3D val="0"/>
            <c:spPr>
              <a:pattFill prst="ltUpDiag">
                <a:fgClr>
                  <a:srgbClr val="5A6588"/>
                </a:fgClr>
                <a:bgClr>
                  <a:sysClr val="window" lastClr="FFFFFF"/>
                </a:bgClr>
              </a:pattFill>
            </c:spPr>
            <c:extLst>
              <c:ext xmlns:c16="http://schemas.microsoft.com/office/drawing/2014/chart" uri="{C3380CC4-5D6E-409C-BE32-E72D297353CC}">
                <c16:uniqueId val="{00000012-70B9-4039-A717-E40AAAE6A29C}"/>
              </c:ext>
            </c:extLst>
          </c:dPt>
          <c:dPt>
            <c:idx val="15"/>
            <c:bubble3D val="0"/>
            <c:spPr>
              <a:pattFill prst="ltUpDiag">
                <a:fgClr>
                  <a:srgbClr val="E86158"/>
                </a:fgClr>
                <a:bgClr>
                  <a:sysClr val="window" lastClr="FFFFFF"/>
                </a:bgClr>
              </a:pattFill>
            </c:spPr>
            <c:extLst>
              <c:ext xmlns:c16="http://schemas.microsoft.com/office/drawing/2014/chart" uri="{C3380CC4-5D6E-409C-BE32-E72D297353CC}">
                <c16:uniqueId val="{00000009-9873-4A6F-9B29-7304FFDDD914}"/>
              </c:ext>
            </c:extLst>
          </c:dPt>
          <c:dLbls>
            <c:dLbl>
              <c:idx val="1"/>
              <c:layout>
                <c:manualLayout>
                  <c:x val="0.1069178365891358"/>
                  <c:y val="-0.14739128015709907"/>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873-4A6F-9B29-7304FFDDD914}"/>
                </c:ext>
              </c:extLst>
            </c:dLbl>
            <c:dLbl>
              <c:idx val="2"/>
              <c:spPr>
                <a:ln>
                  <a:noFill/>
                </a:ln>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5-9873-4A6F-9B29-7304FFDDD914}"/>
                </c:ext>
              </c:extLst>
            </c:dLbl>
            <c:dLbl>
              <c:idx val="3"/>
              <c:delete val="1"/>
              <c:extLst>
                <c:ext xmlns:c15="http://schemas.microsoft.com/office/drawing/2012/chart" uri="{CE6537A1-D6FC-4f65-9D91-7224C49458BB}"/>
                <c:ext xmlns:c16="http://schemas.microsoft.com/office/drawing/2014/chart" uri="{C3380CC4-5D6E-409C-BE32-E72D297353CC}">
                  <c16:uniqueId val="{0000000A-70B9-4039-A717-E40AAAE6A29C}"/>
                </c:ext>
              </c:extLst>
            </c:dLbl>
            <c:dLbl>
              <c:idx val="4"/>
              <c:layout>
                <c:manualLayout>
                  <c:x val="0.17507360773894312"/>
                  <c:y val="-2.8275901476150417E-2"/>
                </c:manualLayout>
              </c:layout>
              <c:numFmt formatCode="0.0%" sourceLinked="0"/>
              <c:spPr>
                <a:no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0B9-4039-A717-E40AAAE6A29C}"/>
                </c:ext>
              </c:extLst>
            </c:dLbl>
            <c:dLbl>
              <c:idx val="5"/>
              <c:delete val="1"/>
              <c:extLst>
                <c:ext xmlns:c15="http://schemas.microsoft.com/office/drawing/2012/chart" uri="{CE6537A1-D6FC-4f65-9D91-7224C49458BB}"/>
                <c:ext xmlns:c16="http://schemas.microsoft.com/office/drawing/2014/chart" uri="{C3380CC4-5D6E-409C-BE32-E72D297353CC}">
                  <c16:uniqueId val="{0000000C-70B9-4039-A717-E40AAAE6A29C}"/>
                </c:ext>
              </c:extLst>
            </c:dLbl>
            <c:dLbl>
              <c:idx val="6"/>
              <c:spPr>
                <a:ln>
                  <a:noFill/>
                </a:ln>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7-9873-4A6F-9B29-7304FFDDD914}"/>
                </c:ext>
              </c:extLst>
            </c:dLbl>
            <c:dLbl>
              <c:idx val="7"/>
              <c:layout>
                <c:manualLayout>
                  <c:x val="-8.5345689780001829E-2"/>
                  <c:y val="0.16128950089565885"/>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0B9-4039-A717-E40AAAE6A29C}"/>
                </c:ext>
              </c:extLst>
            </c:dLbl>
            <c:dLbl>
              <c:idx val="8"/>
              <c:delete val="1"/>
              <c:extLst>
                <c:ext xmlns:c15="http://schemas.microsoft.com/office/drawing/2012/chart" uri="{CE6537A1-D6FC-4f65-9D91-7224C49458BB}"/>
                <c:ext xmlns:c16="http://schemas.microsoft.com/office/drawing/2014/chart" uri="{C3380CC4-5D6E-409C-BE32-E72D297353CC}">
                  <c16:uniqueId val="{0000000E-70B9-4039-A717-E40AAAE6A29C}"/>
                </c:ext>
              </c:extLst>
            </c:dLbl>
            <c:dLbl>
              <c:idx val="9"/>
              <c:layout>
                <c:manualLayout>
                  <c:x val="-0.15099520581543233"/>
                  <c:y val="0.11822903256453081"/>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70B9-4039-A717-E40AAAE6A29C}"/>
                </c:ext>
              </c:extLst>
            </c:dLbl>
            <c:dLbl>
              <c:idx val="10"/>
              <c:layout>
                <c:manualLayout>
                  <c:x val="-0.15823811752767797"/>
                  <c:y val="3.730649707206974E-2"/>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70B9-4039-A717-E40AAAE6A29C}"/>
                </c:ext>
              </c:extLst>
            </c:dLbl>
            <c:dLbl>
              <c:idx val="11"/>
              <c:spPr>
                <a:no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A-4293-46FE-8B47-2350727370E2}"/>
                </c:ext>
              </c:extLst>
            </c:dLbl>
            <c:dLbl>
              <c:idx val="12"/>
              <c:spPr>
                <a:solidFill>
                  <a:sysClr val="window" lastClr="FFFFFF"/>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B-4293-46FE-8B47-2350727370E2}"/>
                </c:ext>
              </c:extLst>
            </c:dLbl>
            <c:dLbl>
              <c:idx val="13"/>
              <c:delete val="1"/>
              <c:extLst>
                <c:ext xmlns:c15="http://schemas.microsoft.com/office/drawing/2012/chart" uri="{CE6537A1-D6FC-4f65-9D91-7224C49458BB}"/>
                <c:ext xmlns:c16="http://schemas.microsoft.com/office/drawing/2014/chart" uri="{C3380CC4-5D6E-409C-BE32-E72D297353CC}">
                  <c16:uniqueId val="{00000011-70B9-4039-A717-E40AAAE6A29C}"/>
                </c:ext>
              </c:extLst>
            </c:dLbl>
            <c:dLbl>
              <c:idx val="14"/>
              <c:layout>
                <c:manualLayout>
                  <c:x val="-0.14824979636729632"/>
                  <c:y val="1.6651248843663275E-2"/>
                </c:manualLayout>
              </c:layout>
              <c:numFmt formatCode="0.0%" sourceLinked="0"/>
              <c:spPr>
                <a:solidFill>
                  <a:sysClr val="window" lastClr="FFFFFF"/>
                </a:solidFill>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2-70B9-4039-A717-E40AAAE6A29C}"/>
                </c:ext>
              </c:extLst>
            </c:dLbl>
            <c:dLbl>
              <c:idx val="15"/>
              <c:spPr>
                <a:solidFill>
                  <a:sysClr val="window" lastClr="FFFFFF"/>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9-9873-4A6F-9B29-7304FFDDD914}"/>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'5.1'!$A$26:$A$41</c:f>
              <c:strCache>
                <c:ptCount val="16"/>
                <c:pt idx="0">
                  <c:v>Biomasa</c:v>
                </c:pt>
                <c:pt idx="1">
                  <c:v>Bioplyn</c:v>
                </c:pt>
                <c:pt idx="2">
                  <c:v>Černé uhlí</c:v>
                </c:pt>
                <c:pt idx="3">
                  <c:v>Elektrická energie</c:v>
                </c:pt>
                <c:pt idx="4">
                  <c:v>Energie prostředí (tepelné čerpadlo)</c:v>
                </c:pt>
                <c:pt idx="5">
                  <c:v>Energie Slunce (solární kolektor)</c:v>
                </c:pt>
                <c:pt idx="6">
                  <c:v>Hnědé uhlí</c:v>
                </c:pt>
                <c:pt idx="7">
                  <c:v>Jaderné palivo</c:v>
                </c:pt>
                <c:pt idx="8">
                  <c:v>Koks</c:v>
                </c:pt>
                <c:pt idx="9">
                  <c:v>Odpadní teplo</c:v>
                </c:pt>
                <c:pt idx="10">
                  <c:v>Ostatní kapalná paliva</c:v>
                </c:pt>
                <c:pt idx="11">
                  <c:v>Ostatní pevná paliva</c:v>
                </c:pt>
                <c:pt idx="12">
                  <c:v>Ostatní plyny</c:v>
                </c:pt>
                <c:pt idx="13">
                  <c:v>Ostatní</c:v>
                </c:pt>
                <c:pt idx="14">
                  <c:v>Topné oleje</c:v>
                </c:pt>
                <c:pt idx="15">
                  <c:v>Zemní plyn</c:v>
                </c:pt>
              </c:strCache>
            </c:strRef>
          </c:cat>
          <c:val>
            <c:numRef>
              <c:f>'5.1'!$B$26:$B$41</c:f>
              <c:numCache>
                <c:formatCode>#,##0.0</c:formatCode>
                <c:ptCount val="16"/>
                <c:pt idx="0">
                  <c:v>7704.8257669999994</c:v>
                </c:pt>
                <c:pt idx="1">
                  <c:v>561.48913699999991</c:v>
                </c:pt>
                <c:pt idx="2">
                  <c:v>7075.6018389999999</c:v>
                </c:pt>
                <c:pt idx="3">
                  <c:v>79.146941000000012</c:v>
                </c:pt>
                <c:pt idx="4">
                  <c:v>61.374825000000001</c:v>
                </c:pt>
                <c:pt idx="5">
                  <c:v>0.50351000000000001</c:v>
                </c:pt>
                <c:pt idx="6">
                  <c:v>33166.049666999999</c:v>
                </c:pt>
                <c:pt idx="7">
                  <c:v>488.72123999999997</c:v>
                </c:pt>
                <c:pt idx="8">
                  <c:v>0</c:v>
                </c:pt>
                <c:pt idx="9">
                  <c:v>786.14758400000005</c:v>
                </c:pt>
                <c:pt idx="10">
                  <c:v>51.603954999999999</c:v>
                </c:pt>
                <c:pt idx="11">
                  <c:v>3081.0011613569018</c:v>
                </c:pt>
                <c:pt idx="12">
                  <c:v>2738.5470410000003</c:v>
                </c:pt>
                <c:pt idx="13">
                  <c:v>0</c:v>
                </c:pt>
                <c:pt idx="14">
                  <c:v>385.77543300000008</c:v>
                </c:pt>
                <c:pt idx="15">
                  <c:v>19621.945531161637</c:v>
                </c:pt>
              </c:numCache>
            </c:numRef>
          </c:val>
          <c:extLst>
            <c:ext xmlns:c16="http://schemas.microsoft.com/office/drawing/2014/chart" uri="{C3380CC4-5D6E-409C-BE32-E72D297353CC}">
              <c16:uniqueId val="{00000013-9873-4A6F-9B29-7304FFDDD914}"/>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4F57-466C-BAA9-D24AC6218E6A}"/>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4F57-466C-BAA9-D24AC6218E6A}"/>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4F57-466C-BAA9-D24AC6218E6A}"/>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4F57-466C-BAA9-D24AC6218E6A}"/>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4F57-466C-BAA9-D24AC6218E6A}"/>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4F57-466C-BAA9-D24AC6218E6A}"/>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4F57-466C-BAA9-D24AC6218E6A}"/>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4F57-466C-BAA9-D24AC6218E6A}"/>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4F57-466C-BAA9-D24AC6218E6A}"/>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4F57-466C-BAA9-D24AC6218E6A}"/>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4F57-466C-BAA9-D24AC6218E6A}"/>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4F57-466C-BAA9-D24AC6218E6A}"/>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4F57-466C-BAA9-D24AC6218E6A}"/>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4F57-466C-BAA9-D24AC6218E6A}"/>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4F57-466C-BAA9-D24AC6218E6A}"/>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4F57-466C-BAA9-D24AC6218E6A}"/>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2.6990647660880451E-3"/>
          <c:y val="7.60378872244375E-3"/>
        </c:manualLayout>
      </c:layout>
      <c:overlay val="0"/>
    </c:title>
    <c:autoTitleDeleted val="0"/>
    <c:plotArea>
      <c:layout>
        <c:manualLayout>
          <c:layoutTarget val="inner"/>
          <c:xMode val="edge"/>
          <c:yMode val="edge"/>
          <c:x val="7.5531919219025079E-2"/>
          <c:y val="0.24178977389834697"/>
          <c:w val="0.65337529325185317"/>
          <c:h val="0.56038351745743853"/>
        </c:manualLayout>
      </c:layout>
      <c:barChart>
        <c:barDir val="col"/>
        <c:grouping val="stacked"/>
        <c:varyColors val="0"/>
        <c:ser>
          <c:idx val="0"/>
          <c:order val="0"/>
          <c:tx>
            <c:strRef>
              <c:f>'8.5'!$A$27</c:f>
              <c:strCache>
                <c:ptCount val="1"/>
                <c:pt idx="0">
                  <c:v>Průmysl</c:v>
                </c:pt>
              </c:strCache>
            </c:strRef>
          </c:tx>
          <c:invertIfNegative val="0"/>
          <c:val>
            <c:numRef>
              <c:f>'8.5'!$B$27:$M$27</c:f>
              <c:numCache>
                <c:formatCode>#,##0.0</c:formatCode>
                <c:ptCount val="12"/>
                <c:pt idx="0">
                  <c:v>18.637597000000003</c:v>
                </c:pt>
                <c:pt idx="1">
                  <c:v>17.925691999999998</c:v>
                </c:pt>
                <c:pt idx="2">
                  <c:v>15.424354000000001</c:v>
                </c:pt>
                <c:pt idx="3">
                  <c:v>11.039121</c:v>
                </c:pt>
                <c:pt idx="4">
                  <c:v>6.2553700000000001</c:v>
                </c:pt>
                <c:pt idx="5">
                  <c:v>5.1085599999999998</c:v>
                </c:pt>
                <c:pt idx="6">
                  <c:v>3.8799399999999999</c:v>
                </c:pt>
                <c:pt idx="7">
                  <c:v>4.1698600000000008</c:v>
                </c:pt>
                <c:pt idx="8">
                  <c:v>4.6381600000000009</c:v>
                </c:pt>
                <c:pt idx="9">
                  <c:v>8.5773899999999994</c:v>
                </c:pt>
                <c:pt idx="10">
                  <c:v>15.351184999999999</c:v>
                </c:pt>
                <c:pt idx="11">
                  <c:v>16.227066000000001</c:v>
                </c:pt>
              </c:numCache>
            </c:numRef>
          </c:val>
          <c:extLst>
            <c:ext xmlns:c16="http://schemas.microsoft.com/office/drawing/2014/chart" uri="{C3380CC4-5D6E-409C-BE32-E72D297353CC}">
              <c16:uniqueId val="{00000000-F0B1-49C0-959A-DDCB6551FDAE}"/>
            </c:ext>
          </c:extLst>
        </c:ser>
        <c:ser>
          <c:idx val="1"/>
          <c:order val="1"/>
          <c:tx>
            <c:strRef>
              <c:f>'8.5'!$A$28</c:f>
              <c:strCache>
                <c:ptCount val="1"/>
                <c:pt idx="0">
                  <c:v>Energetika</c:v>
                </c:pt>
              </c:strCache>
            </c:strRef>
          </c:tx>
          <c:invertIfNegative val="0"/>
          <c:val>
            <c:numRef>
              <c:f>'8.5'!$B$28:$M$28</c:f>
              <c:numCache>
                <c:formatCode>#,##0.0</c:formatCode>
                <c:ptCount val="12"/>
                <c:pt idx="0">
                  <c:v>6.14377</c:v>
                </c:pt>
                <c:pt idx="1">
                  <c:v>5.3788599999999995</c:v>
                </c:pt>
                <c:pt idx="2">
                  <c:v>4.8150200000000005</c:v>
                </c:pt>
                <c:pt idx="3">
                  <c:v>3.5685199999999999</c:v>
                </c:pt>
                <c:pt idx="4">
                  <c:v>1.8002400000000001</c:v>
                </c:pt>
                <c:pt idx="5">
                  <c:v>1.3044500000000001</c:v>
                </c:pt>
                <c:pt idx="6">
                  <c:v>1.3556600000000001</c:v>
                </c:pt>
                <c:pt idx="7">
                  <c:v>1.3556600000000001</c:v>
                </c:pt>
                <c:pt idx="8">
                  <c:v>1.59697</c:v>
                </c:pt>
                <c:pt idx="9">
                  <c:v>3.3204199999999999</c:v>
                </c:pt>
                <c:pt idx="10">
                  <c:v>4.8303599999999998</c:v>
                </c:pt>
                <c:pt idx="11">
                  <c:v>5.5733000000000006</c:v>
                </c:pt>
              </c:numCache>
            </c:numRef>
          </c:val>
          <c:extLst>
            <c:ext xmlns:c16="http://schemas.microsoft.com/office/drawing/2014/chart" uri="{C3380CC4-5D6E-409C-BE32-E72D297353CC}">
              <c16:uniqueId val="{00000001-F0B1-49C0-959A-DDCB6551FDAE}"/>
            </c:ext>
          </c:extLst>
        </c:ser>
        <c:ser>
          <c:idx val="2"/>
          <c:order val="2"/>
          <c:tx>
            <c:strRef>
              <c:f>'8.5'!$A$29</c:f>
              <c:strCache>
                <c:ptCount val="1"/>
                <c:pt idx="0">
                  <c:v>Doprava</c:v>
                </c:pt>
              </c:strCache>
            </c:strRef>
          </c:tx>
          <c:invertIfNegative val="0"/>
          <c:val>
            <c:numRef>
              <c:f>'8.5'!$B$29:$M$29</c:f>
              <c:numCache>
                <c:formatCode>#,##0.0</c:formatCode>
                <c:ptCount val="12"/>
                <c:pt idx="0">
                  <c:v>0.57123999999999997</c:v>
                </c:pt>
                <c:pt idx="1">
                  <c:v>0.55482999999999993</c:v>
                </c:pt>
                <c:pt idx="2">
                  <c:v>0.41336000000000001</c:v>
                </c:pt>
                <c:pt idx="3">
                  <c:v>0.31905</c:v>
                </c:pt>
                <c:pt idx="4">
                  <c:v>0.10226</c:v>
                </c:pt>
                <c:pt idx="5">
                  <c:v>2.877E-2</c:v>
                </c:pt>
                <c:pt idx="6">
                  <c:v>2.8120000000000003E-2</c:v>
                </c:pt>
                <c:pt idx="7">
                  <c:v>3.2170000000000004E-2</c:v>
                </c:pt>
                <c:pt idx="8">
                  <c:v>3.372E-2</c:v>
                </c:pt>
                <c:pt idx="9">
                  <c:v>0.16727</c:v>
                </c:pt>
                <c:pt idx="10">
                  <c:v>0.42492000000000002</c:v>
                </c:pt>
                <c:pt idx="11">
                  <c:v>0.57630999999999999</c:v>
                </c:pt>
              </c:numCache>
            </c:numRef>
          </c:val>
          <c:extLst>
            <c:ext xmlns:c16="http://schemas.microsoft.com/office/drawing/2014/chart" uri="{C3380CC4-5D6E-409C-BE32-E72D297353CC}">
              <c16:uniqueId val="{00000002-F0B1-49C0-959A-DDCB6551FDAE}"/>
            </c:ext>
          </c:extLst>
        </c:ser>
        <c:ser>
          <c:idx val="3"/>
          <c:order val="3"/>
          <c:tx>
            <c:strRef>
              <c:f>'8.5'!$A$30</c:f>
              <c:strCache>
                <c:ptCount val="1"/>
                <c:pt idx="0">
                  <c:v>Stavebnictví</c:v>
                </c:pt>
              </c:strCache>
            </c:strRef>
          </c:tx>
          <c:invertIfNegative val="0"/>
          <c:val>
            <c:numRef>
              <c:f>'8.5'!$B$30:$M$30</c:f>
              <c:numCache>
                <c:formatCode>#,##0.0</c:formatCode>
                <c:ptCount val="12"/>
                <c:pt idx="0">
                  <c:v>0.75042999999999993</c:v>
                </c:pt>
                <c:pt idx="1">
                  <c:v>0.70083999999999991</c:v>
                </c:pt>
                <c:pt idx="2">
                  <c:v>0.52803999999999995</c:v>
                </c:pt>
                <c:pt idx="3">
                  <c:v>0.34849000000000002</c:v>
                </c:pt>
                <c:pt idx="4">
                  <c:v>9.5810000000000006E-2</c:v>
                </c:pt>
                <c:pt idx="5">
                  <c:v>9.1000000000000004E-3</c:v>
                </c:pt>
                <c:pt idx="6">
                  <c:v>4.7000000000000002E-3</c:v>
                </c:pt>
                <c:pt idx="7">
                  <c:v>5.9000000000000007E-3</c:v>
                </c:pt>
                <c:pt idx="8">
                  <c:v>7.4000000000000003E-3</c:v>
                </c:pt>
                <c:pt idx="9">
                  <c:v>0.14760000000000001</c:v>
                </c:pt>
                <c:pt idx="10">
                  <c:v>0.42596000000000006</c:v>
                </c:pt>
                <c:pt idx="11">
                  <c:v>0.59440000000000004</c:v>
                </c:pt>
              </c:numCache>
            </c:numRef>
          </c:val>
          <c:extLst>
            <c:ext xmlns:c16="http://schemas.microsoft.com/office/drawing/2014/chart" uri="{C3380CC4-5D6E-409C-BE32-E72D297353CC}">
              <c16:uniqueId val="{00000003-F0B1-49C0-959A-DDCB6551FDAE}"/>
            </c:ext>
          </c:extLst>
        </c:ser>
        <c:ser>
          <c:idx val="4"/>
          <c:order val="4"/>
          <c:tx>
            <c:strRef>
              <c:f>'8.5'!$A$31</c:f>
              <c:strCache>
                <c:ptCount val="1"/>
                <c:pt idx="0">
                  <c:v>Zemědělství a lesnictví</c:v>
                </c:pt>
              </c:strCache>
            </c:strRef>
          </c:tx>
          <c:invertIfNegative val="0"/>
          <c:val>
            <c:numRef>
              <c:f>'8.5'!$B$31:$M$31</c:f>
              <c:numCache>
                <c:formatCode>#,##0.0</c:formatCode>
                <c:ptCount val="12"/>
                <c:pt idx="0">
                  <c:v>4.9020419999999998</c:v>
                </c:pt>
                <c:pt idx="1">
                  <c:v>5.3454790000000001</c:v>
                </c:pt>
                <c:pt idx="2">
                  <c:v>5.5061340000000003</c:v>
                </c:pt>
                <c:pt idx="3">
                  <c:v>5.3234729999999999</c:v>
                </c:pt>
                <c:pt idx="4">
                  <c:v>3.9815709999999997</c:v>
                </c:pt>
                <c:pt idx="5">
                  <c:v>2.9028700000000001</c:v>
                </c:pt>
                <c:pt idx="6">
                  <c:v>1.8515999999999999</c:v>
                </c:pt>
                <c:pt idx="7">
                  <c:v>2.2970699999999997</c:v>
                </c:pt>
                <c:pt idx="8">
                  <c:v>2.14798</c:v>
                </c:pt>
                <c:pt idx="9">
                  <c:v>3.7953260000000002</c:v>
                </c:pt>
                <c:pt idx="10">
                  <c:v>6.6664029999999999</c:v>
                </c:pt>
                <c:pt idx="11">
                  <c:v>7.6780330000000001</c:v>
                </c:pt>
              </c:numCache>
            </c:numRef>
          </c:val>
          <c:extLst>
            <c:ext xmlns:c16="http://schemas.microsoft.com/office/drawing/2014/chart" uri="{C3380CC4-5D6E-409C-BE32-E72D297353CC}">
              <c16:uniqueId val="{00000004-F0B1-49C0-959A-DDCB6551FDAE}"/>
            </c:ext>
          </c:extLst>
        </c:ser>
        <c:ser>
          <c:idx val="5"/>
          <c:order val="5"/>
          <c:tx>
            <c:strRef>
              <c:f>'8.5'!$A$32</c:f>
              <c:strCache>
                <c:ptCount val="1"/>
                <c:pt idx="0">
                  <c:v>Domácnosti</c:v>
                </c:pt>
              </c:strCache>
            </c:strRef>
          </c:tx>
          <c:spPr>
            <a:solidFill>
              <a:schemeClr val="accent6"/>
            </a:solidFill>
          </c:spPr>
          <c:invertIfNegative val="0"/>
          <c:val>
            <c:numRef>
              <c:f>'8.5'!$B$32:$M$32</c:f>
              <c:numCache>
                <c:formatCode>#,##0.0</c:formatCode>
                <c:ptCount val="12"/>
                <c:pt idx="0">
                  <c:v>116.58029300000001</c:v>
                </c:pt>
                <c:pt idx="1">
                  <c:v>108.95122000000001</c:v>
                </c:pt>
                <c:pt idx="2">
                  <c:v>94.322104999999993</c:v>
                </c:pt>
                <c:pt idx="3">
                  <c:v>78.310303000000019</c:v>
                </c:pt>
                <c:pt idx="4">
                  <c:v>42.530523000000009</c:v>
                </c:pt>
                <c:pt idx="5">
                  <c:v>22.588771999999999</c:v>
                </c:pt>
                <c:pt idx="6">
                  <c:v>19.451898</c:v>
                </c:pt>
                <c:pt idx="7">
                  <c:v>19.947354000000001</c:v>
                </c:pt>
                <c:pt idx="8">
                  <c:v>20.512716999999995</c:v>
                </c:pt>
                <c:pt idx="9">
                  <c:v>50.671356000000003</c:v>
                </c:pt>
                <c:pt idx="10">
                  <c:v>95.245974000000004</c:v>
                </c:pt>
                <c:pt idx="11">
                  <c:v>121.06396600000002</c:v>
                </c:pt>
              </c:numCache>
            </c:numRef>
          </c:val>
          <c:extLst>
            <c:ext xmlns:c16="http://schemas.microsoft.com/office/drawing/2014/chart" uri="{C3380CC4-5D6E-409C-BE32-E72D297353CC}">
              <c16:uniqueId val="{00000005-F0B1-49C0-959A-DDCB6551FDAE}"/>
            </c:ext>
          </c:extLst>
        </c:ser>
        <c:ser>
          <c:idx val="6"/>
          <c:order val="6"/>
          <c:tx>
            <c:strRef>
              <c:f>'8.5'!$A$33</c:f>
              <c:strCache>
                <c:ptCount val="1"/>
                <c:pt idx="0">
                  <c:v>Obchod, služby, školství, zdravotnictví</c:v>
                </c:pt>
              </c:strCache>
            </c:strRef>
          </c:tx>
          <c:spPr>
            <a:solidFill>
              <a:srgbClr val="F0948F"/>
            </a:solidFill>
          </c:spPr>
          <c:invertIfNegative val="0"/>
          <c:val>
            <c:numRef>
              <c:f>'8.5'!$B$33:$M$33</c:f>
              <c:numCache>
                <c:formatCode>#,##0.0</c:formatCode>
                <c:ptCount val="12"/>
                <c:pt idx="0">
                  <c:v>50.814988000000007</c:v>
                </c:pt>
                <c:pt idx="1">
                  <c:v>46.813068000000008</c:v>
                </c:pt>
                <c:pt idx="2">
                  <c:v>40.079729</c:v>
                </c:pt>
                <c:pt idx="3">
                  <c:v>30.579417000000003</c:v>
                </c:pt>
                <c:pt idx="4">
                  <c:v>13.813527000000004</c:v>
                </c:pt>
                <c:pt idx="5">
                  <c:v>6.3257219999999998</c:v>
                </c:pt>
                <c:pt idx="6">
                  <c:v>4.9760990000000014</c:v>
                </c:pt>
                <c:pt idx="7">
                  <c:v>5.4188970000000003</c:v>
                </c:pt>
                <c:pt idx="8">
                  <c:v>5.8641299999999994</c:v>
                </c:pt>
                <c:pt idx="9">
                  <c:v>17.236879999999996</c:v>
                </c:pt>
                <c:pt idx="10">
                  <c:v>38.833036</c:v>
                </c:pt>
                <c:pt idx="11">
                  <c:v>48.587741999999992</c:v>
                </c:pt>
              </c:numCache>
            </c:numRef>
          </c:val>
          <c:extLst>
            <c:ext xmlns:c16="http://schemas.microsoft.com/office/drawing/2014/chart" uri="{C3380CC4-5D6E-409C-BE32-E72D297353CC}">
              <c16:uniqueId val="{00000006-F0B1-49C0-959A-DDCB6551FDAE}"/>
            </c:ext>
          </c:extLst>
        </c:ser>
        <c:ser>
          <c:idx val="7"/>
          <c:order val="7"/>
          <c:tx>
            <c:strRef>
              <c:f>'8.5'!$A$34</c:f>
              <c:strCache>
                <c:ptCount val="1"/>
                <c:pt idx="0">
                  <c:v>Ostatní</c:v>
                </c:pt>
              </c:strCache>
            </c:strRef>
          </c:tx>
          <c:spPr>
            <a:solidFill>
              <a:srgbClr val="F7C9C7"/>
            </a:solidFill>
          </c:spPr>
          <c:invertIfNegative val="0"/>
          <c:val>
            <c:numRef>
              <c:f>'8.5'!$B$34:$M$34</c:f>
              <c:numCache>
                <c:formatCode>#,##0.0</c:formatCode>
                <c:ptCount val="12"/>
                <c:pt idx="0">
                  <c:v>4.8184000000000005E-2</c:v>
                </c:pt>
                <c:pt idx="1">
                  <c:v>4.2169999999999999E-2</c:v>
                </c:pt>
                <c:pt idx="2">
                  <c:v>4.1689999999999998E-2</c:v>
                </c:pt>
                <c:pt idx="3">
                  <c:v>2.3189999999999999E-2</c:v>
                </c:pt>
                <c:pt idx="4">
                  <c:v>1.1300000000000001E-2</c:v>
                </c:pt>
                <c:pt idx="5">
                  <c:v>0</c:v>
                </c:pt>
                <c:pt idx="6">
                  <c:v>1.03827</c:v>
                </c:pt>
                <c:pt idx="7">
                  <c:v>0.82374000000000003</c:v>
                </c:pt>
                <c:pt idx="8">
                  <c:v>0.49282999999999999</c:v>
                </c:pt>
                <c:pt idx="9">
                  <c:v>0.67949000000000004</c:v>
                </c:pt>
                <c:pt idx="10">
                  <c:v>8.7999999999999995E-2</c:v>
                </c:pt>
                <c:pt idx="11">
                  <c:v>0.28919</c:v>
                </c:pt>
              </c:numCache>
            </c:numRef>
          </c:val>
          <c:extLst>
            <c:ext xmlns:c16="http://schemas.microsoft.com/office/drawing/2014/chart" uri="{C3380CC4-5D6E-409C-BE32-E72D297353CC}">
              <c16:uniqueId val="{00000007-F0B1-49C0-959A-DDCB6551FDAE}"/>
            </c:ext>
          </c:extLst>
        </c:ser>
        <c:dLbls>
          <c:showLegendKey val="0"/>
          <c:showVal val="0"/>
          <c:showCatName val="0"/>
          <c:showSerName val="0"/>
          <c:showPercent val="0"/>
          <c:showBubbleSize val="0"/>
        </c:dLbls>
        <c:gapWidth val="50"/>
        <c:overlap val="100"/>
        <c:axId val="286978816"/>
        <c:axId val="286980352"/>
      </c:barChart>
      <c:catAx>
        <c:axId val="28697881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980352"/>
        <c:crosses val="autoZero"/>
        <c:auto val="1"/>
        <c:lblAlgn val="ctr"/>
        <c:lblOffset val="100"/>
        <c:noMultiLvlLbl val="0"/>
      </c:catAx>
      <c:valAx>
        <c:axId val="286980352"/>
        <c:scaling>
          <c:orientation val="minMax"/>
          <c:max val="25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978816"/>
        <c:crosses val="autoZero"/>
        <c:crossBetween val="between"/>
        <c:majorUnit val="5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'8.5'!$M$39</c:f>
              <c:strCache>
                <c:ptCount val="1"/>
                <c:pt idx="0">
                  <c:v>Instalovaný výkon</c:v>
                </c:pt>
              </c:strCache>
            </c:strRef>
          </c:tx>
          <c:invertIfNegative val="0"/>
          <c:val>
            <c:numRef>
              <c:f>'8.5'!$N$39</c:f>
              <c:numCache>
                <c:formatCode>0.0%</c:formatCode>
                <c:ptCount val="1"/>
                <c:pt idx="0">
                  <c:v>1.6120143836738571E-2</c:v>
                </c:pt>
              </c:numCache>
            </c:numRef>
          </c:val>
          <c:extLst>
            <c:ext xmlns:c16="http://schemas.microsoft.com/office/drawing/2014/chart" uri="{C3380CC4-5D6E-409C-BE32-E72D297353CC}">
              <c16:uniqueId val="{00000000-EF5E-4BE5-871E-3DB8301B520D}"/>
            </c:ext>
          </c:extLst>
        </c:ser>
        <c:ser>
          <c:idx val="1"/>
          <c:order val="1"/>
          <c:tx>
            <c:strRef>
              <c:f>'8.5'!$M$40</c:f>
              <c:strCache>
                <c:ptCount val="1"/>
                <c:pt idx="0">
                  <c:v>Výroba tepla brutto</c:v>
                </c:pt>
              </c:strCache>
            </c:strRef>
          </c:tx>
          <c:invertIfNegative val="0"/>
          <c:val>
            <c:numRef>
              <c:f>'8.5'!$N$40</c:f>
              <c:numCache>
                <c:formatCode>0.0%</c:formatCode>
                <c:ptCount val="1"/>
                <c:pt idx="0">
                  <c:v>2.4969480412563205E-2</c:v>
                </c:pt>
              </c:numCache>
            </c:numRef>
          </c:val>
          <c:extLst>
            <c:ext xmlns:c16="http://schemas.microsoft.com/office/drawing/2014/chart" uri="{C3380CC4-5D6E-409C-BE32-E72D297353CC}">
              <c16:uniqueId val="{00000001-EF5E-4BE5-871E-3DB8301B520D}"/>
            </c:ext>
          </c:extLst>
        </c:ser>
        <c:ser>
          <c:idx val="2"/>
          <c:order val="2"/>
          <c:tx>
            <c:strRef>
              <c:f>'8.5'!$M$41</c:f>
              <c:strCache>
                <c:ptCount val="1"/>
                <c:pt idx="0">
                  <c:v>Dodávky tepla</c:v>
                </c:pt>
              </c:strCache>
            </c:strRef>
          </c:tx>
          <c:invertIfNegative val="0"/>
          <c:val>
            <c:numRef>
              <c:f>'8.5'!$N$41</c:f>
              <c:numCache>
                <c:formatCode>0.0%</c:formatCode>
                <c:ptCount val="1"/>
                <c:pt idx="0">
                  <c:v>1.9344225752173906E-2</c:v>
                </c:pt>
              </c:numCache>
            </c:numRef>
          </c:val>
          <c:extLst>
            <c:ext xmlns:c16="http://schemas.microsoft.com/office/drawing/2014/chart" uri="{C3380CC4-5D6E-409C-BE32-E72D297353CC}">
              <c16:uniqueId val="{00000002-EF5E-4BE5-871E-3DB8301B520D}"/>
            </c:ext>
          </c:extLst>
        </c:ser>
        <c:dLbls>
          <c:showLegendKey val="0"/>
          <c:showVal val="0"/>
          <c:showCatName val="0"/>
          <c:showSerName val="0"/>
          <c:showPercent val="0"/>
          <c:showBubbleSize val="0"/>
        </c:dLbls>
        <c:gapWidth val="150"/>
        <c:axId val="287032064"/>
        <c:axId val="287033600"/>
      </c:barChart>
      <c:catAx>
        <c:axId val="287032064"/>
        <c:scaling>
          <c:orientation val="maxMin"/>
        </c:scaling>
        <c:delete val="0"/>
        <c:axPos val="l"/>
        <c:numFmt formatCode="General" sourceLinked="1"/>
        <c:majorTickMark val="none"/>
        <c:minorTickMark val="none"/>
        <c:tickLblPos val="none"/>
        <c:crossAx val="287033600"/>
        <c:crosses val="autoZero"/>
        <c:auto val="1"/>
        <c:lblAlgn val="ctr"/>
        <c:lblOffset val="100"/>
        <c:noMultiLvlLbl val="0"/>
      </c:catAx>
      <c:valAx>
        <c:axId val="287033600"/>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7032064"/>
        <c:crosses val="max"/>
        <c:crossBetween val="between"/>
      </c:valAx>
    </c:plotArea>
    <c:legend>
      <c:legendPos val="b"/>
      <c:layout>
        <c:manualLayout>
          <c:xMode val="edge"/>
          <c:yMode val="edge"/>
          <c:x val="1.5162396231415507E-3"/>
          <c:y val="0.76406173692914925"/>
          <c:w val="0.51531329349303645"/>
          <c:h val="0.2359385331183894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1.2247503206054425E-3"/>
          <c:y val="4.1151285518635811E-2"/>
        </c:manualLayout>
      </c:layout>
      <c:overlay val="0"/>
    </c:title>
    <c:autoTitleDeleted val="0"/>
    <c:plotArea>
      <c:layout/>
      <c:barChart>
        <c:barDir val="col"/>
        <c:grouping val="stacked"/>
        <c:varyColors val="0"/>
        <c:ser>
          <c:idx val="0"/>
          <c:order val="0"/>
          <c:tx>
            <c:strRef>
              <c:f>'8.5'!$A$10</c:f>
              <c:strCache>
                <c:ptCount val="1"/>
                <c:pt idx="0">
                  <c:v>Biomasa</c:v>
                </c:pt>
              </c:strCache>
            </c:strRef>
          </c:tx>
          <c:spPr>
            <a:solidFill>
              <a:srgbClr val="23315F"/>
            </a:solidFill>
          </c:spPr>
          <c:invertIfNegative val="0"/>
          <c:val>
            <c:numRef>
              <c:f>'8.5'!$B$10:$M$10</c:f>
              <c:numCache>
                <c:formatCode>#,##0.0</c:formatCode>
                <c:ptCount val="12"/>
                <c:pt idx="0">
                  <c:v>89.154809999999998</c:v>
                </c:pt>
                <c:pt idx="1">
                  <c:v>79.913690000000003</c:v>
                </c:pt>
                <c:pt idx="2">
                  <c:v>69.860890000000012</c:v>
                </c:pt>
                <c:pt idx="3">
                  <c:v>57.664375999999997</c:v>
                </c:pt>
                <c:pt idx="4">
                  <c:v>28.992885000000001</c:v>
                </c:pt>
                <c:pt idx="5">
                  <c:v>15.493501</c:v>
                </c:pt>
                <c:pt idx="6">
                  <c:v>11.663838</c:v>
                </c:pt>
                <c:pt idx="7">
                  <c:v>10.984496</c:v>
                </c:pt>
                <c:pt idx="8">
                  <c:v>11.439945</c:v>
                </c:pt>
                <c:pt idx="9">
                  <c:v>34.597395000000006</c:v>
                </c:pt>
                <c:pt idx="10">
                  <c:v>69.515089000000003</c:v>
                </c:pt>
                <c:pt idx="11">
                  <c:v>85.322910999999991</c:v>
                </c:pt>
              </c:numCache>
            </c:numRef>
          </c:val>
          <c:extLst>
            <c:ext xmlns:c16="http://schemas.microsoft.com/office/drawing/2014/chart" uri="{C3380CC4-5D6E-409C-BE32-E72D297353CC}">
              <c16:uniqueId val="{00000000-540C-4332-BEC4-2ACA99A4C3FB}"/>
            </c:ext>
          </c:extLst>
        </c:ser>
        <c:ser>
          <c:idx val="1"/>
          <c:order val="1"/>
          <c:tx>
            <c:strRef>
              <c:f>'8.5'!$A$11</c:f>
              <c:strCache>
                <c:ptCount val="1"/>
                <c:pt idx="0">
                  <c:v>Bioplyn</c:v>
                </c:pt>
              </c:strCache>
            </c:strRef>
          </c:tx>
          <c:spPr>
            <a:solidFill>
              <a:srgbClr val="5A6588"/>
            </a:solidFill>
          </c:spPr>
          <c:invertIfNegative val="0"/>
          <c:val>
            <c:numRef>
              <c:f>'8.5'!$B$11:$M$11</c:f>
              <c:numCache>
                <c:formatCode>#,##0.0</c:formatCode>
                <c:ptCount val="12"/>
                <c:pt idx="0">
                  <c:v>6.0381650000000002</c:v>
                </c:pt>
                <c:pt idx="1">
                  <c:v>5.4315579999999999</c:v>
                </c:pt>
                <c:pt idx="2">
                  <c:v>5.9874200000000002</c:v>
                </c:pt>
                <c:pt idx="3">
                  <c:v>5.2663510000000002</c:v>
                </c:pt>
                <c:pt idx="4">
                  <c:v>2.9300390000000003</c:v>
                </c:pt>
                <c:pt idx="5">
                  <c:v>2.1432449999999998</c:v>
                </c:pt>
                <c:pt idx="6">
                  <c:v>1.821345</c:v>
                </c:pt>
                <c:pt idx="7">
                  <c:v>1.8084310000000001</c:v>
                </c:pt>
                <c:pt idx="8">
                  <c:v>1.7712000000000001</c:v>
                </c:pt>
                <c:pt idx="9">
                  <c:v>3.6805940000000001</c:v>
                </c:pt>
                <c:pt idx="10">
                  <c:v>4.9006340000000002</c:v>
                </c:pt>
                <c:pt idx="11">
                  <c:v>5.7974369999999995</c:v>
                </c:pt>
              </c:numCache>
            </c:numRef>
          </c:val>
          <c:extLst>
            <c:ext xmlns:c16="http://schemas.microsoft.com/office/drawing/2014/chart" uri="{C3380CC4-5D6E-409C-BE32-E72D297353CC}">
              <c16:uniqueId val="{00000001-540C-4332-BEC4-2ACA99A4C3FB}"/>
            </c:ext>
          </c:extLst>
        </c:ser>
        <c:ser>
          <c:idx val="2"/>
          <c:order val="2"/>
          <c:tx>
            <c:strRef>
              <c:f>'8.5'!$A$12</c:f>
              <c:strCache>
                <c:ptCount val="1"/>
                <c:pt idx="0">
                  <c:v>Černé uhlí</c:v>
                </c:pt>
              </c:strCache>
            </c:strRef>
          </c:tx>
          <c:spPr>
            <a:solidFill>
              <a:srgbClr val="9198B0"/>
            </a:solidFill>
          </c:spPr>
          <c:invertIfNegative val="0"/>
          <c:val>
            <c:numRef>
              <c:f>'8.5'!$B$12:$M$12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540C-4332-BEC4-2ACA99A4C3FB}"/>
            </c:ext>
          </c:extLst>
        </c:ser>
        <c:ser>
          <c:idx val="3"/>
          <c:order val="3"/>
          <c:tx>
            <c:strRef>
              <c:f>'8.5'!$A$13</c:f>
              <c:strCache>
                <c:ptCount val="1"/>
                <c:pt idx="0">
                  <c:v>Elektrická energie</c:v>
                </c:pt>
              </c:strCache>
            </c:strRef>
          </c:tx>
          <c:spPr>
            <a:solidFill>
              <a:srgbClr val="C8CBD7"/>
            </a:solidFill>
          </c:spPr>
          <c:invertIfNegative val="0"/>
          <c:val>
            <c:numRef>
              <c:f>'8.5'!$B$13:$M$13</c:f>
              <c:numCache>
                <c:formatCode>#,##0.0</c:formatCode>
                <c:ptCount val="12"/>
                <c:pt idx="0">
                  <c:v>0</c:v>
                </c:pt>
                <c:pt idx="1">
                  <c:v>0</c:v>
                </c:pt>
                <c:pt idx="2">
                  <c:v>0</c:v>
                </c:pt>
                <c:pt idx="3">
                  <c:v>0</c:v>
                </c:pt>
                <c:pt idx="4">
                  <c:v>0.01</c:v>
                </c:pt>
                <c:pt idx="5">
                  <c:v>8.0000000000000002E-3</c:v>
                </c:pt>
                <c:pt idx="6">
                  <c:v>0.02</c:v>
                </c:pt>
                <c:pt idx="7">
                  <c:v>8.0000000000000002E-3</c:v>
                </c:pt>
                <c:pt idx="8">
                  <c:v>1.0999999999999999E-2</c:v>
                </c:pt>
                <c:pt idx="9">
                  <c:v>0.01</c:v>
                </c:pt>
                <c:pt idx="10">
                  <c:v>0</c:v>
                </c:pt>
                <c:pt idx="11">
                  <c:v>0</c:v>
                </c:pt>
              </c:numCache>
            </c:numRef>
          </c:val>
          <c:extLst>
            <c:ext xmlns:c16="http://schemas.microsoft.com/office/drawing/2014/chart" uri="{C3380CC4-5D6E-409C-BE32-E72D297353CC}">
              <c16:uniqueId val="{00000003-540C-4332-BEC4-2ACA99A4C3FB}"/>
            </c:ext>
          </c:extLst>
        </c:ser>
        <c:ser>
          <c:idx val="4"/>
          <c:order val="4"/>
          <c:tx>
            <c:strRef>
              <c:f>'8.5'!$A$14</c:f>
              <c:strCache>
                <c:ptCount val="1"/>
                <c:pt idx="0">
                  <c:v>Energie prostředí (tepelné čerpadlo)</c:v>
                </c:pt>
              </c:strCache>
            </c:strRef>
          </c:tx>
          <c:spPr>
            <a:solidFill>
              <a:srgbClr val="E02C1F"/>
            </a:solidFill>
          </c:spPr>
          <c:invertIfNegative val="0"/>
          <c:val>
            <c:numRef>
              <c:f>'8.5'!$B$14:$M$14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540C-4332-BEC4-2ACA99A4C3FB}"/>
            </c:ext>
          </c:extLst>
        </c:ser>
        <c:ser>
          <c:idx val="5"/>
          <c:order val="5"/>
          <c:tx>
            <c:strRef>
              <c:f>'8.5'!$A$15</c:f>
              <c:strCache>
                <c:ptCount val="1"/>
                <c:pt idx="0">
                  <c:v>Energie Slunce (solární kolektor)</c:v>
                </c:pt>
              </c:strCache>
            </c:strRef>
          </c:tx>
          <c:spPr>
            <a:solidFill>
              <a:srgbClr val="E86158"/>
            </a:solidFill>
          </c:spPr>
          <c:invertIfNegative val="0"/>
          <c:val>
            <c:numRef>
              <c:f>'8.5'!$B$15:$M$15</c:f>
              <c:numCache>
                <c:formatCode>#,##0.0</c:formatCode>
                <c:ptCount val="12"/>
                <c:pt idx="0">
                  <c:v>2.8999999999999998E-3</c:v>
                </c:pt>
                <c:pt idx="1">
                  <c:v>6.0999999999999995E-3</c:v>
                </c:pt>
                <c:pt idx="2">
                  <c:v>1.1599999999999999E-2</c:v>
                </c:pt>
                <c:pt idx="3">
                  <c:v>1.15E-2</c:v>
                </c:pt>
                <c:pt idx="4">
                  <c:v>2.0199999999999999E-2</c:v>
                </c:pt>
                <c:pt idx="5">
                  <c:v>2.2100000000000002E-2</c:v>
                </c:pt>
                <c:pt idx="6">
                  <c:v>2.3100000000000002E-2</c:v>
                </c:pt>
                <c:pt idx="7">
                  <c:v>1.6300000000000002E-2</c:v>
                </c:pt>
                <c:pt idx="8">
                  <c:v>1.6199999999999999E-2</c:v>
                </c:pt>
                <c:pt idx="9">
                  <c:v>9.9000000000000008E-3</c:v>
                </c:pt>
                <c:pt idx="10">
                  <c:v>4.2000000000000006E-3</c:v>
                </c:pt>
                <c:pt idx="11">
                  <c:v>1.6000000000000001E-3</c:v>
                </c:pt>
              </c:numCache>
            </c:numRef>
          </c:val>
          <c:extLst>
            <c:ext xmlns:c16="http://schemas.microsoft.com/office/drawing/2014/chart" uri="{C3380CC4-5D6E-409C-BE32-E72D297353CC}">
              <c16:uniqueId val="{00000005-540C-4332-BEC4-2ACA99A4C3FB}"/>
            </c:ext>
          </c:extLst>
        </c:ser>
        <c:ser>
          <c:idx val="6"/>
          <c:order val="6"/>
          <c:tx>
            <c:strRef>
              <c:f>'8.5'!$A$16</c:f>
              <c:strCache>
                <c:ptCount val="1"/>
                <c:pt idx="0">
                  <c:v>Hnědé uhlí</c:v>
                </c:pt>
              </c:strCache>
            </c:strRef>
          </c:tx>
          <c:spPr>
            <a:solidFill>
              <a:srgbClr val="F0948F"/>
            </a:solidFill>
          </c:spPr>
          <c:invertIfNegative val="0"/>
          <c:val>
            <c:numRef>
              <c:f>'8.5'!$B$16:$M$16</c:f>
              <c:numCache>
                <c:formatCode>#,##0.0</c:formatCode>
                <c:ptCount val="12"/>
                <c:pt idx="0">
                  <c:v>36.535659000000003</c:v>
                </c:pt>
                <c:pt idx="1">
                  <c:v>34.070835000000002</c:v>
                </c:pt>
                <c:pt idx="2">
                  <c:v>29.750769000000002</c:v>
                </c:pt>
                <c:pt idx="3">
                  <c:v>24.147373999999999</c:v>
                </c:pt>
                <c:pt idx="4">
                  <c:v>7.8869750000000005</c:v>
                </c:pt>
                <c:pt idx="5">
                  <c:v>0.502</c:v>
                </c:pt>
                <c:pt idx="6">
                  <c:v>0.46</c:v>
                </c:pt>
                <c:pt idx="7">
                  <c:v>0.45200000000000001</c:v>
                </c:pt>
                <c:pt idx="8">
                  <c:v>0.503</c:v>
                </c:pt>
                <c:pt idx="9">
                  <c:v>1.2669999999999999</c:v>
                </c:pt>
                <c:pt idx="10">
                  <c:v>29.561516000000001</c:v>
                </c:pt>
                <c:pt idx="11">
                  <c:v>36.164510999999997</c:v>
                </c:pt>
              </c:numCache>
            </c:numRef>
          </c:val>
          <c:extLst>
            <c:ext xmlns:c16="http://schemas.microsoft.com/office/drawing/2014/chart" uri="{C3380CC4-5D6E-409C-BE32-E72D297353CC}">
              <c16:uniqueId val="{00000006-540C-4332-BEC4-2ACA99A4C3FB}"/>
            </c:ext>
          </c:extLst>
        </c:ser>
        <c:ser>
          <c:idx val="7"/>
          <c:order val="7"/>
          <c:tx>
            <c:strRef>
              <c:f>'8.5'!$A$17</c:f>
              <c:strCache>
                <c:ptCount val="1"/>
                <c:pt idx="0">
                  <c:v>Jaderné palivo</c:v>
                </c:pt>
              </c:strCache>
            </c:strRef>
          </c:tx>
          <c:spPr>
            <a:solidFill>
              <a:srgbClr val="F7C9C7"/>
            </a:solidFill>
          </c:spPr>
          <c:invertIfNegative val="0"/>
          <c:val>
            <c:numRef>
              <c:f>'8.5'!$B$17:$M$17</c:f>
              <c:numCache>
                <c:formatCode>#,##0.0</c:formatCode>
                <c:ptCount val="12"/>
                <c:pt idx="0">
                  <c:v>6.1433200000000001</c:v>
                </c:pt>
                <c:pt idx="1">
                  <c:v>5.3774100000000002</c:v>
                </c:pt>
                <c:pt idx="2">
                  <c:v>4.8150200000000005</c:v>
                </c:pt>
                <c:pt idx="3">
                  <c:v>3.56812</c:v>
                </c:pt>
                <c:pt idx="4">
                  <c:v>1.8002400000000001</c:v>
                </c:pt>
                <c:pt idx="5">
                  <c:v>1.3044500000000001</c:v>
                </c:pt>
                <c:pt idx="6">
                  <c:v>1.3556600000000001</c:v>
                </c:pt>
                <c:pt idx="7">
                  <c:v>1.3556600000000001</c:v>
                </c:pt>
                <c:pt idx="8">
                  <c:v>1.59697</c:v>
                </c:pt>
                <c:pt idx="9">
                  <c:v>3.3204199999999999</c:v>
                </c:pt>
                <c:pt idx="10">
                  <c:v>4.8302100000000001</c:v>
                </c:pt>
                <c:pt idx="11">
                  <c:v>5.5722500000000004</c:v>
                </c:pt>
              </c:numCache>
            </c:numRef>
          </c:val>
          <c:extLst>
            <c:ext xmlns:c16="http://schemas.microsoft.com/office/drawing/2014/chart" uri="{C3380CC4-5D6E-409C-BE32-E72D297353CC}">
              <c16:uniqueId val="{00000007-540C-4332-BEC4-2ACA99A4C3FB}"/>
            </c:ext>
          </c:extLst>
        </c:ser>
        <c:ser>
          <c:idx val="8"/>
          <c:order val="8"/>
          <c:tx>
            <c:strRef>
              <c:f>'8.5'!$A$18</c:f>
              <c:strCache>
                <c:ptCount val="1"/>
                <c:pt idx="0">
                  <c:v>Koks</c:v>
                </c:pt>
              </c:strCache>
            </c:strRef>
          </c:tx>
          <c:spPr>
            <a:solidFill>
              <a:srgbClr val="262626"/>
            </a:solidFill>
          </c:spPr>
          <c:invertIfNegative val="0"/>
          <c:val>
            <c:numRef>
              <c:f>'8.5'!$B$18:$M$18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540C-4332-BEC4-2ACA99A4C3FB}"/>
            </c:ext>
          </c:extLst>
        </c:ser>
        <c:ser>
          <c:idx val="9"/>
          <c:order val="9"/>
          <c:tx>
            <c:strRef>
              <c:f>'8.5'!$A$19</c:f>
              <c:strCache>
                <c:ptCount val="1"/>
                <c:pt idx="0">
                  <c:v>Odpadní teplo</c:v>
                </c:pt>
              </c:strCache>
            </c:strRef>
          </c:tx>
          <c:spPr>
            <a:solidFill>
              <a:srgbClr val="646363"/>
            </a:solidFill>
          </c:spPr>
          <c:invertIfNegative val="0"/>
          <c:val>
            <c:numRef>
              <c:f>'8.5'!$B$19:$M$19</c:f>
              <c:numCache>
                <c:formatCode>#,##0.0</c:formatCode>
                <c:ptCount val="12"/>
                <c:pt idx="0">
                  <c:v>1.5841460000000001</c:v>
                </c:pt>
                <c:pt idx="1">
                  <c:v>1.7089159999999999</c:v>
                </c:pt>
                <c:pt idx="2">
                  <c:v>1.559464</c:v>
                </c:pt>
                <c:pt idx="3">
                  <c:v>1.435767</c:v>
                </c:pt>
                <c:pt idx="4">
                  <c:v>1.444834</c:v>
                </c:pt>
                <c:pt idx="5">
                  <c:v>1.608333</c:v>
                </c:pt>
                <c:pt idx="6">
                  <c:v>0.51470500000000008</c:v>
                </c:pt>
                <c:pt idx="7">
                  <c:v>1.7439859999999998</c:v>
                </c:pt>
                <c:pt idx="8">
                  <c:v>1.577734</c:v>
                </c:pt>
                <c:pt idx="9">
                  <c:v>1.851664</c:v>
                </c:pt>
                <c:pt idx="10">
                  <c:v>1.3932100000000001</c:v>
                </c:pt>
                <c:pt idx="11">
                  <c:v>1.2648920000000001</c:v>
                </c:pt>
              </c:numCache>
            </c:numRef>
          </c:val>
          <c:extLst>
            <c:ext xmlns:c16="http://schemas.microsoft.com/office/drawing/2014/chart" uri="{C3380CC4-5D6E-409C-BE32-E72D297353CC}">
              <c16:uniqueId val="{00000009-540C-4332-BEC4-2ACA99A4C3FB}"/>
            </c:ext>
          </c:extLst>
        </c:ser>
        <c:ser>
          <c:idx val="10"/>
          <c:order val="10"/>
          <c:tx>
            <c:strRef>
              <c:f>'8.5'!$A$20</c:f>
              <c:strCache>
                <c:ptCount val="1"/>
                <c:pt idx="0">
                  <c:v>Ostatní kapalná paliva</c:v>
                </c:pt>
              </c:strCache>
            </c:strRef>
          </c:tx>
          <c:spPr>
            <a:solidFill>
              <a:srgbClr val="9D9D9C"/>
            </a:solidFill>
          </c:spPr>
          <c:invertIfNegative val="0"/>
          <c:val>
            <c:numRef>
              <c:f>'8.5'!$B$20:$M$20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540C-4332-BEC4-2ACA99A4C3FB}"/>
            </c:ext>
          </c:extLst>
        </c:ser>
        <c:ser>
          <c:idx val="11"/>
          <c:order val="11"/>
          <c:tx>
            <c:strRef>
              <c:f>'8.5'!$A$21</c:f>
              <c:strCache>
                <c:ptCount val="1"/>
                <c:pt idx="0">
                  <c:v>Ostatní pevná paliva</c:v>
                </c:pt>
              </c:strCache>
            </c:strRef>
          </c:tx>
          <c:spPr>
            <a:solidFill>
              <a:srgbClr val="D0D0D0"/>
            </a:solidFill>
          </c:spPr>
          <c:invertIfNegative val="0"/>
          <c:val>
            <c:numRef>
              <c:f>'8.5'!$B$21:$M$21</c:f>
              <c:numCache>
                <c:formatCode>#,##0.0</c:formatCode>
                <c:ptCount val="12"/>
                <c:pt idx="0">
                  <c:v>1.004583</c:v>
                </c:pt>
                <c:pt idx="1">
                  <c:v>0.96254700000000004</c:v>
                </c:pt>
                <c:pt idx="2">
                  <c:v>0.95507600000000004</c:v>
                </c:pt>
                <c:pt idx="3">
                  <c:v>0.932805</c:v>
                </c:pt>
                <c:pt idx="4">
                  <c:v>0.232353</c:v>
                </c:pt>
                <c:pt idx="5">
                  <c:v>0.210369</c:v>
                </c:pt>
                <c:pt idx="6">
                  <c:v>0.108727</c:v>
                </c:pt>
                <c:pt idx="7">
                  <c:v>0.16972000000000001</c:v>
                </c:pt>
                <c:pt idx="8">
                  <c:v>0.219079</c:v>
                </c:pt>
                <c:pt idx="9">
                  <c:v>1.1297159999999999</c:v>
                </c:pt>
                <c:pt idx="10">
                  <c:v>1.053374</c:v>
                </c:pt>
                <c:pt idx="11">
                  <c:v>0.97438999999999998</c:v>
                </c:pt>
              </c:numCache>
            </c:numRef>
          </c:val>
          <c:extLst>
            <c:ext xmlns:c16="http://schemas.microsoft.com/office/drawing/2014/chart" uri="{C3380CC4-5D6E-409C-BE32-E72D297353CC}">
              <c16:uniqueId val="{0000000B-540C-4332-BEC4-2ACA99A4C3FB}"/>
            </c:ext>
          </c:extLst>
        </c:ser>
        <c:ser>
          <c:idx val="12"/>
          <c:order val="12"/>
          <c:tx>
            <c:strRef>
              <c:f>'8.5'!$A$22</c:f>
              <c:strCache>
                <c:ptCount val="1"/>
                <c:pt idx="0">
                  <c:v>Ostatní plyny</c:v>
                </c:pt>
              </c:strCache>
            </c:strRef>
          </c:tx>
          <c:spPr>
            <a:pattFill prst="ltUpDiag">
              <a:fgClr>
                <a:srgbClr val="23315F"/>
              </a:fgClr>
              <a:bgClr>
                <a:sysClr val="window" lastClr="FFFFFF"/>
              </a:bgClr>
            </a:pattFill>
          </c:spPr>
          <c:invertIfNegative val="0"/>
          <c:val>
            <c:numRef>
              <c:f>'8.5'!$B$22:$M$22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540C-4332-BEC4-2ACA99A4C3FB}"/>
            </c:ext>
          </c:extLst>
        </c:ser>
        <c:ser>
          <c:idx val="13"/>
          <c:order val="13"/>
          <c:tx>
            <c:strRef>
              <c:f>'8.5'!$A$23</c:f>
              <c:strCache>
                <c:ptCount val="1"/>
                <c:pt idx="0">
                  <c:v>Ostatní</c:v>
                </c:pt>
              </c:strCache>
            </c:strRef>
          </c:tx>
          <c:spPr>
            <a:pattFill prst="ltUpDiag">
              <a:fgClr>
                <a:srgbClr val="E02C1F"/>
              </a:fgClr>
              <a:bgClr>
                <a:sysClr val="window" lastClr="FFFFFF"/>
              </a:bgClr>
            </a:pattFill>
          </c:spPr>
          <c:invertIfNegative val="0"/>
          <c:val>
            <c:numRef>
              <c:f>'8.5'!$B$23:$M$23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540C-4332-BEC4-2ACA99A4C3FB}"/>
            </c:ext>
          </c:extLst>
        </c:ser>
        <c:ser>
          <c:idx val="14"/>
          <c:order val="14"/>
          <c:tx>
            <c:strRef>
              <c:f>'8.5'!$A$24</c:f>
              <c:strCache>
                <c:ptCount val="1"/>
                <c:pt idx="0">
                  <c:v>Topné oleje</c:v>
                </c:pt>
              </c:strCache>
            </c:strRef>
          </c:tx>
          <c:spPr>
            <a:pattFill prst="ltUpDiag">
              <a:fgClr>
                <a:srgbClr val="5A6588"/>
              </a:fgClr>
              <a:bgClr>
                <a:sysClr val="window" lastClr="FFFFFF"/>
              </a:bgClr>
            </a:pattFill>
          </c:spPr>
          <c:invertIfNegative val="0"/>
          <c:val>
            <c:numRef>
              <c:f>'8.5'!$B$24:$M$24</c:f>
              <c:numCache>
                <c:formatCode>#,##0.0</c:formatCode>
                <c:ptCount val="12"/>
                <c:pt idx="0">
                  <c:v>1.3146199999999999</c:v>
                </c:pt>
                <c:pt idx="1">
                  <c:v>1.0162100000000001</c:v>
                </c:pt>
                <c:pt idx="2">
                  <c:v>8.5999999999999993E-2</c:v>
                </c:pt>
                <c:pt idx="3">
                  <c:v>0.56929999999999992</c:v>
                </c:pt>
                <c:pt idx="4">
                  <c:v>0.27360000000000001</c:v>
                </c:pt>
                <c:pt idx="5">
                  <c:v>8.4400000000000003E-2</c:v>
                </c:pt>
                <c:pt idx="6">
                  <c:v>0.93910000000000005</c:v>
                </c:pt>
                <c:pt idx="7">
                  <c:v>0.93486000000000002</c:v>
                </c:pt>
                <c:pt idx="8">
                  <c:v>0.79870000000000008</c:v>
                </c:pt>
                <c:pt idx="9">
                  <c:v>0.18569999999999998</c:v>
                </c:pt>
                <c:pt idx="10">
                  <c:v>9.4E-2</c:v>
                </c:pt>
                <c:pt idx="11">
                  <c:v>0.12</c:v>
                </c:pt>
              </c:numCache>
            </c:numRef>
          </c:val>
          <c:extLst>
            <c:ext xmlns:c16="http://schemas.microsoft.com/office/drawing/2014/chart" uri="{C3380CC4-5D6E-409C-BE32-E72D297353CC}">
              <c16:uniqueId val="{0000000E-540C-4332-BEC4-2ACA99A4C3FB}"/>
            </c:ext>
          </c:extLst>
        </c:ser>
        <c:ser>
          <c:idx val="15"/>
          <c:order val="15"/>
          <c:tx>
            <c:strRef>
              <c:f>'8.5'!$A$25</c:f>
              <c:strCache>
                <c:ptCount val="1"/>
                <c:pt idx="0">
                  <c:v>Zemní plyn</c:v>
                </c:pt>
              </c:strCache>
            </c:strRef>
          </c:tx>
          <c:spPr>
            <a:pattFill prst="ltUpDiag">
              <a:fgClr>
                <a:srgbClr val="E86158"/>
              </a:fgClr>
              <a:bgClr>
                <a:sysClr val="window" lastClr="FFFFFF"/>
              </a:bgClr>
            </a:pattFill>
          </c:spPr>
          <c:invertIfNegative val="0"/>
          <c:val>
            <c:numRef>
              <c:f>'8.5'!$B$25:$M$25</c:f>
              <c:numCache>
                <c:formatCode>#,##0.0</c:formatCode>
                <c:ptCount val="12"/>
                <c:pt idx="0">
                  <c:v>73.528002999999998</c:v>
                </c:pt>
                <c:pt idx="1">
                  <c:v>72.97824300000002</c:v>
                </c:pt>
                <c:pt idx="2">
                  <c:v>61.672301999999995</c:v>
                </c:pt>
                <c:pt idx="3">
                  <c:v>48.847541000000014</c:v>
                </c:pt>
                <c:pt idx="4">
                  <c:v>36.850277999999996</c:v>
                </c:pt>
                <c:pt idx="5">
                  <c:v>23.890120999999997</c:v>
                </c:pt>
                <c:pt idx="6">
                  <c:v>21.827989000000002</c:v>
                </c:pt>
                <c:pt idx="7">
                  <c:v>22.408963000000004</c:v>
                </c:pt>
                <c:pt idx="8">
                  <c:v>21.931958000000002</c:v>
                </c:pt>
                <c:pt idx="9">
                  <c:v>50.170840999999996</c:v>
                </c:pt>
                <c:pt idx="10">
                  <c:v>65.273662999999999</c:v>
                </c:pt>
                <c:pt idx="11">
                  <c:v>80.174096000000006</c:v>
                </c:pt>
              </c:numCache>
            </c:numRef>
          </c:val>
          <c:extLst>
            <c:ext xmlns:c16="http://schemas.microsoft.com/office/drawing/2014/chart" uri="{C3380CC4-5D6E-409C-BE32-E72D297353CC}">
              <c16:uniqueId val="{0000000F-540C-4332-BEC4-2ACA99A4C3FB}"/>
            </c:ext>
          </c:extLst>
        </c:ser>
        <c:dLbls>
          <c:showLegendKey val="0"/>
          <c:showVal val="0"/>
          <c:showCatName val="0"/>
          <c:showSerName val="0"/>
          <c:showPercent val="0"/>
          <c:showBubbleSize val="0"/>
        </c:dLbls>
        <c:gapWidth val="50"/>
        <c:overlap val="100"/>
        <c:axId val="286905088"/>
        <c:axId val="286906624"/>
      </c:barChart>
      <c:catAx>
        <c:axId val="28690508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906624"/>
        <c:crosses val="autoZero"/>
        <c:auto val="1"/>
        <c:lblAlgn val="ctr"/>
        <c:lblOffset val="100"/>
        <c:noMultiLvlLbl val="0"/>
      </c:catAx>
      <c:valAx>
        <c:axId val="286906624"/>
        <c:scaling>
          <c:orientation val="minMax"/>
          <c:max val="25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905088"/>
        <c:crosses val="autoZero"/>
        <c:crossBetween val="between"/>
        <c:majorUnit val="5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accent1"/>
              </a:solidFill>
            </c:spPr>
            <c:extLst>
              <c:ext xmlns:c16="http://schemas.microsoft.com/office/drawing/2014/chart" uri="{C3380CC4-5D6E-409C-BE32-E72D297353CC}">
                <c16:uniqueId val="{00000001-13EF-4B87-8848-FCF0A19B1B2C}"/>
              </c:ext>
            </c:extLst>
          </c:dPt>
          <c:dPt>
            <c:idx val="1"/>
            <c:bubble3D val="0"/>
            <c:spPr>
              <a:solidFill>
                <a:schemeClr val="accent2"/>
              </a:solidFill>
            </c:spPr>
            <c:extLst>
              <c:ext xmlns:c16="http://schemas.microsoft.com/office/drawing/2014/chart" uri="{C3380CC4-5D6E-409C-BE32-E72D297353CC}">
                <c16:uniqueId val="{00000002-13EF-4B87-8848-FCF0A19B1B2C}"/>
              </c:ext>
            </c:extLst>
          </c:dPt>
          <c:dPt>
            <c:idx val="2"/>
            <c:bubble3D val="0"/>
            <c:spPr>
              <a:solidFill>
                <a:schemeClr val="accent3"/>
              </a:solidFill>
            </c:spPr>
            <c:extLst>
              <c:ext xmlns:c16="http://schemas.microsoft.com/office/drawing/2014/chart" uri="{C3380CC4-5D6E-409C-BE32-E72D297353CC}">
                <c16:uniqueId val="{00000003-13EF-4B87-8848-FCF0A19B1B2C}"/>
              </c:ext>
            </c:extLst>
          </c:dPt>
          <c:dPt>
            <c:idx val="3"/>
            <c:bubble3D val="0"/>
            <c:spPr>
              <a:solidFill>
                <a:schemeClr val="accent4"/>
              </a:solidFill>
            </c:spPr>
            <c:extLst>
              <c:ext xmlns:c16="http://schemas.microsoft.com/office/drawing/2014/chart" uri="{C3380CC4-5D6E-409C-BE32-E72D297353CC}">
                <c16:uniqueId val="{00000004-13EF-4B87-8848-FCF0A19B1B2C}"/>
              </c:ext>
            </c:extLst>
          </c:dPt>
          <c:dPt>
            <c:idx val="4"/>
            <c:bubble3D val="0"/>
            <c:spPr>
              <a:solidFill>
                <a:schemeClr val="accent5"/>
              </a:solidFill>
            </c:spPr>
            <c:extLst>
              <c:ext xmlns:c16="http://schemas.microsoft.com/office/drawing/2014/chart" uri="{C3380CC4-5D6E-409C-BE32-E72D297353CC}">
                <c16:uniqueId val="{00000005-13EF-4B87-8848-FCF0A19B1B2C}"/>
              </c:ext>
            </c:extLst>
          </c:dPt>
          <c:dPt>
            <c:idx val="5"/>
            <c:bubble3D val="0"/>
            <c:spPr>
              <a:solidFill>
                <a:schemeClr val="accent6"/>
              </a:solidFill>
            </c:spPr>
            <c:extLst>
              <c:ext xmlns:c16="http://schemas.microsoft.com/office/drawing/2014/chart" uri="{C3380CC4-5D6E-409C-BE32-E72D297353CC}">
                <c16:uniqueId val="{00000006-13EF-4B87-8848-FCF0A19B1B2C}"/>
              </c:ext>
            </c:extLst>
          </c:dPt>
          <c:dPt>
            <c:idx val="6"/>
            <c:bubble3D val="0"/>
            <c:spPr>
              <a:solidFill>
                <a:srgbClr val="F0948F"/>
              </a:solidFill>
            </c:spPr>
            <c:extLst>
              <c:ext xmlns:c16="http://schemas.microsoft.com/office/drawing/2014/chart" uri="{C3380CC4-5D6E-409C-BE32-E72D297353CC}">
                <c16:uniqueId val="{00000007-13EF-4B87-8848-FCF0A19B1B2C}"/>
              </c:ext>
            </c:extLst>
          </c:dPt>
          <c:dPt>
            <c:idx val="7"/>
            <c:bubble3D val="0"/>
            <c:spPr>
              <a:solidFill>
                <a:srgbClr val="F7C9C7"/>
              </a:solidFill>
            </c:spPr>
            <c:extLst>
              <c:ext xmlns:c16="http://schemas.microsoft.com/office/drawing/2014/chart" uri="{C3380CC4-5D6E-409C-BE32-E72D297353CC}">
                <c16:uniqueId val="{00000000-0875-4A16-9BC1-0D39CE297F06}"/>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01-0875-4A16-9BC1-0D39CE297F06}"/>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654E-4B39-8912-AE424469FADD}"/>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654E-4B39-8912-AE424469FADD}"/>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654E-4B39-8912-AE424469FADD}"/>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654E-4B39-8912-AE424469FADD}"/>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654E-4B39-8912-AE424469FADD}"/>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654E-4B39-8912-AE424469FADD}"/>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654E-4B39-8912-AE424469FADD}"/>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654E-4B39-8912-AE424469FADD}"/>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654E-4B39-8912-AE424469FADD}"/>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654E-4B39-8912-AE424469FADD}"/>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654E-4B39-8912-AE424469FADD}"/>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654E-4B39-8912-AE424469FADD}"/>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654E-4B39-8912-AE424469FADD}"/>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654E-4B39-8912-AE424469FADD}"/>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654E-4B39-8912-AE424469FADD}"/>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654E-4B39-8912-AE424469FADD}"/>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accent1"/>
                </a:solidFill>
                <a:effectLst/>
              </a:rPr>
              <a:t>Spotřeba tepla podle </a:t>
            </a:r>
            <a:r>
              <a:rPr lang="cs-CZ" sz="1000">
                <a:solidFill>
                  <a:schemeClr val="accent1"/>
                </a:solidFill>
              </a:rPr>
              <a:t>sektorů</a:t>
            </a:r>
            <a:r>
              <a:rPr lang="cs-CZ" sz="1000" baseline="0">
                <a:solidFill>
                  <a:schemeClr val="accent1"/>
                </a:solidFill>
              </a:rPr>
              <a:t> národního hospodářství</a:t>
            </a:r>
            <a:r>
              <a:rPr lang="cs-CZ" sz="1000">
                <a:solidFill>
                  <a:schemeClr val="accent1"/>
                </a:solidFill>
              </a:rPr>
              <a:t> (TJ)</a:t>
            </a:r>
          </a:p>
        </c:rich>
      </c:tx>
      <c:layout>
        <c:manualLayout>
          <c:xMode val="edge"/>
          <c:yMode val="edge"/>
          <c:x val="7.410497524529088E-3"/>
          <c:y val="0"/>
        </c:manualLayout>
      </c:layout>
      <c:overlay val="0"/>
    </c:title>
    <c:autoTitleDeleted val="0"/>
    <c:plotArea>
      <c:layout>
        <c:manualLayout>
          <c:layoutTarget val="inner"/>
          <c:xMode val="edge"/>
          <c:yMode val="edge"/>
          <c:x val="7.1198914290335355E-2"/>
          <c:y val="0.29506664792372106"/>
          <c:w val="0.61241682696674693"/>
          <c:h val="0.48613325505968485"/>
        </c:manualLayout>
      </c:layout>
      <c:barChart>
        <c:barDir val="col"/>
        <c:grouping val="stacked"/>
        <c:varyColors val="0"/>
        <c:ser>
          <c:idx val="0"/>
          <c:order val="0"/>
          <c:tx>
            <c:strRef>
              <c:f>'8.6'!$A$28</c:f>
              <c:strCache>
                <c:ptCount val="1"/>
                <c:pt idx="0">
                  <c:v>Průmysl</c:v>
                </c:pt>
              </c:strCache>
            </c:strRef>
          </c:tx>
          <c:invertIfNegative val="0"/>
          <c:val>
            <c:numRef>
              <c:f>'8.6'!$B$28:$M$28</c:f>
              <c:numCache>
                <c:formatCode>#,##0.0</c:formatCode>
                <c:ptCount val="12"/>
                <c:pt idx="0">
                  <c:v>72.274418999999995</c:v>
                </c:pt>
                <c:pt idx="1">
                  <c:v>64.356171999999987</c:v>
                </c:pt>
                <c:pt idx="2">
                  <c:v>61.922953999999997</c:v>
                </c:pt>
                <c:pt idx="3">
                  <c:v>59.805952000000005</c:v>
                </c:pt>
                <c:pt idx="4">
                  <c:v>55.146633000000001</c:v>
                </c:pt>
                <c:pt idx="5">
                  <c:v>43.790126000000001</c:v>
                </c:pt>
                <c:pt idx="6">
                  <c:v>29.539505000000002</c:v>
                </c:pt>
                <c:pt idx="7">
                  <c:v>23.388315000000002</c:v>
                </c:pt>
                <c:pt idx="8">
                  <c:v>39.654175999999993</c:v>
                </c:pt>
                <c:pt idx="9">
                  <c:v>58.072724000000001</c:v>
                </c:pt>
                <c:pt idx="10">
                  <c:v>63.293917000000008</c:v>
                </c:pt>
                <c:pt idx="11">
                  <c:v>59.842502999999994</c:v>
                </c:pt>
              </c:numCache>
            </c:numRef>
          </c:val>
          <c:extLst>
            <c:ext xmlns:c16="http://schemas.microsoft.com/office/drawing/2014/chart" uri="{C3380CC4-5D6E-409C-BE32-E72D297353CC}">
              <c16:uniqueId val="{00000000-4BC6-434E-9A23-488B9CF28F3E}"/>
            </c:ext>
          </c:extLst>
        </c:ser>
        <c:ser>
          <c:idx val="1"/>
          <c:order val="1"/>
          <c:tx>
            <c:strRef>
              <c:f>'8.6'!$A$29</c:f>
              <c:strCache>
                <c:ptCount val="1"/>
                <c:pt idx="0">
                  <c:v>Energetika</c:v>
                </c:pt>
              </c:strCache>
            </c:strRef>
          </c:tx>
          <c:invertIfNegative val="0"/>
          <c:val>
            <c:numRef>
              <c:f>'8.6'!$B$29:$M$29</c:f>
              <c:numCache>
                <c:formatCode>#,##0.0</c:formatCode>
                <c:ptCount val="12"/>
                <c:pt idx="0">
                  <c:v>0.77889000000000008</c:v>
                </c:pt>
                <c:pt idx="1">
                  <c:v>0.88016000000000005</c:v>
                </c:pt>
                <c:pt idx="2">
                  <c:v>0.69760999999999995</c:v>
                </c:pt>
                <c:pt idx="3">
                  <c:v>0.58395999999999992</c:v>
                </c:pt>
                <c:pt idx="4">
                  <c:v>0.35228000000000004</c:v>
                </c:pt>
                <c:pt idx="5">
                  <c:v>0.12942000000000001</c:v>
                </c:pt>
                <c:pt idx="6">
                  <c:v>5.9050000000000005E-2</c:v>
                </c:pt>
                <c:pt idx="7">
                  <c:v>7.5099999999999986E-2</c:v>
                </c:pt>
                <c:pt idx="8">
                  <c:v>0.14447000000000002</c:v>
                </c:pt>
                <c:pt idx="9">
                  <c:v>0.43592000000000003</c:v>
                </c:pt>
                <c:pt idx="10">
                  <c:v>0.68669999999999998</c:v>
                </c:pt>
                <c:pt idx="11">
                  <c:v>0.84340999999999999</c:v>
                </c:pt>
              </c:numCache>
            </c:numRef>
          </c:val>
          <c:extLst>
            <c:ext xmlns:c16="http://schemas.microsoft.com/office/drawing/2014/chart" uri="{C3380CC4-5D6E-409C-BE32-E72D297353CC}">
              <c16:uniqueId val="{00000001-4BC6-434E-9A23-488B9CF28F3E}"/>
            </c:ext>
          </c:extLst>
        </c:ser>
        <c:ser>
          <c:idx val="2"/>
          <c:order val="2"/>
          <c:tx>
            <c:strRef>
              <c:f>'8.6'!$A$30</c:f>
              <c:strCache>
                <c:ptCount val="1"/>
                <c:pt idx="0">
                  <c:v>Doprava</c:v>
                </c:pt>
              </c:strCache>
            </c:strRef>
          </c:tx>
          <c:invertIfNegative val="0"/>
          <c:val>
            <c:numRef>
              <c:f>'8.6'!$B$30:$M$30</c:f>
              <c:numCache>
                <c:formatCode>#,##0.0</c:formatCode>
                <c:ptCount val="12"/>
                <c:pt idx="0">
                  <c:v>2.2558000000000002</c:v>
                </c:pt>
                <c:pt idx="1">
                  <c:v>2.3284000000000002</c:v>
                </c:pt>
                <c:pt idx="2">
                  <c:v>1.8737999999999999</c:v>
                </c:pt>
                <c:pt idx="3">
                  <c:v>1.4247000000000001</c:v>
                </c:pt>
                <c:pt idx="4">
                  <c:v>0.51570000000000005</c:v>
                </c:pt>
                <c:pt idx="5">
                  <c:v>6.8199999999999997E-2</c:v>
                </c:pt>
                <c:pt idx="6">
                  <c:v>2.4799999999999999E-2</c:v>
                </c:pt>
                <c:pt idx="7">
                  <c:v>2.3600000000000003E-2</c:v>
                </c:pt>
                <c:pt idx="8">
                  <c:v>2.41E-2</c:v>
                </c:pt>
                <c:pt idx="9">
                  <c:v>0.91670000000000007</c:v>
                </c:pt>
                <c:pt idx="10">
                  <c:v>1.9887999999999999</c:v>
                </c:pt>
                <c:pt idx="11">
                  <c:v>3.8407</c:v>
                </c:pt>
              </c:numCache>
            </c:numRef>
          </c:val>
          <c:extLst>
            <c:ext xmlns:c16="http://schemas.microsoft.com/office/drawing/2014/chart" uri="{C3380CC4-5D6E-409C-BE32-E72D297353CC}">
              <c16:uniqueId val="{00000002-4BC6-434E-9A23-488B9CF28F3E}"/>
            </c:ext>
          </c:extLst>
        </c:ser>
        <c:ser>
          <c:idx val="3"/>
          <c:order val="3"/>
          <c:tx>
            <c:strRef>
              <c:f>'8.6'!$A$31</c:f>
              <c:strCache>
                <c:ptCount val="1"/>
                <c:pt idx="0">
                  <c:v>Stavebnictví</c:v>
                </c:pt>
              </c:strCache>
            </c:strRef>
          </c:tx>
          <c:invertIfNegative val="0"/>
          <c:val>
            <c:numRef>
              <c:f>'8.6'!$B$31:$M$31</c:f>
              <c:numCache>
                <c:formatCode>#,##0.0</c:formatCode>
                <c:ptCount val="12"/>
                <c:pt idx="0">
                  <c:v>1.325</c:v>
                </c:pt>
                <c:pt idx="1">
                  <c:v>1.244</c:v>
                </c:pt>
                <c:pt idx="2">
                  <c:v>1.0589999999999999</c:v>
                </c:pt>
                <c:pt idx="3">
                  <c:v>0.69899999999999995</c:v>
                </c:pt>
                <c:pt idx="4">
                  <c:v>0.30499999999999999</c:v>
                </c:pt>
                <c:pt idx="5">
                  <c:v>4.2999999999999997E-2</c:v>
                </c:pt>
                <c:pt idx="6">
                  <c:v>0.20599999999999999</c:v>
                </c:pt>
                <c:pt idx="7">
                  <c:v>0.217</c:v>
                </c:pt>
                <c:pt idx="8">
                  <c:v>0.21299999999999999</c:v>
                </c:pt>
                <c:pt idx="9">
                  <c:v>0.41399999999999998</c:v>
                </c:pt>
                <c:pt idx="10">
                  <c:v>0.77200000000000002</c:v>
                </c:pt>
                <c:pt idx="11">
                  <c:v>0.98699999999999999</c:v>
                </c:pt>
              </c:numCache>
            </c:numRef>
          </c:val>
          <c:extLst>
            <c:ext xmlns:c16="http://schemas.microsoft.com/office/drawing/2014/chart" uri="{C3380CC4-5D6E-409C-BE32-E72D297353CC}">
              <c16:uniqueId val="{00000003-4BC6-434E-9A23-488B9CF28F3E}"/>
            </c:ext>
          </c:extLst>
        </c:ser>
        <c:ser>
          <c:idx val="4"/>
          <c:order val="4"/>
          <c:tx>
            <c:strRef>
              <c:f>'8.6'!$A$32</c:f>
              <c:strCache>
                <c:ptCount val="1"/>
                <c:pt idx="0">
                  <c:v>Zemědělství a lesnictví</c:v>
                </c:pt>
              </c:strCache>
            </c:strRef>
          </c:tx>
          <c:invertIfNegative val="0"/>
          <c:val>
            <c:numRef>
              <c:f>'8.6'!$B$32:$M$32</c:f>
              <c:numCache>
                <c:formatCode>#,##0.0</c:formatCode>
                <c:ptCount val="12"/>
                <c:pt idx="0">
                  <c:v>0.156</c:v>
                </c:pt>
                <c:pt idx="1">
                  <c:v>0.14099999999999999</c:v>
                </c:pt>
                <c:pt idx="2">
                  <c:v>0.121</c:v>
                </c:pt>
                <c:pt idx="3">
                  <c:v>8.7999999999999995E-2</c:v>
                </c:pt>
                <c:pt idx="4">
                  <c:v>3.3000000000000002E-2</c:v>
                </c:pt>
                <c:pt idx="5">
                  <c:v>6.4000000000000001E-2</c:v>
                </c:pt>
                <c:pt idx="6">
                  <c:v>7.6999999999999999E-2</c:v>
                </c:pt>
                <c:pt idx="7">
                  <c:v>7.8E-2</c:v>
                </c:pt>
                <c:pt idx="8">
                  <c:v>7.2999999999999995E-2</c:v>
                </c:pt>
                <c:pt idx="9">
                  <c:v>7.9000000000000001E-2</c:v>
                </c:pt>
                <c:pt idx="10">
                  <c:v>0.11</c:v>
                </c:pt>
                <c:pt idx="11">
                  <c:v>0.17100000000000001</c:v>
                </c:pt>
              </c:numCache>
            </c:numRef>
          </c:val>
          <c:extLst>
            <c:ext xmlns:c16="http://schemas.microsoft.com/office/drawing/2014/chart" uri="{C3380CC4-5D6E-409C-BE32-E72D297353CC}">
              <c16:uniqueId val="{00000004-4BC6-434E-9A23-488B9CF28F3E}"/>
            </c:ext>
          </c:extLst>
        </c:ser>
        <c:ser>
          <c:idx val="5"/>
          <c:order val="5"/>
          <c:tx>
            <c:strRef>
              <c:f>'8.6'!$A$33</c:f>
              <c:strCache>
                <c:ptCount val="1"/>
                <c:pt idx="0">
                  <c:v>Domácnosti</c:v>
                </c:pt>
              </c:strCache>
            </c:strRef>
          </c:tx>
          <c:spPr>
            <a:solidFill>
              <a:schemeClr val="accent6"/>
            </a:solidFill>
          </c:spPr>
          <c:invertIfNegative val="0"/>
          <c:val>
            <c:numRef>
              <c:f>'8.6'!$B$33:$M$33</c:f>
              <c:numCache>
                <c:formatCode>#,##0.0</c:formatCode>
                <c:ptCount val="12"/>
                <c:pt idx="0">
                  <c:v>211.10239000000004</c:v>
                </c:pt>
                <c:pt idx="1">
                  <c:v>203.02889999999999</c:v>
                </c:pt>
                <c:pt idx="2">
                  <c:v>147.92766</c:v>
                </c:pt>
                <c:pt idx="3">
                  <c:v>129.99859999999998</c:v>
                </c:pt>
                <c:pt idx="4">
                  <c:v>70.01048999999999</c:v>
                </c:pt>
                <c:pt idx="5">
                  <c:v>36.200029999999998</c:v>
                </c:pt>
                <c:pt idx="6">
                  <c:v>31.289580000000001</c:v>
                </c:pt>
                <c:pt idx="7">
                  <c:v>32.165599999999998</c:v>
                </c:pt>
                <c:pt idx="8">
                  <c:v>32.609010000000005</c:v>
                </c:pt>
                <c:pt idx="9">
                  <c:v>91.77722</c:v>
                </c:pt>
                <c:pt idx="10">
                  <c:v>174.55028999999999</c:v>
                </c:pt>
                <c:pt idx="11">
                  <c:v>219.20608000000001</c:v>
                </c:pt>
              </c:numCache>
            </c:numRef>
          </c:val>
          <c:extLst>
            <c:ext xmlns:c16="http://schemas.microsoft.com/office/drawing/2014/chart" uri="{C3380CC4-5D6E-409C-BE32-E72D297353CC}">
              <c16:uniqueId val="{00000005-4BC6-434E-9A23-488B9CF28F3E}"/>
            </c:ext>
          </c:extLst>
        </c:ser>
        <c:ser>
          <c:idx val="6"/>
          <c:order val="6"/>
          <c:tx>
            <c:strRef>
              <c:f>'8.6'!$A$34</c:f>
              <c:strCache>
                <c:ptCount val="1"/>
                <c:pt idx="0">
                  <c:v>Obchod, služby, školství, zdravotnictví</c:v>
                </c:pt>
              </c:strCache>
            </c:strRef>
          </c:tx>
          <c:spPr>
            <a:solidFill>
              <a:srgbClr val="F0948F"/>
            </a:solidFill>
          </c:spPr>
          <c:invertIfNegative val="0"/>
          <c:val>
            <c:numRef>
              <c:f>'8.6'!$B$34:$M$34</c:f>
              <c:numCache>
                <c:formatCode>#,##0.0</c:formatCode>
                <c:ptCount val="12"/>
                <c:pt idx="0">
                  <c:v>138.953541</c:v>
                </c:pt>
                <c:pt idx="1">
                  <c:v>144.70208399999999</c:v>
                </c:pt>
                <c:pt idx="2">
                  <c:v>114.73969199999999</c:v>
                </c:pt>
                <c:pt idx="3">
                  <c:v>86.281640000000024</c:v>
                </c:pt>
                <c:pt idx="4">
                  <c:v>41.293734000000001</c:v>
                </c:pt>
                <c:pt idx="5">
                  <c:v>19.261911999999999</c:v>
                </c:pt>
                <c:pt idx="6">
                  <c:v>18.031125000000003</c:v>
                </c:pt>
                <c:pt idx="7">
                  <c:v>19.63429</c:v>
                </c:pt>
                <c:pt idx="8">
                  <c:v>20.852502999999999</c:v>
                </c:pt>
                <c:pt idx="9">
                  <c:v>61.045010000000005</c:v>
                </c:pt>
                <c:pt idx="10">
                  <c:v>114.89452900000001</c:v>
                </c:pt>
                <c:pt idx="11">
                  <c:v>158.467196</c:v>
                </c:pt>
              </c:numCache>
            </c:numRef>
          </c:val>
          <c:extLst>
            <c:ext xmlns:c16="http://schemas.microsoft.com/office/drawing/2014/chart" uri="{C3380CC4-5D6E-409C-BE32-E72D297353CC}">
              <c16:uniqueId val="{00000006-4BC6-434E-9A23-488B9CF28F3E}"/>
            </c:ext>
          </c:extLst>
        </c:ser>
        <c:ser>
          <c:idx val="7"/>
          <c:order val="7"/>
          <c:tx>
            <c:strRef>
              <c:f>'8.6'!$A$35</c:f>
              <c:strCache>
                <c:ptCount val="1"/>
                <c:pt idx="0">
                  <c:v>Ostatní</c:v>
                </c:pt>
              </c:strCache>
            </c:strRef>
          </c:tx>
          <c:spPr>
            <a:solidFill>
              <a:srgbClr val="F7C9C7"/>
            </a:solidFill>
          </c:spPr>
          <c:invertIfNegative val="0"/>
          <c:val>
            <c:numRef>
              <c:f>'8.6'!$B$35:$M$35</c:f>
              <c:numCache>
                <c:formatCode>#,##0.0</c:formatCode>
                <c:ptCount val="12"/>
                <c:pt idx="0">
                  <c:v>5.5786249999999997</c:v>
                </c:pt>
                <c:pt idx="1">
                  <c:v>5.632401999999999</c:v>
                </c:pt>
                <c:pt idx="2">
                  <c:v>5.2723100000000001</c:v>
                </c:pt>
                <c:pt idx="3">
                  <c:v>3.9904280000000001</c:v>
                </c:pt>
                <c:pt idx="4">
                  <c:v>2.8916589999999998</c:v>
                </c:pt>
                <c:pt idx="5">
                  <c:v>2.5497739999999998</c:v>
                </c:pt>
                <c:pt idx="6">
                  <c:v>2.8364390000000004</c:v>
                </c:pt>
                <c:pt idx="7">
                  <c:v>3.1176399999999997</c:v>
                </c:pt>
                <c:pt idx="8">
                  <c:v>2.7399359999999997</c:v>
                </c:pt>
                <c:pt idx="9">
                  <c:v>3.1410150000000003</c:v>
                </c:pt>
                <c:pt idx="10">
                  <c:v>4.0345579999999996</c:v>
                </c:pt>
                <c:pt idx="11">
                  <c:v>5.1342439999999998</c:v>
                </c:pt>
              </c:numCache>
            </c:numRef>
          </c:val>
          <c:extLst>
            <c:ext xmlns:c16="http://schemas.microsoft.com/office/drawing/2014/chart" uri="{C3380CC4-5D6E-409C-BE32-E72D297353CC}">
              <c16:uniqueId val="{00000007-4BC6-434E-9A23-488B9CF28F3E}"/>
            </c:ext>
          </c:extLst>
        </c:ser>
        <c:dLbls>
          <c:showLegendKey val="0"/>
          <c:showVal val="0"/>
          <c:showCatName val="0"/>
          <c:showSerName val="0"/>
          <c:showPercent val="0"/>
          <c:showBubbleSize val="0"/>
        </c:dLbls>
        <c:gapWidth val="50"/>
        <c:overlap val="100"/>
        <c:axId val="286819840"/>
        <c:axId val="286821376"/>
      </c:barChart>
      <c:catAx>
        <c:axId val="2868198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821376"/>
        <c:crosses val="autoZero"/>
        <c:auto val="1"/>
        <c:lblAlgn val="ctr"/>
        <c:lblOffset val="100"/>
        <c:noMultiLvlLbl val="0"/>
      </c:catAx>
      <c:valAx>
        <c:axId val="286821376"/>
        <c:scaling>
          <c:orientation val="minMax"/>
          <c:max val="5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819840"/>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3242588608863868"/>
        </c:manualLayout>
      </c:layout>
      <c:barChart>
        <c:barDir val="bar"/>
        <c:grouping val="clustered"/>
        <c:varyColors val="0"/>
        <c:ser>
          <c:idx val="0"/>
          <c:order val="0"/>
          <c:tx>
            <c:strRef>
              <c:f>'8.6'!$M$40</c:f>
              <c:strCache>
                <c:ptCount val="1"/>
                <c:pt idx="0">
                  <c:v>Instalovaný výkon</c:v>
                </c:pt>
              </c:strCache>
            </c:strRef>
          </c:tx>
          <c:invertIfNegative val="0"/>
          <c:val>
            <c:numRef>
              <c:f>'8.6'!$N$40</c:f>
              <c:numCache>
                <c:formatCode>0.0%</c:formatCode>
                <c:ptCount val="1"/>
                <c:pt idx="0">
                  <c:v>2.53756715812208E-2</c:v>
                </c:pt>
              </c:numCache>
            </c:numRef>
          </c:val>
          <c:extLst>
            <c:ext xmlns:c16="http://schemas.microsoft.com/office/drawing/2014/chart" uri="{C3380CC4-5D6E-409C-BE32-E72D297353CC}">
              <c16:uniqueId val="{00000000-959C-46A4-A3E1-0DDC2617E363}"/>
            </c:ext>
          </c:extLst>
        </c:ser>
        <c:ser>
          <c:idx val="1"/>
          <c:order val="1"/>
          <c:tx>
            <c:strRef>
              <c:f>'8.6'!$M$41</c:f>
              <c:strCache>
                <c:ptCount val="1"/>
                <c:pt idx="0">
                  <c:v>Výroba tepla brutto</c:v>
                </c:pt>
              </c:strCache>
            </c:strRef>
          </c:tx>
          <c:invertIfNegative val="0"/>
          <c:val>
            <c:numRef>
              <c:f>'8.6'!$N$41</c:f>
              <c:numCache>
                <c:formatCode>0.0%</c:formatCode>
                <c:ptCount val="1"/>
                <c:pt idx="0">
                  <c:v>3.0260561634541657E-2</c:v>
                </c:pt>
              </c:numCache>
            </c:numRef>
          </c:val>
          <c:extLst>
            <c:ext xmlns:c16="http://schemas.microsoft.com/office/drawing/2014/chart" uri="{C3380CC4-5D6E-409C-BE32-E72D297353CC}">
              <c16:uniqueId val="{00000001-959C-46A4-A3E1-0DDC2617E363}"/>
            </c:ext>
          </c:extLst>
        </c:ser>
        <c:ser>
          <c:idx val="2"/>
          <c:order val="2"/>
          <c:tx>
            <c:strRef>
              <c:f>'8.6'!$M$42</c:f>
              <c:strCache>
                <c:ptCount val="1"/>
                <c:pt idx="0">
                  <c:v>Dodávky tepla</c:v>
                </c:pt>
              </c:strCache>
            </c:strRef>
          </c:tx>
          <c:invertIfNegative val="0"/>
          <c:val>
            <c:numRef>
              <c:f>'8.6'!$N$42</c:f>
              <c:numCache>
                <c:formatCode>0.0%</c:formatCode>
                <c:ptCount val="1"/>
                <c:pt idx="0">
                  <c:v>3.5416714983530849E-2</c:v>
                </c:pt>
              </c:numCache>
            </c:numRef>
          </c:val>
          <c:extLst>
            <c:ext xmlns:c16="http://schemas.microsoft.com/office/drawing/2014/chart" uri="{C3380CC4-5D6E-409C-BE32-E72D297353CC}">
              <c16:uniqueId val="{00000002-959C-46A4-A3E1-0DDC2617E363}"/>
            </c:ext>
          </c:extLst>
        </c:ser>
        <c:dLbls>
          <c:showLegendKey val="0"/>
          <c:showVal val="0"/>
          <c:showCatName val="0"/>
          <c:showSerName val="0"/>
          <c:showPercent val="0"/>
          <c:showBubbleSize val="0"/>
        </c:dLbls>
        <c:gapWidth val="150"/>
        <c:axId val="287458816"/>
        <c:axId val="287460352"/>
      </c:barChart>
      <c:catAx>
        <c:axId val="287458816"/>
        <c:scaling>
          <c:orientation val="maxMin"/>
        </c:scaling>
        <c:delete val="0"/>
        <c:axPos val="l"/>
        <c:numFmt formatCode="General" sourceLinked="1"/>
        <c:majorTickMark val="none"/>
        <c:minorTickMark val="none"/>
        <c:tickLblPos val="none"/>
        <c:crossAx val="287460352"/>
        <c:crosses val="autoZero"/>
        <c:auto val="1"/>
        <c:lblAlgn val="ctr"/>
        <c:lblOffset val="100"/>
        <c:noMultiLvlLbl val="0"/>
      </c:catAx>
      <c:valAx>
        <c:axId val="287460352"/>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7458816"/>
        <c:crosses val="max"/>
        <c:crossBetween val="between"/>
      </c:valAx>
    </c:plotArea>
    <c:legend>
      <c:legendPos val="b"/>
      <c:layout>
        <c:manualLayout>
          <c:xMode val="edge"/>
          <c:yMode val="edge"/>
          <c:x val="1.8539313020655025E-2"/>
          <c:y val="0.68388245586948682"/>
          <c:w val="0.5044555301922764"/>
          <c:h val="0.2991412347966307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1.5771851879898952E-3"/>
          <c:y val="1.6209679220659044E-2"/>
        </c:manualLayout>
      </c:layout>
      <c:overlay val="0"/>
    </c:title>
    <c:autoTitleDeleted val="0"/>
    <c:plotArea>
      <c:layout/>
      <c:barChart>
        <c:barDir val="col"/>
        <c:grouping val="stacked"/>
        <c:varyColors val="0"/>
        <c:ser>
          <c:idx val="0"/>
          <c:order val="0"/>
          <c:tx>
            <c:strRef>
              <c:f>'8.6'!$A$10</c:f>
              <c:strCache>
                <c:ptCount val="1"/>
                <c:pt idx="0">
                  <c:v>Biomasa</c:v>
                </c:pt>
              </c:strCache>
            </c:strRef>
          </c:tx>
          <c:spPr>
            <a:solidFill>
              <a:srgbClr val="23315F"/>
            </a:solidFill>
          </c:spPr>
          <c:invertIfNegative val="0"/>
          <c:val>
            <c:numRef>
              <c:f>'8.6'!$B$10:$M$10</c:f>
              <c:numCache>
                <c:formatCode>#,##0.0</c:formatCode>
                <c:ptCount val="12"/>
                <c:pt idx="0">
                  <c:v>57.941989</c:v>
                </c:pt>
                <c:pt idx="1">
                  <c:v>61.319335000000002</c:v>
                </c:pt>
                <c:pt idx="2">
                  <c:v>82.157493999999986</c:v>
                </c:pt>
                <c:pt idx="3">
                  <c:v>75.753230000000016</c:v>
                </c:pt>
                <c:pt idx="4">
                  <c:v>51.131574000000001</c:v>
                </c:pt>
                <c:pt idx="5">
                  <c:v>22.37913</c:v>
                </c:pt>
                <c:pt idx="6">
                  <c:v>20.279520000000002</c:v>
                </c:pt>
                <c:pt idx="7">
                  <c:v>18.615490000000001</c:v>
                </c:pt>
                <c:pt idx="8">
                  <c:v>18.48705</c:v>
                </c:pt>
                <c:pt idx="9">
                  <c:v>29.77871</c:v>
                </c:pt>
                <c:pt idx="10">
                  <c:v>44.871209999999998</c:v>
                </c:pt>
                <c:pt idx="11">
                  <c:v>26.230059999999998</c:v>
                </c:pt>
              </c:numCache>
            </c:numRef>
          </c:val>
          <c:extLst>
            <c:ext xmlns:c16="http://schemas.microsoft.com/office/drawing/2014/chart" uri="{C3380CC4-5D6E-409C-BE32-E72D297353CC}">
              <c16:uniqueId val="{00000000-0903-4E1A-9723-6717129C30F9}"/>
            </c:ext>
          </c:extLst>
        </c:ser>
        <c:ser>
          <c:idx val="1"/>
          <c:order val="1"/>
          <c:tx>
            <c:strRef>
              <c:f>'8.6'!$A$11</c:f>
              <c:strCache>
                <c:ptCount val="1"/>
                <c:pt idx="0">
                  <c:v>Bioplyn</c:v>
                </c:pt>
              </c:strCache>
            </c:strRef>
          </c:tx>
          <c:spPr>
            <a:solidFill>
              <a:srgbClr val="5A6588"/>
            </a:solidFill>
          </c:spPr>
          <c:invertIfNegative val="0"/>
          <c:val>
            <c:numRef>
              <c:f>'8.6'!$B$11:$M$11</c:f>
              <c:numCache>
                <c:formatCode>#,##0.0</c:formatCode>
                <c:ptCount val="12"/>
                <c:pt idx="0">
                  <c:v>4.6760000000000002</c:v>
                </c:pt>
                <c:pt idx="1">
                  <c:v>3.6930000000000001</c:v>
                </c:pt>
                <c:pt idx="2">
                  <c:v>3.4430000000000001</c:v>
                </c:pt>
                <c:pt idx="3">
                  <c:v>2.8809999999999998</c:v>
                </c:pt>
                <c:pt idx="4">
                  <c:v>1.823</c:v>
                </c:pt>
                <c:pt idx="5">
                  <c:v>0.66400000000000003</c:v>
                </c:pt>
                <c:pt idx="6">
                  <c:v>0.65600000000000003</c:v>
                </c:pt>
                <c:pt idx="7">
                  <c:v>0.54800000000000004</c:v>
                </c:pt>
                <c:pt idx="8">
                  <c:v>0.79800000000000004</c:v>
                </c:pt>
                <c:pt idx="9">
                  <c:v>1.958</c:v>
                </c:pt>
                <c:pt idx="10">
                  <c:v>2.72</c:v>
                </c:pt>
                <c:pt idx="11">
                  <c:v>3.444</c:v>
                </c:pt>
              </c:numCache>
            </c:numRef>
          </c:val>
          <c:extLst>
            <c:ext xmlns:c16="http://schemas.microsoft.com/office/drawing/2014/chart" uri="{C3380CC4-5D6E-409C-BE32-E72D297353CC}">
              <c16:uniqueId val="{00000001-0903-4E1A-9723-6717129C30F9}"/>
            </c:ext>
          </c:extLst>
        </c:ser>
        <c:ser>
          <c:idx val="2"/>
          <c:order val="2"/>
          <c:tx>
            <c:strRef>
              <c:f>'8.6'!$A$12</c:f>
              <c:strCache>
                <c:ptCount val="1"/>
                <c:pt idx="0">
                  <c:v>Černé uhlí</c:v>
                </c:pt>
              </c:strCache>
            </c:strRef>
          </c:tx>
          <c:spPr>
            <a:solidFill>
              <a:srgbClr val="9198B0"/>
            </a:solidFill>
          </c:spPr>
          <c:invertIfNegative val="0"/>
          <c:val>
            <c:numRef>
              <c:f>'8.6'!$B$12:$M$12</c:f>
              <c:numCache>
                <c:formatCode>#,##0.0</c:formatCode>
                <c:ptCount val="12"/>
                <c:pt idx="0">
                  <c:v>5.7295400000000001</c:v>
                </c:pt>
                <c:pt idx="1">
                  <c:v>0.55598000000000003</c:v>
                </c:pt>
                <c:pt idx="2">
                  <c:v>0.42712</c:v>
                </c:pt>
                <c:pt idx="3">
                  <c:v>0</c:v>
                </c:pt>
                <c:pt idx="4">
                  <c:v>0.41958999999999996</c:v>
                </c:pt>
                <c:pt idx="5">
                  <c:v>1.1407799999999999</c:v>
                </c:pt>
                <c:pt idx="6">
                  <c:v>0.52025999999999994</c:v>
                </c:pt>
                <c:pt idx="7">
                  <c:v>0.68540999999999996</c:v>
                </c:pt>
                <c:pt idx="8">
                  <c:v>0.20734</c:v>
                </c:pt>
                <c:pt idx="9">
                  <c:v>1.269E-2</c:v>
                </c:pt>
                <c:pt idx="10">
                  <c:v>0</c:v>
                </c:pt>
                <c:pt idx="11">
                  <c:v>0</c:v>
                </c:pt>
              </c:numCache>
            </c:numRef>
          </c:val>
          <c:extLst>
            <c:ext xmlns:c16="http://schemas.microsoft.com/office/drawing/2014/chart" uri="{C3380CC4-5D6E-409C-BE32-E72D297353CC}">
              <c16:uniqueId val="{00000002-0903-4E1A-9723-6717129C30F9}"/>
            </c:ext>
          </c:extLst>
        </c:ser>
        <c:ser>
          <c:idx val="3"/>
          <c:order val="3"/>
          <c:tx>
            <c:strRef>
              <c:f>'8.6'!$A$13</c:f>
              <c:strCache>
                <c:ptCount val="1"/>
                <c:pt idx="0">
                  <c:v>Elektrická energie</c:v>
                </c:pt>
              </c:strCache>
            </c:strRef>
          </c:tx>
          <c:spPr>
            <a:solidFill>
              <a:srgbClr val="C8CBD7"/>
            </a:solidFill>
          </c:spPr>
          <c:invertIfNegative val="0"/>
          <c:val>
            <c:numRef>
              <c:f>'8.6'!$B$13:$M$13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0903-4E1A-9723-6717129C30F9}"/>
            </c:ext>
          </c:extLst>
        </c:ser>
        <c:ser>
          <c:idx val="4"/>
          <c:order val="4"/>
          <c:tx>
            <c:strRef>
              <c:f>'8.6'!$A$14</c:f>
              <c:strCache>
                <c:ptCount val="1"/>
                <c:pt idx="0">
                  <c:v>Energie prostředí (tepelné čerpadlo)</c:v>
                </c:pt>
              </c:strCache>
            </c:strRef>
          </c:tx>
          <c:spPr>
            <a:solidFill>
              <a:srgbClr val="E02C1F"/>
            </a:solidFill>
          </c:spPr>
          <c:invertIfNegative val="0"/>
          <c:val>
            <c:numRef>
              <c:f>'8.6'!$B$14:$M$14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0903-4E1A-9723-6717129C30F9}"/>
            </c:ext>
          </c:extLst>
        </c:ser>
        <c:ser>
          <c:idx val="5"/>
          <c:order val="5"/>
          <c:tx>
            <c:strRef>
              <c:f>'8.6'!$A$15</c:f>
              <c:strCache>
                <c:ptCount val="1"/>
                <c:pt idx="0">
                  <c:v>Energie Slunce (solární kolektor)</c:v>
                </c:pt>
              </c:strCache>
            </c:strRef>
          </c:tx>
          <c:spPr>
            <a:solidFill>
              <a:srgbClr val="E86158"/>
            </a:solidFill>
          </c:spPr>
          <c:invertIfNegative val="0"/>
          <c:val>
            <c:numRef>
              <c:f>'8.6'!$B$15:$M$15</c:f>
              <c:numCache>
                <c:formatCode>#,##0.0</c:formatCode>
                <c:ptCount val="12"/>
                <c:pt idx="0">
                  <c:v>0</c:v>
                </c:pt>
                <c:pt idx="1">
                  <c:v>0</c:v>
                </c:pt>
                <c:pt idx="2">
                  <c:v>0</c:v>
                </c:pt>
                <c:pt idx="3">
                  <c:v>1.9499999999999999E-3</c:v>
                </c:pt>
                <c:pt idx="4">
                  <c:v>2.2499999999999998E-3</c:v>
                </c:pt>
                <c:pt idx="5">
                  <c:v>1.98E-3</c:v>
                </c:pt>
                <c:pt idx="6">
                  <c:v>1.7600000000000001E-3</c:v>
                </c:pt>
                <c:pt idx="7">
                  <c:v>1.47E-3</c:v>
                </c:pt>
                <c:pt idx="8">
                  <c:v>1.49E-3</c:v>
                </c:pt>
                <c:pt idx="9">
                  <c:v>5.9999999999999995E-4</c:v>
                </c:pt>
                <c:pt idx="10">
                  <c:v>1.3000000000000002E-4</c:v>
                </c:pt>
                <c:pt idx="11">
                  <c:v>0</c:v>
                </c:pt>
              </c:numCache>
            </c:numRef>
          </c:val>
          <c:extLst>
            <c:ext xmlns:c16="http://schemas.microsoft.com/office/drawing/2014/chart" uri="{C3380CC4-5D6E-409C-BE32-E72D297353CC}">
              <c16:uniqueId val="{00000005-0903-4E1A-9723-6717129C30F9}"/>
            </c:ext>
          </c:extLst>
        </c:ser>
        <c:ser>
          <c:idx val="6"/>
          <c:order val="6"/>
          <c:tx>
            <c:strRef>
              <c:f>'8.6'!$A$16</c:f>
              <c:strCache>
                <c:ptCount val="1"/>
                <c:pt idx="0">
                  <c:v>Hnědé uhlí</c:v>
                </c:pt>
              </c:strCache>
            </c:strRef>
          </c:tx>
          <c:spPr>
            <a:solidFill>
              <a:srgbClr val="F0948F"/>
            </a:solidFill>
          </c:spPr>
          <c:invertIfNegative val="0"/>
          <c:val>
            <c:numRef>
              <c:f>'8.6'!$B$16:$M$16</c:f>
              <c:numCache>
                <c:formatCode>#,##0.0</c:formatCode>
                <c:ptCount val="12"/>
                <c:pt idx="0">
                  <c:v>157.48078999999998</c:v>
                </c:pt>
                <c:pt idx="1">
                  <c:v>154.81404999999998</c:v>
                </c:pt>
                <c:pt idx="2">
                  <c:v>104.75855</c:v>
                </c:pt>
                <c:pt idx="3">
                  <c:v>85.485860000000002</c:v>
                </c:pt>
                <c:pt idx="4">
                  <c:v>58.955069999999999</c:v>
                </c:pt>
                <c:pt idx="5">
                  <c:v>50.781419999999997</c:v>
                </c:pt>
                <c:pt idx="6">
                  <c:v>34.894349999999996</c:v>
                </c:pt>
                <c:pt idx="7">
                  <c:v>35.553020000000004</c:v>
                </c:pt>
                <c:pt idx="8">
                  <c:v>50.126910000000002</c:v>
                </c:pt>
                <c:pt idx="9">
                  <c:v>91.612040000000007</c:v>
                </c:pt>
                <c:pt idx="10">
                  <c:v>138.25653</c:v>
                </c:pt>
                <c:pt idx="11">
                  <c:v>199.423</c:v>
                </c:pt>
              </c:numCache>
            </c:numRef>
          </c:val>
          <c:extLst>
            <c:ext xmlns:c16="http://schemas.microsoft.com/office/drawing/2014/chart" uri="{C3380CC4-5D6E-409C-BE32-E72D297353CC}">
              <c16:uniqueId val="{00000006-0903-4E1A-9723-6717129C30F9}"/>
            </c:ext>
          </c:extLst>
        </c:ser>
        <c:ser>
          <c:idx val="7"/>
          <c:order val="7"/>
          <c:tx>
            <c:strRef>
              <c:f>'8.6'!$A$17</c:f>
              <c:strCache>
                <c:ptCount val="1"/>
                <c:pt idx="0">
                  <c:v>Jaderné palivo</c:v>
                </c:pt>
              </c:strCache>
            </c:strRef>
          </c:tx>
          <c:spPr>
            <a:solidFill>
              <a:srgbClr val="F7C9C7"/>
            </a:solidFill>
          </c:spPr>
          <c:invertIfNegative val="0"/>
          <c:val>
            <c:numRef>
              <c:f>'8.6'!$B$17:$M$17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0903-4E1A-9723-6717129C30F9}"/>
            </c:ext>
          </c:extLst>
        </c:ser>
        <c:ser>
          <c:idx val="8"/>
          <c:order val="8"/>
          <c:tx>
            <c:strRef>
              <c:f>'8.6'!$A$18</c:f>
              <c:strCache>
                <c:ptCount val="1"/>
                <c:pt idx="0">
                  <c:v>Koks</c:v>
                </c:pt>
              </c:strCache>
            </c:strRef>
          </c:tx>
          <c:spPr>
            <a:solidFill>
              <a:srgbClr val="262626"/>
            </a:solidFill>
          </c:spPr>
          <c:invertIfNegative val="0"/>
          <c:val>
            <c:numRef>
              <c:f>'8.6'!$B$18:$M$18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0903-4E1A-9723-6717129C30F9}"/>
            </c:ext>
          </c:extLst>
        </c:ser>
        <c:ser>
          <c:idx val="9"/>
          <c:order val="9"/>
          <c:tx>
            <c:strRef>
              <c:f>'8.6'!$A$19</c:f>
              <c:strCache>
                <c:ptCount val="1"/>
                <c:pt idx="0">
                  <c:v>Odpadní teplo</c:v>
                </c:pt>
              </c:strCache>
            </c:strRef>
          </c:tx>
          <c:spPr>
            <a:solidFill>
              <a:srgbClr val="646363"/>
            </a:solidFill>
          </c:spPr>
          <c:invertIfNegative val="0"/>
          <c:val>
            <c:numRef>
              <c:f>'8.6'!$B$19:$M$19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0903-4E1A-9723-6717129C30F9}"/>
            </c:ext>
          </c:extLst>
        </c:ser>
        <c:ser>
          <c:idx val="10"/>
          <c:order val="10"/>
          <c:tx>
            <c:strRef>
              <c:f>'8.6'!$A$20</c:f>
              <c:strCache>
                <c:ptCount val="1"/>
                <c:pt idx="0">
                  <c:v>Ostatní kapalná paliva</c:v>
                </c:pt>
              </c:strCache>
            </c:strRef>
          </c:tx>
          <c:spPr>
            <a:solidFill>
              <a:srgbClr val="9D9D9C"/>
            </a:solidFill>
          </c:spPr>
          <c:invertIfNegative val="0"/>
          <c:val>
            <c:numRef>
              <c:f>'8.6'!$B$20:$M$20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0903-4E1A-9723-6717129C30F9}"/>
            </c:ext>
          </c:extLst>
        </c:ser>
        <c:ser>
          <c:idx val="11"/>
          <c:order val="11"/>
          <c:tx>
            <c:strRef>
              <c:f>'8.6'!$A$21</c:f>
              <c:strCache>
                <c:ptCount val="1"/>
                <c:pt idx="0">
                  <c:v>Ostatní pevná paliva</c:v>
                </c:pt>
              </c:strCache>
            </c:strRef>
          </c:tx>
          <c:spPr>
            <a:solidFill>
              <a:srgbClr val="D0D0D0"/>
            </a:solidFill>
          </c:spPr>
          <c:invertIfNegative val="0"/>
          <c:val>
            <c:numRef>
              <c:f>'8.6'!$B$21:$M$21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0903-4E1A-9723-6717129C30F9}"/>
            </c:ext>
          </c:extLst>
        </c:ser>
        <c:ser>
          <c:idx val="12"/>
          <c:order val="12"/>
          <c:tx>
            <c:strRef>
              <c:f>'8.6'!$A$22</c:f>
              <c:strCache>
                <c:ptCount val="1"/>
                <c:pt idx="0">
                  <c:v>Ostatní plyny</c:v>
                </c:pt>
              </c:strCache>
            </c:strRef>
          </c:tx>
          <c:spPr>
            <a:pattFill prst="ltUpDiag">
              <a:fgClr>
                <a:srgbClr val="23315F"/>
              </a:fgClr>
              <a:bgClr>
                <a:sysClr val="window" lastClr="FFFFFF"/>
              </a:bgClr>
            </a:pattFill>
          </c:spPr>
          <c:invertIfNegative val="0"/>
          <c:val>
            <c:numRef>
              <c:f>'8.6'!$B$22:$M$22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0903-4E1A-9723-6717129C30F9}"/>
            </c:ext>
          </c:extLst>
        </c:ser>
        <c:ser>
          <c:idx val="13"/>
          <c:order val="13"/>
          <c:tx>
            <c:strRef>
              <c:f>'8.6'!$A$23</c:f>
              <c:strCache>
                <c:ptCount val="1"/>
                <c:pt idx="0">
                  <c:v>Ostatní</c:v>
                </c:pt>
              </c:strCache>
            </c:strRef>
          </c:tx>
          <c:spPr>
            <a:pattFill prst="ltUpDiag">
              <a:fgClr>
                <a:srgbClr val="E02C1F"/>
              </a:fgClr>
              <a:bgClr>
                <a:sysClr val="window" lastClr="FFFFFF"/>
              </a:bgClr>
            </a:pattFill>
          </c:spPr>
          <c:invertIfNegative val="0"/>
          <c:val>
            <c:numRef>
              <c:f>'8.6'!$B$23:$M$23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0903-4E1A-9723-6717129C30F9}"/>
            </c:ext>
          </c:extLst>
        </c:ser>
        <c:ser>
          <c:idx val="14"/>
          <c:order val="14"/>
          <c:tx>
            <c:strRef>
              <c:f>'8.6'!$A$24</c:f>
              <c:strCache>
                <c:ptCount val="1"/>
                <c:pt idx="0">
                  <c:v>Topné oleje</c:v>
                </c:pt>
              </c:strCache>
            </c:strRef>
          </c:tx>
          <c:spPr>
            <a:pattFill prst="ltUpDiag">
              <a:fgClr>
                <a:srgbClr val="5A6588"/>
              </a:fgClr>
              <a:bgClr>
                <a:sysClr val="window" lastClr="FFFFFF"/>
              </a:bgClr>
            </a:pattFill>
          </c:spPr>
          <c:invertIfNegative val="0"/>
          <c:val>
            <c:numRef>
              <c:f>'8.6'!$B$24:$M$24</c:f>
              <c:numCache>
                <c:formatCode>#,##0.0</c:formatCode>
                <c:ptCount val="12"/>
                <c:pt idx="0">
                  <c:v>0.29499999999999998</c:v>
                </c:pt>
                <c:pt idx="1">
                  <c:v>0.31</c:v>
                </c:pt>
                <c:pt idx="2">
                  <c:v>0.23799999999999999</c:v>
                </c:pt>
                <c:pt idx="3">
                  <c:v>0.20899999999999999</c:v>
                </c:pt>
                <c:pt idx="4">
                  <c:v>0.13700000000000001</c:v>
                </c:pt>
                <c:pt idx="5">
                  <c:v>0.19642999999999999</c:v>
                </c:pt>
                <c:pt idx="6">
                  <c:v>8.3000000000000004E-2</c:v>
                </c:pt>
                <c:pt idx="7">
                  <c:v>8.5999999999999993E-2</c:v>
                </c:pt>
                <c:pt idx="8">
                  <c:v>7.9000000000000001E-2</c:v>
                </c:pt>
                <c:pt idx="9">
                  <c:v>0.24180000000000001</c:v>
                </c:pt>
                <c:pt idx="10">
                  <c:v>2.5729999999999999E-2</c:v>
                </c:pt>
                <c:pt idx="11">
                  <c:v>0</c:v>
                </c:pt>
              </c:numCache>
            </c:numRef>
          </c:val>
          <c:extLst>
            <c:ext xmlns:c16="http://schemas.microsoft.com/office/drawing/2014/chart" uri="{C3380CC4-5D6E-409C-BE32-E72D297353CC}">
              <c16:uniqueId val="{0000000E-0903-4E1A-9723-6717129C30F9}"/>
            </c:ext>
          </c:extLst>
        </c:ser>
        <c:ser>
          <c:idx val="15"/>
          <c:order val="15"/>
          <c:tx>
            <c:strRef>
              <c:f>'8.6'!$A$25</c:f>
              <c:strCache>
                <c:ptCount val="1"/>
                <c:pt idx="0">
                  <c:v>Zemní plyn</c:v>
                </c:pt>
              </c:strCache>
            </c:strRef>
          </c:tx>
          <c:spPr>
            <a:pattFill prst="ltUpDiag">
              <a:fgClr>
                <a:srgbClr val="E86158"/>
              </a:fgClr>
              <a:bgClr>
                <a:sysClr val="window" lastClr="FFFFFF"/>
              </a:bgClr>
            </a:pattFill>
          </c:spPr>
          <c:invertIfNegative val="0"/>
          <c:val>
            <c:numRef>
              <c:f>'8.6'!$B$25:$M$25</c:f>
              <c:numCache>
                <c:formatCode>#,##0.0</c:formatCode>
                <c:ptCount val="12"/>
                <c:pt idx="0">
                  <c:v>122.01859499999999</c:v>
                </c:pt>
                <c:pt idx="1">
                  <c:v>124.93277099999997</c:v>
                </c:pt>
                <c:pt idx="2">
                  <c:v>109.475818</c:v>
                </c:pt>
                <c:pt idx="3">
                  <c:v>86.643643000000012</c:v>
                </c:pt>
                <c:pt idx="4">
                  <c:v>59.580259999999996</c:v>
                </c:pt>
                <c:pt idx="5">
                  <c:v>43.660415</c:v>
                </c:pt>
                <c:pt idx="6">
                  <c:v>36.613897999999999</c:v>
                </c:pt>
                <c:pt idx="7">
                  <c:v>39.365725000000005</c:v>
                </c:pt>
                <c:pt idx="8">
                  <c:v>40.630901000000001</c:v>
                </c:pt>
                <c:pt idx="9">
                  <c:v>79.23438800000001</c:v>
                </c:pt>
                <c:pt idx="10">
                  <c:v>113.44578600000001</c:v>
                </c:pt>
                <c:pt idx="11">
                  <c:v>119.07993</c:v>
                </c:pt>
              </c:numCache>
            </c:numRef>
          </c:val>
          <c:extLst>
            <c:ext xmlns:c16="http://schemas.microsoft.com/office/drawing/2014/chart" uri="{C3380CC4-5D6E-409C-BE32-E72D297353CC}">
              <c16:uniqueId val="{0000000F-0903-4E1A-9723-6717129C30F9}"/>
            </c:ext>
          </c:extLst>
        </c:ser>
        <c:dLbls>
          <c:showLegendKey val="0"/>
          <c:showVal val="0"/>
          <c:showCatName val="0"/>
          <c:showSerName val="0"/>
          <c:showPercent val="0"/>
          <c:showBubbleSize val="0"/>
        </c:dLbls>
        <c:gapWidth val="50"/>
        <c:overlap val="100"/>
        <c:axId val="287557120"/>
        <c:axId val="287558656"/>
      </c:barChart>
      <c:catAx>
        <c:axId val="28755712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7558656"/>
        <c:crosses val="autoZero"/>
        <c:auto val="1"/>
        <c:lblAlgn val="ctr"/>
        <c:lblOffset val="100"/>
        <c:noMultiLvlLbl val="0"/>
      </c:catAx>
      <c:valAx>
        <c:axId val="287558656"/>
        <c:scaling>
          <c:orientation val="minMax"/>
          <c:max val="5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7557120"/>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24-C7A6-41D6-8E02-335B206504B2}"/>
              </c:ext>
            </c:extLst>
          </c:dPt>
          <c:dPt>
            <c:idx val="1"/>
            <c:bubble3D val="0"/>
            <c:spPr>
              <a:solidFill>
                <a:schemeClr val="accent2"/>
              </a:solidFill>
            </c:spPr>
            <c:extLst>
              <c:ext xmlns:c16="http://schemas.microsoft.com/office/drawing/2014/chart" uri="{C3380CC4-5D6E-409C-BE32-E72D297353CC}">
                <c16:uniqueId val="{00000025-C7A6-41D6-8E02-335B206504B2}"/>
              </c:ext>
            </c:extLst>
          </c:dPt>
          <c:dPt>
            <c:idx val="2"/>
            <c:bubble3D val="0"/>
            <c:spPr>
              <a:solidFill>
                <a:schemeClr val="accent3"/>
              </a:solidFill>
            </c:spPr>
            <c:extLst>
              <c:ext xmlns:c16="http://schemas.microsoft.com/office/drawing/2014/chart" uri="{C3380CC4-5D6E-409C-BE32-E72D297353CC}">
                <c16:uniqueId val="{00000026-C7A6-41D6-8E02-335B206504B2}"/>
              </c:ext>
            </c:extLst>
          </c:dPt>
          <c:dPt>
            <c:idx val="3"/>
            <c:bubble3D val="0"/>
            <c:spPr>
              <a:solidFill>
                <a:schemeClr val="accent4"/>
              </a:solidFill>
            </c:spPr>
            <c:extLst>
              <c:ext xmlns:c16="http://schemas.microsoft.com/office/drawing/2014/chart" uri="{C3380CC4-5D6E-409C-BE32-E72D297353CC}">
                <c16:uniqueId val="{00000027-C7A6-41D6-8E02-335B206504B2}"/>
              </c:ext>
            </c:extLst>
          </c:dPt>
          <c:dPt>
            <c:idx val="4"/>
            <c:bubble3D val="0"/>
            <c:spPr>
              <a:solidFill>
                <a:schemeClr val="accent5"/>
              </a:solidFill>
            </c:spPr>
            <c:extLst>
              <c:ext xmlns:c16="http://schemas.microsoft.com/office/drawing/2014/chart" uri="{C3380CC4-5D6E-409C-BE32-E72D297353CC}">
                <c16:uniqueId val="{00000028-C7A6-41D6-8E02-335B206504B2}"/>
              </c:ext>
            </c:extLst>
          </c:dPt>
          <c:dPt>
            <c:idx val="5"/>
            <c:bubble3D val="0"/>
            <c:spPr>
              <a:solidFill>
                <a:schemeClr val="accent6"/>
              </a:solidFill>
            </c:spPr>
            <c:extLst>
              <c:ext xmlns:c16="http://schemas.microsoft.com/office/drawing/2014/chart" uri="{C3380CC4-5D6E-409C-BE32-E72D297353CC}">
                <c16:uniqueId val="{00000029-C7A6-41D6-8E02-335B206504B2}"/>
              </c:ext>
            </c:extLst>
          </c:dPt>
          <c:dPt>
            <c:idx val="6"/>
            <c:bubble3D val="0"/>
            <c:spPr>
              <a:solidFill>
                <a:srgbClr val="F0948F"/>
              </a:solidFill>
            </c:spPr>
            <c:extLst>
              <c:ext xmlns:c16="http://schemas.microsoft.com/office/drawing/2014/chart" uri="{C3380CC4-5D6E-409C-BE32-E72D297353CC}">
                <c16:uniqueId val="{0000002A-C7A6-41D6-8E02-335B206504B2}"/>
              </c:ext>
            </c:extLst>
          </c:dPt>
          <c:dPt>
            <c:idx val="7"/>
            <c:bubble3D val="0"/>
            <c:spPr>
              <a:solidFill>
                <a:srgbClr val="F7C9C7"/>
              </a:solidFill>
            </c:spPr>
            <c:extLst>
              <c:ext xmlns:c16="http://schemas.microsoft.com/office/drawing/2014/chart" uri="{C3380CC4-5D6E-409C-BE32-E72D297353CC}">
                <c16:uniqueId val="{0000002B-C7A6-41D6-8E02-335B206504B2}"/>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3-C7A6-41D6-8E02-335B206504B2}"/>
            </c:ext>
          </c:extLst>
        </c:ser>
        <c:ser>
          <c:idx val="2"/>
          <c:order val="1"/>
          <c:dPt>
            <c:idx val="0"/>
            <c:bubble3D val="0"/>
            <c:spPr>
              <a:solidFill>
                <a:schemeClr val="accent1"/>
              </a:solidFill>
            </c:spPr>
            <c:extLst>
              <c:ext xmlns:c16="http://schemas.microsoft.com/office/drawing/2014/chart" uri="{C3380CC4-5D6E-409C-BE32-E72D297353CC}">
                <c16:uniqueId val="{00000013-C7A6-41D6-8E02-335B206504B2}"/>
              </c:ext>
            </c:extLst>
          </c:dPt>
          <c:dPt>
            <c:idx val="1"/>
            <c:bubble3D val="0"/>
            <c:spPr>
              <a:solidFill>
                <a:schemeClr val="accent2"/>
              </a:solidFill>
            </c:spPr>
            <c:extLst>
              <c:ext xmlns:c16="http://schemas.microsoft.com/office/drawing/2014/chart" uri="{C3380CC4-5D6E-409C-BE32-E72D297353CC}">
                <c16:uniqueId val="{00000015-C7A6-41D6-8E02-335B206504B2}"/>
              </c:ext>
            </c:extLst>
          </c:dPt>
          <c:dPt>
            <c:idx val="2"/>
            <c:bubble3D val="0"/>
            <c:spPr>
              <a:solidFill>
                <a:schemeClr val="accent3"/>
              </a:solidFill>
            </c:spPr>
            <c:extLst>
              <c:ext xmlns:c16="http://schemas.microsoft.com/office/drawing/2014/chart" uri="{C3380CC4-5D6E-409C-BE32-E72D297353CC}">
                <c16:uniqueId val="{00000017-C7A6-41D6-8E02-335B206504B2}"/>
              </c:ext>
            </c:extLst>
          </c:dPt>
          <c:dPt>
            <c:idx val="3"/>
            <c:bubble3D val="0"/>
            <c:spPr>
              <a:solidFill>
                <a:schemeClr val="accent4"/>
              </a:solidFill>
            </c:spPr>
            <c:extLst>
              <c:ext xmlns:c16="http://schemas.microsoft.com/office/drawing/2014/chart" uri="{C3380CC4-5D6E-409C-BE32-E72D297353CC}">
                <c16:uniqueId val="{00000019-C7A6-41D6-8E02-335B206504B2}"/>
              </c:ext>
            </c:extLst>
          </c:dPt>
          <c:dPt>
            <c:idx val="4"/>
            <c:bubble3D val="0"/>
            <c:spPr>
              <a:solidFill>
                <a:schemeClr val="accent5"/>
              </a:solidFill>
            </c:spPr>
            <c:extLst>
              <c:ext xmlns:c16="http://schemas.microsoft.com/office/drawing/2014/chart" uri="{C3380CC4-5D6E-409C-BE32-E72D297353CC}">
                <c16:uniqueId val="{0000001B-C7A6-41D6-8E02-335B206504B2}"/>
              </c:ext>
            </c:extLst>
          </c:dPt>
          <c:dPt>
            <c:idx val="5"/>
            <c:bubble3D val="0"/>
            <c:spPr>
              <a:solidFill>
                <a:schemeClr val="accent6"/>
              </a:solidFill>
            </c:spPr>
            <c:extLst>
              <c:ext xmlns:c16="http://schemas.microsoft.com/office/drawing/2014/chart" uri="{C3380CC4-5D6E-409C-BE32-E72D297353CC}">
                <c16:uniqueId val="{0000001D-C7A6-41D6-8E02-335B206504B2}"/>
              </c:ext>
            </c:extLst>
          </c:dPt>
          <c:dPt>
            <c:idx val="6"/>
            <c:bubble3D val="0"/>
            <c:spPr>
              <a:solidFill>
                <a:srgbClr val="F0948F"/>
              </a:solidFill>
            </c:spPr>
            <c:extLst>
              <c:ext xmlns:c16="http://schemas.microsoft.com/office/drawing/2014/chart" uri="{C3380CC4-5D6E-409C-BE32-E72D297353CC}">
                <c16:uniqueId val="{0000001F-C7A6-41D6-8E02-335B206504B2}"/>
              </c:ext>
            </c:extLst>
          </c:dPt>
          <c:dPt>
            <c:idx val="7"/>
            <c:bubble3D val="0"/>
            <c:spPr>
              <a:solidFill>
                <a:srgbClr val="F7C9C7"/>
              </a:solidFill>
            </c:spPr>
            <c:extLst>
              <c:ext xmlns:c16="http://schemas.microsoft.com/office/drawing/2014/chart" uri="{C3380CC4-5D6E-409C-BE32-E72D297353CC}">
                <c16:uniqueId val="{00000021-C7A6-41D6-8E02-335B206504B2}"/>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2-C7A6-41D6-8E02-335B206504B2}"/>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FDB7-49D5-B805-7FABAC77FD8B}"/>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FDB7-49D5-B805-7FABAC77FD8B}"/>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FDB7-49D5-B805-7FABAC77FD8B}"/>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FDB7-49D5-B805-7FABAC77FD8B}"/>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FDB7-49D5-B805-7FABAC77FD8B}"/>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FDB7-49D5-B805-7FABAC77FD8B}"/>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FDB7-49D5-B805-7FABAC77FD8B}"/>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FDB7-49D5-B805-7FABAC77FD8B}"/>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FDB7-49D5-B805-7FABAC77FD8B}"/>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FDB7-49D5-B805-7FABAC77FD8B}"/>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FDB7-49D5-B805-7FABAC77FD8B}"/>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FDB7-49D5-B805-7FABAC77FD8B}"/>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FDB7-49D5-B805-7FABAC77FD8B}"/>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FDB7-49D5-B805-7FABAC77FD8B}"/>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FDB7-49D5-B805-7FABAC77FD8B}"/>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FDB7-49D5-B805-7FABAC77FD8B}"/>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64E3-4E6B-A9A6-15C8143D0876}"/>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64E3-4E6B-A9A6-15C8143D0876}"/>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64E3-4E6B-A9A6-15C8143D0876}"/>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64E3-4E6B-A9A6-15C8143D0876}"/>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64E3-4E6B-A9A6-15C8143D0876}"/>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64E3-4E6B-A9A6-15C8143D0876}"/>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64E3-4E6B-A9A6-15C8143D0876}"/>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64E3-4E6B-A9A6-15C8143D0876}"/>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64E3-4E6B-A9A6-15C8143D0876}"/>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64E3-4E6B-A9A6-15C8143D0876}"/>
            </c:ext>
          </c:extLst>
        </c:ser>
        <c:ser>
          <c:idx val="10"/>
          <c:order val="10"/>
          <c:tx>
            <c:strRef>
              <c:f>'4.1'!$O$18</c:f>
              <c:strCache>
                <c:ptCount val="1"/>
              </c:strCache>
            </c:strRef>
          </c:tx>
          <c:spPr>
            <a:solidFill>
              <a:srgbClr val="D0D0D0"/>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64E3-4E6B-A9A6-15C8143D0876}"/>
            </c:ext>
          </c:extLst>
        </c:ser>
        <c:ser>
          <c:idx val="11"/>
          <c:order val="11"/>
          <c:tx>
            <c:strRef>
              <c:f>'4.1'!$O$19</c:f>
              <c:strCache>
                <c:ptCount val="1"/>
              </c:strCache>
            </c:strRef>
          </c:tx>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64E3-4E6B-A9A6-15C8143D0876}"/>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64E3-4E6B-A9A6-15C8143D0876}"/>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64E3-4E6B-A9A6-15C8143D0876}"/>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64E3-4E6B-A9A6-15C8143D0876}"/>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64E3-4E6B-A9A6-15C8143D0876}"/>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2.4453030715926344E-3"/>
          <c:y val="6.5974249454567825E-3"/>
        </c:manualLayout>
      </c:layout>
      <c:overlay val="0"/>
    </c:title>
    <c:autoTitleDeleted val="0"/>
    <c:plotArea>
      <c:layout>
        <c:manualLayout>
          <c:layoutTarget val="inner"/>
          <c:xMode val="edge"/>
          <c:yMode val="edge"/>
          <c:x val="7.9259161287294724E-2"/>
          <c:y val="0.23497100002552695"/>
          <c:w val="0.6823276432164449"/>
          <c:h val="0.5909478699092181"/>
        </c:manualLayout>
      </c:layout>
      <c:barChart>
        <c:barDir val="col"/>
        <c:grouping val="stacked"/>
        <c:varyColors val="0"/>
        <c:ser>
          <c:idx val="0"/>
          <c:order val="0"/>
          <c:tx>
            <c:strRef>
              <c:f>'8.7'!$A$27</c:f>
              <c:strCache>
                <c:ptCount val="1"/>
                <c:pt idx="0">
                  <c:v>Průmysl</c:v>
                </c:pt>
              </c:strCache>
            </c:strRef>
          </c:tx>
          <c:invertIfNegative val="0"/>
          <c:val>
            <c:numRef>
              <c:f>'8.7'!$B$27:$M$27</c:f>
              <c:numCache>
                <c:formatCode>#,##0.0</c:formatCode>
                <c:ptCount val="12"/>
                <c:pt idx="0">
                  <c:v>24.302188999999998</c:v>
                </c:pt>
                <c:pt idx="1">
                  <c:v>24.829737000000002</c:v>
                </c:pt>
                <c:pt idx="2">
                  <c:v>21.929990000000004</c:v>
                </c:pt>
                <c:pt idx="3">
                  <c:v>16.666982999999998</c:v>
                </c:pt>
                <c:pt idx="4">
                  <c:v>9.4276069999999983</c:v>
                </c:pt>
                <c:pt idx="5">
                  <c:v>4.3597130000000002</c:v>
                </c:pt>
                <c:pt idx="6">
                  <c:v>3.6092719999999998</c:v>
                </c:pt>
                <c:pt idx="7">
                  <c:v>3.4991909999999997</c:v>
                </c:pt>
                <c:pt idx="8">
                  <c:v>2.9682570000000004</c:v>
                </c:pt>
                <c:pt idx="9">
                  <c:v>9.9111100000000008</c:v>
                </c:pt>
                <c:pt idx="10">
                  <c:v>20.068723999999996</c:v>
                </c:pt>
                <c:pt idx="11">
                  <c:v>23.929383999999999</c:v>
                </c:pt>
              </c:numCache>
            </c:numRef>
          </c:val>
          <c:extLst>
            <c:ext xmlns:c16="http://schemas.microsoft.com/office/drawing/2014/chart" uri="{C3380CC4-5D6E-409C-BE32-E72D297353CC}">
              <c16:uniqueId val="{00000000-5883-4244-B438-4F47DB704ED5}"/>
            </c:ext>
          </c:extLst>
        </c:ser>
        <c:ser>
          <c:idx val="1"/>
          <c:order val="1"/>
          <c:tx>
            <c:strRef>
              <c:f>'8.7'!$A$28</c:f>
              <c:strCache>
                <c:ptCount val="1"/>
                <c:pt idx="0">
                  <c:v>Energetika</c:v>
                </c:pt>
              </c:strCache>
            </c:strRef>
          </c:tx>
          <c:invertIfNegative val="0"/>
          <c:val>
            <c:numRef>
              <c:f>'8.7'!$B$28:$M$28</c:f>
              <c:numCache>
                <c:formatCode>#,##0.0</c:formatCode>
                <c:ptCount val="12"/>
                <c:pt idx="0">
                  <c:v>0.439</c:v>
                </c:pt>
                <c:pt idx="1">
                  <c:v>0.42</c:v>
                </c:pt>
                <c:pt idx="2">
                  <c:v>0.36599999999999999</c:v>
                </c:pt>
                <c:pt idx="3">
                  <c:v>0.26700000000000002</c:v>
                </c:pt>
                <c:pt idx="4">
                  <c:v>3.3000000000000002E-2</c:v>
                </c:pt>
                <c:pt idx="5">
                  <c:v>2E-3</c:v>
                </c:pt>
                <c:pt idx="6">
                  <c:v>0</c:v>
                </c:pt>
                <c:pt idx="7">
                  <c:v>0</c:v>
                </c:pt>
                <c:pt idx="8">
                  <c:v>0</c:v>
                </c:pt>
                <c:pt idx="9">
                  <c:v>0.11799999999999999</c:v>
                </c:pt>
                <c:pt idx="10">
                  <c:v>0.34839999999999999</c:v>
                </c:pt>
                <c:pt idx="11">
                  <c:v>0.45779999999999998</c:v>
                </c:pt>
              </c:numCache>
            </c:numRef>
          </c:val>
          <c:extLst>
            <c:ext xmlns:c16="http://schemas.microsoft.com/office/drawing/2014/chart" uri="{C3380CC4-5D6E-409C-BE32-E72D297353CC}">
              <c16:uniqueId val="{00000001-5883-4244-B438-4F47DB704ED5}"/>
            </c:ext>
          </c:extLst>
        </c:ser>
        <c:ser>
          <c:idx val="2"/>
          <c:order val="2"/>
          <c:tx>
            <c:strRef>
              <c:f>'8.7'!$A$29</c:f>
              <c:strCache>
                <c:ptCount val="1"/>
                <c:pt idx="0">
                  <c:v>Doprava</c:v>
                </c:pt>
              </c:strCache>
            </c:strRef>
          </c:tx>
          <c:invertIfNegative val="0"/>
          <c:val>
            <c:numRef>
              <c:f>'8.7'!$B$29:$M$29</c:f>
              <c:numCache>
                <c:formatCode>#,##0.0</c:formatCode>
                <c:ptCount val="12"/>
                <c:pt idx="0">
                  <c:v>1.075</c:v>
                </c:pt>
                <c:pt idx="1">
                  <c:v>1.0409999999999999</c:v>
                </c:pt>
                <c:pt idx="2">
                  <c:v>0.82399999999999995</c:v>
                </c:pt>
                <c:pt idx="3">
                  <c:v>0.56699999999999995</c:v>
                </c:pt>
                <c:pt idx="4">
                  <c:v>0.107</c:v>
                </c:pt>
                <c:pt idx="5">
                  <c:v>0</c:v>
                </c:pt>
                <c:pt idx="6">
                  <c:v>0</c:v>
                </c:pt>
                <c:pt idx="7">
                  <c:v>0</c:v>
                </c:pt>
                <c:pt idx="8">
                  <c:v>0</c:v>
                </c:pt>
                <c:pt idx="9">
                  <c:v>0.30599999999999999</c:v>
                </c:pt>
                <c:pt idx="10">
                  <c:v>0.82099999999999995</c:v>
                </c:pt>
                <c:pt idx="11">
                  <c:v>1.238</c:v>
                </c:pt>
              </c:numCache>
            </c:numRef>
          </c:val>
          <c:extLst>
            <c:ext xmlns:c16="http://schemas.microsoft.com/office/drawing/2014/chart" uri="{C3380CC4-5D6E-409C-BE32-E72D297353CC}">
              <c16:uniqueId val="{00000002-5883-4244-B438-4F47DB704ED5}"/>
            </c:ext>
          </c:extLst>
        </c:ser>
        <c:ser>
          <c:idx val="3"/>
          <c:order val="3"/>
          <c:tx>
            <c:strRef>
              <c:f>'8.7'!$A$30</c:f>
              <c:strCache>
                <c:ptCount val="1"/>
                <c:pt idx="0">
                  <c:v>Stavebnictví</c:v>
                </c:pt>
              </c:strCache>
            </c:strRef>
          </c:tx>
          <c:invertIfNegative val="0"/>
          <c:val>
            <c:numRef>
              <c:f>'8.7'!$B$30:$M$30</c:f>
              <c:numCache>
                <c:formatCode>#,##0.0</c:formatCode>
                <c:ptCount val="12"/>
                <c:pt idx="0">
                  <c:v>0.23980000000000001</c:v>
                </c:pt>
                <c:pt idx="1">
                  <c:v>0.31110000000000004</c:v>
                </c:pt>
                <c:pt idx="2">
                  <c:v>0.28399999999999997</c:v>
                </c:pt>
                <c:pt idx="3">
                  <c:v>0.17809999999999998</c:v>
                </c:pt>
                <c:pt idx="4">
                  <c:v>1.0999999999999999E-2</c:v>
                </c:pt>
                <c:pt idx="5">
                  <c:v>3.0000000000000001E-3</c:v>
                </c:pt>
                <c:pt idx="6">
                  <c:v>2E-3</c:v>
                </c:pt>
                <c:pt idx="7">
                  <c:v>2E-3</c:v>
                </c:pt>
                <c:pt idx="8">
                  <c:v>2.1000000000000003E-3</c:v>
                </c:pt>
                <c:pt idx="9">
                  <c:v>2.8000000000000001E-2</c:v>
                </c:pt>
                <c:pt idx="10">
                  <c:v>0.22500000000000001</c:v>
                </c:pt>
                <c:pt idx="11">
                  <c:v>0.32580000000000003</c:v>
                </c:pt>
              </c:numCache>
            </c:numRef>
          </c:val>
          <c:extLst>
            <c:ext xmlns:c16="http://schemas.microsoft.com/office/drawing/2014/chart" uri="{C3380CC4-5D6E-409C-BE32-E72D297353CC}">
              <c16:uniqueId val="{00000003-5883-4244-B438-4F47DB704ED5}"/>
            </c:ext>
          </c:extLst>
        </c:ser>
        <c:ser>
          <c:idx val="4"/>
          <c:order val="4"/>
          <c:tx>
            <c:strRef>
              <c:f>'8.7'!$A$31</c:f>
              <c:strCache>
                <c:ptCount val="1"/>
                <c:pt idx="0">
                  <c:v>Zemědělství a lesnictví</c:v>
                </c:pt>
              </c:strCache>
            </c:strRef>
          </c:tx>
          <c:spPr>
            <a:solidFill>
              <a:schemeClr val="accent5"/>
            </a:solidFill>
          </c:spPr>
          <c:invertIfNegative val="0"/>
          <c:val>
            <c:numRef>
              <c:f>'8.7'!$B$31:$M$31</c:f>
              <c:numCache>
                <c:formatCode>#,##0.0</c:formatCode>
                <c:ptCount val="12"/>
                <c:pt idx="0">
                  <c:v>0.97453999999999996</c:v>
                </c:pt>
                <c:pt idx="1">
                  <c:v>0.91774999999999995</c:v>
                </c:pt>
                <c:pt idx="2">
                  <c:v>1.1062000000000001</c:v>
                </c:pt>
                <c:pt idx="3">
                  <c:v>1.0136400000000001</c:v>
                </c:pt>
                <c:pt idx="4">
                  <c:v>0.91900000000000004</c:v>
                </c:pt>
                <c:pt idx="5">
                  <c:v>0.77297000000000005</c:v>
                </c:pt>
                <c:pt idx="6">
                  <c:v>0.55203000000000002</c:v>
                </c:pt>
                <c:pt idx="7">
                  <c:v>0.73129</c:v>
                </c:pt>
                <c:pt idx="8">
                  <c:v>0.66752</c:v>
                </c:pt>
                <c:pt idx="9">
                  <c:v>0.89119000000000004</c:v>
                </c:pt>
                <c:pt idx="10">
                  <c:v>0.90739999999999998</c:v>
                </c:pt>
                <c:pt idx="11">
                  <c:v>0.99860000000000004</c:v>
                </c:pt>
              </c:numCache>
            </c:numRef>
          </c:val>
          <c:extLst>
            <c:ext xmlns:c16="http://schemas.microsoft.com/office/drawing/2014/chart" uri="{C3380CC4-5D6E-409C-BE32-E72D297353CC}">
              <c16:uniqueId val="{00000004-5883-4244-B438-4F47DB704ED5}"/>
            </c:ext>
          </c:extLst>
        </c:ser>
        <c:ser>
          <c:idx val="5"/>
          <c:order val="5"/>
          <c:tx>
            <c:strRef>
              <c:f>'8.7'!$A$32</c:f>
              <c:strCache>
                <c:ptCount val="1"/>
                <c:pt idx="0">
                  <c:v>Domácnosti</c:v>
                </c:pt>
              </c:strCache>
            </c:strRef>
          </c:tx>
          <c:spPr>
            <a:solidFill>
              <a:schemeClr val="accent6"/>
            </a:solidFill>
          </c:spPr>
          <c:invertIfNegative val="0"/>
          <c:val>
            <c:numRef>
              <c:f>'8.7'!$B$32:$M$32</c:f>
              <c:numCache>
                <c:formatCode>#,##0.0</c:formatCode>
                <c:ptCount val="12"/>
                <c:pt idx="0">
                  <c:v>135.40446800000001</c:v>
                </c:pt>
                <c:pt idx="1">
                  <c:v>124.73314399999998</c:v>
                </c:pt>
                <c:pt idx="2">
                  <c:v>112.838966</c:v>
                </c:pt>
                <c:pt idx="3">
                  <c:v>89.081964999999997</c:v>
                </c:pt>
                <c:pt idx="4">
                  <c:v>48.306825000000003</c:v>
                </c:pt>
                <c:pt idx="5">
                  <c:v>25.832120000000003</c:v>
                </c:pt>
                <c:pt idx="6">
                  <c:v>24.707717000000006</c:v>
                </c:pt>
                <c:pt idx="7">
                  <c:v>24.955041999999999</c:v>
                </c:pt>
                <c:pt idx="8">
                  <c:v>27.087997999999999</c:v>
                </c:pt>
                <c:pt idx="9">
                  <c:v>65.910540999999981</c:v>
                </c:pt>
                <c:pt idx="10">
                  <c:v>114.763954</c:v>
                </c:pt>
                <c:pt idx="11">
                  <c:v>141.84346000000002</c:v>
                </c:pt>
              </c:numCache>
            </c:numRef>
          </c:val>
          <c:extLst>
            <c:ext xmlns:c16="http://schemas.microsoft.com/office/drawing/2014/chart" uri="{C3380CC4-5D6E-409C-BE32-E72D297353CC}">
              <c16:uniqueId val="{00000005-5883-4244-B438-4F47DB704ED5}"/>
            </c:ext>
          </c:extLst>
        </c:ser>
        <c:ser>
          <c:idx val="6"/>
          <c:order val="6"/>
          <c:tx>
            <c:strRef>
              <c:f>'8.7'!$A$33</c:f>
              <c:strCache>
                <c:ptCount val="1"/>
                <c:pt idx="0">
                  <c:v>Obchod, služby, školství, zdravotnictví</c:v>
                </c:pt>
              </c:strCache>
            </c:strRef>
          </c:tx>
          <c:spPr>
            <a:solidFill>
              <a:srgbClr val="F0948F"/>
            </a:solidFill>
          </c:spPr>
          <c:invertIfNegative val="0"/>
          <c:val>
            <c:numRef>
              <c:f>'8.7'!$B$33:$M$33</c:f>
              <c:numCache>
                <c:formatCode>#,##0.0</c:formatCode>
                <c:ptCount val="12"/>
                <c:pt idx="0">
                  <c:v>82.467106999999999</c:v>
                </c:pt>
                <c:pt idx="1">
                  <c:v>78.523780000000002</c:v>
                </c:pt>
                <c:pt idx="2">
                  <c:v>73.379754000000005</c:v>
                </c:pt>
                <c:pt idx="3">
                  <c:v>55.818113000000011</c:v>
                </c:pt>
                <c:pt idx="4">
                  <c:v>30.438603999999994</c:v>
                </c:pt>
                <c:pt idx="5">
                  <c:v>13.382455999999999</c:v>
                </c:pt>
                <c:pt idx="6">
                  <c:v>11.288030000000003</c:v>
                </c:pt>
                <c:pt idx="7">
                  <c:v>12.944489999999998</c:v>
                </c:pt>
                <c:pt idx="8">
                  <c:v>12.136891999999998</c:v>
                </c:pt>
                <c:pt idx="9">
                  <c:v>34.790451999999995</c:v>
                </c:pt>
                <c:pt idx="10">
                  <c:v>67.887096</c:v>
                </c:pt>
                <c:pt idx="11">
                  <c:v>86.346426999999991</c:v>
                </c:pt>
              </c:numCache>
            </c:numRef>
          </c:val>
          <c:extLst>
            <c:ext xmlns:c16="http://schemas.microsoft.com/office/drawing/2014/chart" uri="{C3380CC4-5D6E-409C-BE32-E72D297353CC}">
              <c16:uniqueId val="{00000006-5883-4244-B438-4F47DB704ED5}"/>
            </c:ext>
          </c:extLst>
        </c:ser>
        <c:ser>
          <c:idx val="7"/>
          <c:order val="7"/>
          <c:tx>
            <c:strRef>
              <c:f>'8.7'!$A$34</c:f>
              <c:strCache>
                <c:ptCount val="1"/>
                <c:pt idx="0">
                  <c:v>Ostatní</c:v>
                </c:pt>
              </c:strCache>
            </c:strRef>
          </c:tx>
          <c:spPr>
            <a:solidFill>
              <a:srgbClr val="F7C9C7"/>
            </a:solidFill>
          </c:spPr>
          <c:invertIfNegative val="0"/>
          <c:val>
            <c:numRef>
              <c:f>'8.7'!$B$34:$M$34</c:f>
              <c:numCache>
                <c:formatCode>#,##0.0</c:formatCode>
                <c:ptCount val="12"/>
                <c:pt idx="0">
                  <c:v>1.6991589999999981</c:v>
                </c:pt>
                <c:pt idx="1">
                  <c:v>1.5349619999999999</c:v>
                </c:pt>
                <c:pt idx="2">
                  <c:v>1.4628510000000001</c:v>
                </c:pt>
                <c:pt idx="3">
                  <c:v>1.2132459999999998</c:v>
                </c:pt>
                <c:pt idx="4">
                  <c:v>0.61064799999999964</c:v>
                </c:pt>
                <c:pt idx="5">
                  <c:v>0.19497</c:v>
                </c:pt>
                <c:pt idx="6">
                  <c:v>0.19884199999999999</c:v>
                </c:pt>
                <c:pt idx="7">
                  <c:v>0.14443799999999998</c:v>
                </c:pt>
                <c:pt idx="8">
                  <c:v>0.20950799999999997</c:v>
                </c:pt>
                <c:pt idx="9">
                  <c:v>0.66933500000000001</c:v>
                </c:pt>
                <c:pt idx="10">
                  <c:v>1.42052</c:v>
                </c:pt>
                <c:pt idx="11">
                  <c:v>1.7761819999999999</c:v>
                </c:pt>
              </c:numCache>
            </c:numRef>
          </c:val>
          <c:extLst>
            <c:ext xmlns:c16="http://schemas.microsoft.com/office/drawing/2014/chart" uri="{C3380CC4-5D6E-409C-BE32-E72D297353CC}">
              <c16:uniqueId val="{00000007-5883-4244-B438-4F47DB704ED5}"/>
            </c:ext>
          </c:extLst>
        </c:ser>
        <c:dLbls>
          <c:showLegendKey val="0"/>
          <c:showVal val="0"/>
          <c:showCatName val="0"/>
          <c:showSerName val="0"/>
          <c:showPercent val="0"/>
          <c:showBubbleSize val="0"/>
        </c:dLbls>
        <c:gapWidth val="50"/>
        <c:overlap val="100"/>
        <c:axId val="287930624"/>
        <c:axId val="287936512"/>
      </c:barChart>
      <c:catAx>
        <c:axId val="28793062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7936512"/>
        <c:crosses val="autoZero"/>
        <c:auto val="1"/>
        <c:lblAlgn val="ctr"/>
        <c:lblOffset val="100"/>
        <c:noMultiLvlLbl val="0"/>
      </c:catAx>
      <c:valAx>
        <c:axId val="287936512"/>
        <c:scaling>
          <c:orientation val="minMax"/>
          <c:max val="300"/>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7930624"/>
        <c:crosses val="autoZero"/>
        <c:crossBetween val="between"/>
        <c:majorUnit val="5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4.3058406479069117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'8.7'!$M$39</c:f>
              <c:strCache>
                <c:ptCount val="1"/>
                <c:pt idx="0">
                  <c:v>Instalovaný výkon</c:v>
                </c:pt>
              </c:strCache>
            </c:strRef>
          </c:tx>
          <c:invertIfNegative val="0"/>
          <c:val>
            <c:numRef>
              <c:f>'8.7'!$N$39</c:f>
              <c:numCache>
                <c:formatCode>0.0%</c:formatCode>
                <c:ptCount val="1"/>
                <c:pt idx="0">
                  <c:v>1.1753594546878233E-2</c:v>
                </c:pt>
              </c:numCache>
            </c:numRef>
          </c:val>
          <c:extLst>
            <c:ext xmlns:c16="http://schemas.microsoft.com/office/drawing/2014/chart" uri="{C3380CC4-5D6E-409C-BE32-E72D297353CC}">
              <c16:uniqueId val="{00000000-CEA9-4A0F-82BA-035962860AF3}"/>
            </c:ext>
          </c:extLst>
        </c:ser>
        <c:ser>
          <c:idx val="1"/>
          <c:order val="1"/>
          <c:tx>
            <c:strRef>
              <c:f>'8.7'!$M$40</c:f>
              <c:strCache>
                <c:ptCount val="1"/>
                <c:pt idx="0">
                  <c:v>Výroba tepla brutto</c:v>
                </c:pt>
              </c:strCache>
            </c:strRef>
          </c:tx>
          <c:invertIfNegative val="0"/>
          <c:val>
            <c:numRef>
              <c:f>'8.7'!$N$40</c:f>
              <c:numCache>
                <c:formatCode>0.0%</c:formatCode>
                <c:ptCount val="1"/>
                <c:pt idx="0">
                  <c:v>1.638156813333835E-2</c:v>
                </c:pt>
              </c:numCache>
            </c:numRef>
          </c:val>
          <c:extLst>
            <c:ext xmlns:c16="http://schemas.microsoft.com/office/drawing/2014/chart" uri="{C3380CC4-5D6E-409C-BE32-E72D297353CC}">
              <c16:uniqueId val="{00000001-CEA9-4A0F-82BA-035962860AF3}"/>
            </c:ext>
          </c:extLst>
        </c:ser>
        <c:ser>
          <c:idx val="2"/>
          <c:order val="2"/>
          <c:tx>
            <c:strRef>
              <c:f>'8.7'!$M$41</c:f>
              <c:strCache>
                <c:ptCount val="1"/>
                <c:pt idx="0">
                  <c:v>Dodávky tepla</c:v>
                </c:pt>
              </c:strCache>
            </c:strRef>
          </c:tx>
          <c:invertIfNegative val="0"/>
          <c:val>
            <c:numRef>
              <c:f>'8.7'!$N$41</c:f>
              <c:numCache>
                <c:formatCode>0.0%</c:formatCode>
                <c:ptCount val="1"/>
                <c:pt idx="0">
                  <c:v>2.4659592831373135E-2</c:v>
                </c:pt>
              </c:numCache>
            </c:numRef>
          </c:val>
          <c:extLst>
            <c:ext xmlns:c16="http://schemas.microsoft.com/office/drawing/2014/chart" uri="{C3380CC4-5D6E-409C-BE32-E72D297353CC}">
              <c16:uniqueId val="{00000002-CEA9-4A0F-82BA-035962860AF3}"/>
            </c:ext>
          </c:extLst>
        </c:ser>
        <c:dLbls>
          <c:showLegendKey val="0"/>
          <c:showVal val="0"/>
          <c:showCatName val="0"/>
          <c:showSerName val="0"/>
          <c:showPercent val="0"/>
          <c:showBubbleSize val="0"/>
        </c:dLbls>
        <c:gapWidth val="150"/>
        <c:axId val="287971584"/>
        <c:axId val="287973376"/>
      </c:barChart>
      <c:catAx>
        <c:axId val="287971584"/>
        <c:scaling>
          <c:orientation val="maxMin"/>
        </c:scaling>
        <c:delete val="0"/>
        <c:axPos val="l"/>
        <c:numFmt formatCode="General" sourceLinked="1"/>
        <c:majorTickMark val="none"/>
        <c:minorTickMark val="none"/>
        <c:tickLblPos val="none"/>
        <c:crossAx val="287973376"/>
        <c:crosses val="autoZero"/>
        <c:auto val="1"/>
        <c:lblAlgn val="ctr"/>
        <c:lblOffset val="100"/>
        <c:noMultiLvlLbl val="0"/>
      </c:catAx>
      <c:valAx>
        <c:axId val="287973376"/>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7971584"/>
        <c:crosses val="max"/>
        <c:crossBetween val="between"/>
      </c:valAx>
    </c:plotArea>
    <c:legend>
      <c:legendPos val="b"/>
      <c:layout>
        <c:manualLayout>
          <c:xMode val="edge"/>
          <c:yMode val="edge"/>
          <c:x val="0"/>
          <c:y val="0.77155235801869182"/>
          <c:w val="0.50435703944964061"/>
          <c:h val="0.2284476352028839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4.2166403388874361E-3"/>
          <c:y val="1.9059821174489368E-2"/>
        </c:manualLayout>
      </c:layout>
      <c:overlay val="0"/>
    </c:title>
    <c:autoTitleDeleted val="0"/>
    <c:plotArea>
      <c:layout>
        <c:manualLayout>
          <c:layoutTarget val="inner"/>
          <c:xMode val="edge"/>
          <c:yMode val="edge"/>
          <c:x val="0.10364810906280163"/>
          <c:y val="0.22691036764352365"/>
          <c:w val="0.85638821011341448"/>
          <c:h val="0.58167408849276936"/>
        </c:manualLayout>
      </c:layout>
      <c:barChart>
        <c:barDir val="col"/>
        <c:grouping val="stacked"/>
        <c:varyColors val="0"/>
        <c:ser>
          <c:idx val="0"/>
          <c:order val="0"/>
          <c:tx>
            <c:strRef>
              <c:f>'8.7'!$A$10</c:f>
              <c:strCache>
                <c:ptCount val="1"/>
                <c:pt idx="0">
                  <c:v>Biomasa</c:v>
                </c:pt>
              </c:strCache>
            </c:strRef>
          </c:tx>
          <c:spPr>
            <a:solidFill>
              <a:srgbClr val="23315F"/>
            </a:solidFill>
          </c:spPr>
          <c:invertIfNegative val="0"/>
          <c:val>
            <c:numRef>
              <c:f>'8.7'!$B$10:$M$10</c:f>
              <c:numCache>
                <c:formatCode>#,##0.0</c:formatCode>
                <c:ptCount val="12"/>
                <c:pt idx="0">
                  <c:v>0.10117100000000001</c:v>
                </c:pt>
                <c:pt idx="1">
                  <c:v>0.105544</c:v>
                </c:pt>
                <c:pt idx="2">
                  <c:v>0.79653400000000008</c:v>
                </c:pt>
                <c:pt idx="3">
                  <c:v>0.17933000000000002</c:v>
                </c:pt>
                <c:pt idx="4">
                  <c:v>0.110482</c:v>
                </c:pt>
                <c:pt idx="5">
                  <c:v>8.2799999999999999E-2</c:v>
                </c:pt>
                <c:pt idx="6">
                  <c:v>0.14091000000000001</c:v>
                </c:pt>
                <c:pt idx="7">
                  <c:v>0.143093</c:v>
                </c:pt>
                <c:pt idx="8">
                  <c:v>0.24979499999999999</c:v>
                </c:pt>
                <c:pt idx="9">
                  <c:v>0.23194499999999998</c:v>
                </c:pt>
                <c:pt idx="10">
                  <c:v>0.25105299999999997</c:v>
                </c:pt>
                <c:pt idx="11">
                  <c:v>0.406837</c:v>
                </c:pt>
              </c:numCache>
            </c:numRef>
          </c:val>
          <c:extLst>
            <c:ext xmlns:c16="http://schemas.microsoft.com/office/drawing/2014/chart" uri="{C3380CC4-5D6E-409C-BE32-E72D297353CC}">
              <c16:uniqueId val="{00000000-5BFD-4DCF-A958-59F74F1F0970}"/>
            </c:ext>
          </c:extLst>
        </c:ser>
        <c:ser>
          <c:idx val="1"/>
          <c:order val="1"/>
          <c:tx>
            <c:strRef>
              <c:f>'8.7'!$A$11</c:f>
              <c:strCache>
                <c:ptCount val="1"/>
                <c:pt idx="0">
                  <c:v>Bioplyn</c:v>
                </c:pt>
              </c:strCache>
            </c:strRef>
          </c:tx>
          <c:spPr>
            <a:solidFill>
              <a:srgbClr val="5A6588"/>
            </a:solidFill>
          </c:spPr>
          <c:invertIfNegative val="0"/>
          <c:val>
            <c:numRef>
              <c:f>'8.7'!$B$11:$M$11</c:f>
              <c:numCache>
                <c:formatCode>#,##0.0</c:formatCode>
                <c:ptCount val="12"/>
                <c:pt idx="0">
                  <c:v>0.97453999999999996</c:v>
                </c:pt>
                <c:pt idx="1">
                  <c:v>0.91774999999999995</c:v>
                </c:pt>
                <c:pt idx="2">
                  <c:v>1.1062000000000001</c:v>
                </c:pt>
                <c:pt idx="3">
                  <c:v>1.0136400000000001</c:v>
                </c:pt>
                <c:pt idx="4">
                  <c:v>0.91900000000000004</c:v>
                </c:pt>
                <c:pt idx="5">
                  <c:v>0.77297000000000005</c:v>
                </c:pt>
                <c:pt idx="6">
                  <c:v>0.55203000000000002</c:v>
                </c:pt>
                <c:pt idx="7">
                  <c:v>0.73129</c:v>
                </c:pt>
                <c:pt idx="8">
                  <c:v>0.66752</c:v>
                </c:pt>
                <c:pt idx="9">
                  <c:v>0.89119000000000004</c:v>
                </c:pt>
                <c:pt idx="10">
                  <c:v>0.90739999999999998</c:v>
                </c:pt>
                <c:pt idx="11">
                  <c:v>0.99860000000000004</c:v>
                </c:pt>
              </c:numCache>
            </c:numRef>
          </c:val>
          <c:extLst>
            <c:ext xmlns:c16="http://schemas.microsoft.com/office/drawing/2014/chart" uri="{C3380CC4-5D6E-409C-BE32-E72D297353CC}">
              <c16:uniqueId val="{00000001-5BFD-4DCF-A958-59F74F1F0970}"/>
            </c:ext>
          </c:extLst>
        </c:ser>
        <c:ser>
          <c:idx val="2"/>
          <c:order val="2"/>
          <c:tx>
            <c:strRef>
              <c:f>'8.7'!$A$12</c:f>
              <c:strCache>
                <c:ptCount val="1"/>
                <c:pt idx="0">
                  <c:v>Černé uhlí</c:v>
                </c:pt>
              </c:strCache>
            </c:strRef>
          </c:tx>
          <c:spPr>
            <a:solidFill>
              <a:srgbClr val="9198B0"/>
            </a:solidFill>
          </c:spPr>
          <c:invertIfNegative val="0"/>
          <c:val>
            <c:numRef>
              <c:f>'8.7'!$B$12:$M$12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5BFD-4DCF-A958-59F74F1F0970}"/>
            </c:ext>
          </c:extLst>
        </c:ser>
        <c:ser>
          <c:idx val="3"/>
          <c:order val="3"/>
          <c:tx>
            <c:strRef>
              <c:f>'8.7'!$A$13</c:f>
              <c:strCache>
                <c:ptCount val="1"/>
                <c:pt idx="0">
                  <c:v>Elektrická energie</c:v>
                </c:pt>
              </c:strCache>
            </c:strRef>
          </c:tx>
          <c:spPr>
            <a:solidFill>
              <a:srgbClr val="C8CBD7"/>
            </a:solidFill>
          </c:spPr>
          <c:invertIfNegative val="0"/>
          <c:val>
            <c:numRef>
              <c:f>'8.7'!$B$13:$M$13</c:f>
              <c:numCache>
                <c:formatCode>#,##0.0</c:formatCode>
                <c:ptCount val="12"/>
                <c:pt idx="0">
                  <c:v>0</c:v>
                </c:pt>
                <c:pt idx="1">
                  <c:v>0</c:v>
                </c:pt>
                <c:pt idx="2">
                  <c:v>0</c:v>
                </c:pt>
                <c:pt idx="3">
                  <c:v>0</c:v>
                </c:pt>
                <c:pt idx="4">
                  <c:v>0</c:v>
                </c:pt>
                <c:pt idx="5">
                  <c:v>0</c:v>
                </c:pt>
                <c:pt idx="6">
                  <c:v>0.33200000000000002</c:v>
                </c:pt>
                <c:pt idx="7">
                  <c:v>0.217</c:v>
                </c:pt>
                <c:pt idx="8">
                  <c:v>0.218</c:v>
                </c:pt>
                <c:pt idx="9">
                  <c:v>0.32</c:v>
                </c:pt>
                <c:pt idx="10">
                  <c:v>5.7000000000000002E-2</c:v>
                </c:pt>
                <c:pt idx="11">
                  <c:v>3.7999999999999999E-2</c:v>
                </c:pt>
              </c:numCache>
            </c:numRef>
          </c:val>
          <c:extLst>
            <c:ext xmlns:c16="http://schemas.microsoft.com/office/drawing/2014/chart" uri="{C3380CC4-5D6E-409C-BE32-E72D297353CC}">
              <c16:uniqueId val="{00000003-5BFD-4DCF-A958-59F74F1F0970}"/>
            </c:ext>
          </c:extLst>
        </c:ser>
        <c:ser>
          <c:idx val="4"/>
          <c:order val="4"/>
          <c:tx>
            <c:strRef>
              <c:f>'8.7'!$A$14</c:f>
              <c:strCache>
                <c:ptCount val="1"/>
                <c:pt idx="0">
                  <c:v>Energie prostředí (tepelné čerpadlo)</c:v>
                </c:pt>
              </c:strCache>
            </c:strRef>
          </c:tx>
          <c:spPr>
            <a:solidFill>
              <a:srgbClr val="E02C1F"/>
            </a:solidFill>
          </c:spPr>
          <c:invertIfNegative val="0"/>
          <c:val>
            <c:numRef>
              <c:f>'8.7'!$B$14:$M$14</c:f>
              <c:numCache>
                <c:formatCode>#,##0.0</c:formatCode>
                <c:ptCount val="12"/>
                <c:pt idx="0">
                  <c:v>0</c:v>
                </c:pt>
                <c:pt idx="1">
                  <c:v>0</c:v>
                </c:pt>
                <c:pt idx="2">
                  <c:v>0</c:v>
                </c:pt>
                <c:pt idx="3">
                  <c:v>0</c:v>
                </c:pt>
                <c:pt idx="4">
                  <c:v>0</c:v>
                </c:pt>
                <c:pt idx="5">
                  <c:v>0</c:v>
                </c:pt>
                <c:pt idx="6">
                  <c:v>0</c:v>
                </c:pt>
                <c:pt idx="7">
                  <c:v>0</c:v>
                </c:pt>
                <c:pt idx="8">
                  <c:v>0</c:v>
                </c:pt>
                <c:pt idx="9">
                  <c:v>6.7000000000000004E-2</c:v>
                </c:pt>
                <c:pt idx="10">
                  <c:v>7.5999999999999998E-2</c:v>
                </c:pt>
                <c:pt idx="11">
                  <c:v>9.0999999999999998E-2</c:v>
                </c:pt>
              </c:numCache>
            </c:numRef>
          </c:val>
          <c:extLst>
            <c:ext xmlns:c16="http://schemas.microsoft.com/office/drawing/2014/chart" uri="{C3380CC4-5D6E-409C-BE32-E72D297353CC}">
              <c16:uniqueId val="{00000004-5BFD-4DCF-A958-59F74F1F0970}"/>
            </c:ext>
          </c:extLst>
        </c:ser>
        <c:ser>
          <c:idx val="5"/>
          <c:order val="5"/>
          <c:tx>
            <c:strRef>
              <c:f>'8.7'!$A$15</c:f>
              <c:strCache>
                <c:ptCount val="1"/>
                <c:pt idx="0">
                  <c:v>Energie Slunce (solární kolektor)</c:v>
                </c:pt>
              </c:strCache>
            </c:strRef>
          </c:tx>
          <c:spPr>
            <a:solidFill>
              <a:srgbClr val="E86158"/>
            </a:solidFill>
          </c:spPr>
          <c:invertIfNegative val="0"/>
          <c:val>
            <c:numRef>
              <c:f>'8.7'!$B$15:$M$15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5BFD-4DCF-A958-59F74F1F0970}"/>
            </c:ext>
          </c:extLst>
        </c:ser>
        <c:ser>
          <c:idx val="6"/>
          <c:order val="6"/>
          <c:tx>
            <c:strRef>
              <c:f>'8.7'!$A$16</c:f>
              <c:strCache>
                <c:ptCount val="1"/>
                <c:pt idx="0">
                  <c:v>Hnědé uhlí</c:v>
                </c:pt>
              </c:strCache>
            </c:strRef>
          </c:tx>
          <c:spPr>
            <a:solidFill>
              <a:srgbClr val="F0948F"/>
            </a:solidFill>
          </c:spPr>
          <c:invertIfNegative val="0"/>
          <c:val>
            <c:numRef>
              <c:f>'8.7'!$B$16:$M$16</c:f>
              <c:numCache>
                <c:formatCode>#,##0.0</c:formatCode>
                <c:ptCount val="12"/>
                <c:pt idx="0">
                  <c:v>10.845272999999999</c:v>
                </c:pt>
                <c:pt idx="1">
                  <c:v>10.543070999999999</c:v>
                </c:pt>
                <c:pt idx="2">
                  <c:v>8.6469550000000002</c:v>
                </c:pt>
                <c:pt idx="3">
                  <c:v>7.4523700000000002</c:v>
                </c:pt>
                <c:pt idx="4">
                  <c:v>4.5859799999999993</c:v>
                </c:pt>
                <c:pt idx="5">
                  <c:v>2.63456</c:v>
                </c:pt>
                <c:pt idx="6">
                  <c:v>2.4740900000000003</c:v>
                </c:pt>
                <c:pt idx="7">
                  <c:v>2.7060169999999997</c:v>
                </c:pt>
                <c:pt idx="8">
                  <c:v>3.8781750000000001</c:v>
                </c:pt>
                <c:pt idx="9">
                  <c:v>5.668018</c:v>
                </c:pt>
                <c:pt idx="10">
                  <c:v>8.5984510000000007</c:v>
                </c:pt>
                <c:pt idx="11">
                  <c:v>8.6875139999999984</c:v>
                </c:pt>
              </c:numCache>
            </c:numRef>
          </c:val>
          <c:extLst>
            <c:ext xmlns:c16="http://schemas.microsoft.com/office/drawing/2014/chart" uri="{C3380CC4-5D6E-409C-BE32-E72D297353CC}">
              <c16:uniqueId val="{00000006-5BFD-4DCF-A958-59F74F1F0970}"/>
            </c:ext>
          </c:extLst>
        </c:ser>
        <c:ser>
          <c:idx val="7"/>
          <c:order val="7"/>
          <c:tx>
            <c:strRef>
              <c:f>'8.7'!$A$17</c:f>
              <c:strCache>
                <c:ptCount val="1"/>
                <c:pt idx="0">
                  <c:v>Jaderné palivo</c:v>
                </c:pt>
              </c:strCache>
            </c:strRef>
          </c:tx>
          <c:spPr>
            <a:solidFill>
              <a:srgbClr val="F7C9C7"/>
            </a:solidFill>
          </c:spPr>
          <c:invertIfNegative val="0"/>
          <c:val>
            <c:numRef>
              <c:f>'8.7'!$B$17:$M$17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5BFD-4DCF-A958-59F74F1F0970}"/>
            </c:ext>
          </c:extLst>
        </c:ser>
        <c:ser>
          <c:idx val="8"/>
          <c:order val="8"/>
          <c:tx>
            <c:strRef>
              <c:f>'8.7'!$A$18</c:f>
              <c:strCache>
                <c:ptCount val="1"/>
                <c:pt idx="0">
                  <c:v>Koks</c:v>
                </c:pt>
              </c:strCache>
            </c:strRef>
          </c:tx>
          <c:spPr>
            <a:solidFill>
              <a:srgbClr val="262626"/>
            </a:solidFill>
          </c:spPr>
          <c:invertIfNegative val="0"/>
          <c:val>
            <c:numRef>
              <c:f>'8.7'!$B$18:$M$18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5BFD-4DCF-A958-59F74F1F0970}"/>
            </c:ext>
          </c:extLst>
        </c:ser>
        <c:ser>
          <c:idx val="9"/>
          <c:order val="9"/>
          <c:tx>
            <c:strRef>
              <c:f>'8.7'!$A$19</c:f>
              <c:strCache>
                <c:ptCount val="1"/>
                <c:pt idx="0">
                  <c:v>Odpadní teplo</c:v>
                </c:pt>
              </c:strCache>
            </c:strRef>
          </c:tx>
          <c:spPr>
            <a:solidFill>
              <a:srgbClr val="646363"/>
            </a:solidFill>
          </c:spPr>
          <c:invertIfNegative val="0"/>
          <c:val>
            <c:numRef>
              <c:f>'8.7'!$B$19:$M$19</c:f>
              <c:numCache>
                <c:formatCode>#,##0.0</c:formatCode>
                <c:ptCount val="12"/>
                <c:pt idx="0">
                  <c:v>0.37310000000000004</c:v>
                </c:pt>
                <c:pt idx="1">
                  <c:v>0.32</c:v>
                </c:pt>
                <c:pt idx="2">
                  <c:v>0.374</c:v>
                </c:pt>
                <c:pt idx="3">
                  <c:v>0.22900000000000001</c:v>
                </c:pt>
                <c:pt idx="4">
                  <c:v>0.215</c:v>
                </c:pt>
                <c:pt idx="5">
                  <c:v>2.8000000000000001E-2</c:v>
                </c:pt>
                <c:pt idx="6">
                  <c:v>7.9000000000000001E-2</c:v>
                </c:pt>
                <c:pt idx="7">
                  <c:v>0.17399999999999999</c:v>
                </c:pt>
                <c:pt idx="8">
                  <c:v>0.19040000000000001</c:v>
                </c:pt>
                <c:pt idx="9">
                  <c:v>0.24559999999999998</c:v>
                </c:pt>
                <c:pt idx="10">
                  <c:v>0.318</c:v>
                </c:pt>
                <c:pt idx="11">
                  <c:v>0.37530000000000002</c:v>
                </c:pt>
              </c:numCache>
            </c:numRef>
          </c:val>
          <c:extLst>
            <c:ext xmlns:c16="http://schemas.microsoft.com/office/drawing/2014/chart" uri="{C3380CC4-5D6E-409C-BE32-E72D297353CC}">
              <c16:uniqueId val="{00000009-5BFD-4DCF-A958-59F74F1F0970}"/>
            </c:ext>
          </c:extLst>
        </c:ser>
        <c:ser>
          <c:idx val="10"/>
          <c:order val="10"/>
          <c:tx>
            <c:strRef>
              <c:f>'8.7'!$A$20</c:f>
              <c:strCache>
                <c:ptCount val="1"/>
                <c:pt idx="0">
                  <c:v>Ostatní kapalná paliva</c:v>
                </c:pt>
              </c:strCache>
            </c:strRef>
          </c:tx>
          <c:spPr>
            <a:solidFill>
              <a:srgbClr val="9D9D9C"/>
            </a:solidFill>
          </c:spPr>
          <c:invertIfNegative val="0"/>
          <c:val>
            <c:numRef>
              <c:f>'8.7'!$B$20:$M$20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5BFD-4DCF-A958-59F74F1F0970}"/>
            </c:ext>
          </c:extLst>
        </c:ser>
        <c:ser>
          <c:idx val="11"/>
          <c:order val="11"/>
          <c:tx>
            <c:strRef>
              <c:f>'8.7'!$A$21</c:f>
              <c:strCache>
                <c:ptCount val="1"/>
                <c:pt idx="0">
                  <c:v>Ostatní pevná paliva</c:v>
                </c:pt>
              </c:strCache>
            </c:strRef>
          </c:tx>
          <c:spPr>
            <a:solidFill>
              <a:srgbClr val="D0D0D0"/>
            </a:solidFill>
          </c:spPr>
          <c:invertIfNegative val="0"/>
          <c:val>
            <c:numRef>
              <c:f>'8.7'!$B$21:$M$21</c:f>
              <c:numCache>
                <c:formatCode>#,##0.0</c:formatCode>
                <c:ptCount val="12"/>
                <c:pt idx="0">
                  <c:v>62.927999999999997</c:v>
                </c:pt>
                <c:pt idx="1">
                  <c:v>57.656999999999996</c:v>
                </c:pt>
                <c:pt idx="2">
                  <c:v>62.566000000000003</c:v>
                </c:pt>
                <c:pt idx="3">
                  <c:v>60.356000000000002</c:v>
                </c:pt>
                <c:pt idx="4">
                  <c:v>23.766999999999999</c:v>
                </c:pt>
                <c:pt idx="5">
                  <c:v>23.286999999999999</c:v>
                </c:pt>
                <c:pt idx="6">
                  <c:v>30.375</c:v>
                </c:pt>
                <c:pt idx="7">
                  <c:v>31.082999999999998</c:v>
                </c:pt>
                <c:pt idx="8">
                  <c:v>30.283000000000001</c:v>
                </c:pt>
                <c:pt idx="9">
                  <c:v>53.194000000000003</c:v>
                </c:pt>
                <c:pt idx="10">
                  <c:v>61.332999999999998</c:v>
                </c:pt>
                <c:pt idx="11">
                  <c:v>61.493000000000002</c:v>
                </c:pt>
              </c:numCache>
            </c:numRef>
          </c:val>
          <c:extLst>
            <c:ext xmlns:c16="http://schemas.microsoft.com/office/drawing/2014/chart" uri="{C3380CC4-5D6E-409C-BE32-E72D297353CC}">
              <c16:uniqueId val="{0000000B-5BFD-4DCF-A958-59F74F1F0970}"/>
            </c:ext>
          </c:extLst>
        </c:ser>
        <c:ser>
          <c:idx val="12"/>
          <c:order val="12"/>
          <c:tx>
            <c:strRef>
              <c:f>'8.7'!$A$22</c:f>
              <c:strCache>
                <c:ptCount val="1"/>
                <c:pt idx="0">
                  <c:v>Ostatní plyny</c:v>
                </c:pt>
              </c:strCache>
            </c:strRef>
          </c:tx>
          <c:spPr>
            <a:pattFill prst="ltUpDiag">
              <a:fgClr>
                <a:srgbClr val="23315F"/>
              </a:fgClr>
              <a:bgClr>
                <a:sysClr val="window" lastClr="FFFFFF"/>
              </a:bgClr>
            </a:pattFill>
          </c:spPr>
          <c:invertIfNegative val="0"/>
          <c:val>
            <c:numRef>
              <c:f>'8.7'!$B$22:$M$22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5BFD-4DCF-A958-59F74F1F0970}"/>
            </c:ext>
          </c:extLst>
        </c:ser>
        <c:ser>
          <c:idx val="13"/>
          <c:order val="13"/>
          <c:tx>
            <c:strRef>
              <c:f>'8.7'!$A$23</c:f>
              <c:strCache>
                <c:ptCount val="1"/>
                <c:pt idx="0">
                  <c:v>Ostatní</c:v>
                </c:pt>
              </c:strCache>
            </c:strRef>
          </c:tx>
          <c:spPr>
            <a:pattFill prst="ltUpDiag">
              <a:fgClr>
                <a:srgbClr val="E02C1F"/>
              </a:fgClr>
              <a:bgClr>
                <a:sysClr val="window" lastClr="FFFFFF"/>
              </a:bgClr>
            </a:pattFill>
          </c:spPr>
          <c:invertIfNegative val="0"/>
          <c:val>
            <c:numRef>
              <c:f>'8.7'!$B$23:$M$23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5BFD-4DCF-A958-59F74F1F0970}"/>
            </c:ext>
          </c:extLst>
        </c:ser>
        <c:ser>
          <c:idx val="14"/>
          <c:order val="14"/>
          <c:tx>
            <c:strRef>
              <c:f>'8.7'!$A$24</c:f>
              <c:strCache>
                <c:ptCount val="1"/>
                <c:pt idx="0">
                  <c:v>Topné oleje</c:v>
                </c:pt>
              </c:strCache>
            </c:strRef>
          </c:tx>
          <c:spPr>
            <a:pattFill prst="ltUpDiag">
              <a:fgClr>
                <a:srgbClr val="5A6588"/>
              </a:fgClr>
              <a:bgClr>
                <a:sysClr val="window" lastClr="FFFFFF"/>
              </a:bgClr>
            </a:pattFill>
          </c:spPr>
          <c:invertIfNegative val="0"/>
          <c:val>
            <c:numRef>
              <c:f>'8.7'!$B$24:$M$24</c:f>
              <c:numCache>
                <c:formatCode>#,##0.0</c:formatCode>
                <c:ptCount val="12"/>
                <c:pt idx="0">
                  <c:v>38.425874999999998</c:v>
                </c:pt>
                <c:pt idx="1">
                  <c:v>34.485227000000002</c:v>
                </c:pt>
                <c:pt idx="2">
                  <c:v>19.446338000000004</c:v>
                </c:pt>
                <c:pt idx="3">
                  <c:v>1.684509</c:v>
                </c:pt>
                <c:pt idx="4">
                  <c:v>0.21621100000000001</c:v>
                </c:pt>
                <c:pt idx="5">
                  <c:v>0</c:v>
                </c:pt>
                <c:pt idx="6">
                  <c:v>0</c:v>
                </c:pt>
                <c:pt idx="7">
                  <c:v>0</c:v>
                </c:pt>
                <c:pt idx="8">
                  <c:v>0</c:v>
                </c:pt>
                <c:pt idx="9">
                  <c:v>0.23549999999999999</c:v>
                </c:pt>
                <c:pt idx="10">
                  <c:v>0.24859999999999999</c:v>
                </c:pt>
                <c:pt idx="11">
                  <c:v>0.1832</c:v>
                </c:pt>
              </c:numCache>
            </c:numRef>
          </c:val>
          <c:extLst>
            <c:ext xmlns:c16="http://schemas.microsoft.com/office/drawing/2014/chart" uri="{C3380CC4-5D6E-409C-BE32-E72D297353CC}">
              <c16:uniqueId val="{0000000E-5BFD-4DCF-A958-59F74F1F0970}"/>
            </c:ext>
          </c:extLst>
        </c:ser>
        <c:ser>
          <c:idx val="15"/>
          <c:order val="15"/>
          <c:tx>
            <c:strRef>
              <c:f>'8.7'!$A$25</c:f>
              <c:strCache>
                <c:ptCount val="1"/>
                <c:pt idx="0">
                  <c:v>Zemní plyn</c:v>
                </c:pt>
              </c:strCache>
            </c:strRef>
          </c:tx>
          <c:spPr>
            <a:pattFill prst="ltUpDiag">
              <a:fgClr>
                <a:srgbClr val="E86158"/>
              </a:fgClr>
              <a:bgClr>
                <a:sysClr val="window" lastClr="FFFFFF"/>
              </a:bgClr>
            </a:pattFill>
          </c:spPr>
          <c:invertIfNegative val="0"/>
          <c:val>
            <c:numRef>
              <c:f>'8.7'!$B$25:$M$25</c:f>
              <c:numCache>
                <c:formatCode>#,##0.0</c:formatCode>
                <c:ptCount val="12"/>
                <c:pt idx="0">
                  <c:v>142.84557636968401</c:v>
                </c:pt>
                <c:pt idx="1">
                  <c:v>140.80134861546725</c:v>
                </c:pt>
                <c:pt idx="2">
                  <c:v>133.09252540020029</c:v>
                </c:pt>
                <c:pt idx="3">
                  <c:v>107.12322865520994</c:v>
                </c:pt>
                <c:pt idx="4">
                  <c:v>72.973697181560055</c:v>
                </c:pt>
                <c:pt idx="5">
                  <c:v>33.660653540467067</c:v>
                </c:pt>
                <c:pt idx="6">
                  <c:v>24.460829</c:v>
                </c:pt>
                <c:pt idx="7">
                  <c:v>25.399753000000004</c:v>
                </c:pt>
                <c:pt idx="8">
                  <c:v>26.091638</c:v>
                </c:pt>
                <c:pt idx="9">
                  <c:v>71.733675929675542</c:v>
                </c:pt>
                <c:pt idx="10">
                  <c:v>148.93987823336559</c:v>
                </c:pt>
                <c:pt idx="11">
                  <c:v>194.58478493265227</c:v>
                </c:pt>
              </c:numCache>
            </c:numRef>
          </c:val>
          <c:extLst>
            <c:ext xmlns:c16="http://schemas.microsoft.com/office/drawing/2014/chart" uri="{C3380CC4-5D6E-409C-BE32-E72D297353CC}">
              <c16:uniqueId val="{0000000F-5BFD-4DCF-A958-59F74F1F0970}"/>
            </c:ext>
          </c:extLst>
        </c:ser>
        <c:dLbls>
          <c:showLegendKey val="0"/>
          <c:showVal val="0"/>
          <c:showCatName val="0"/>
          <c:showSerName val="0"/>
          <c:showPercent val="0"/>
          <c:showBubbleSize val="0"/>
        </c:dLbls>
        <c:gapWidth val="50"/>
        <c:overlap val="100"/>
        <c:axId val="288078080"/>
        <c:axId val="288083968"/>
      </c:barChart>
      <c:catAx>
        <c:axId val="28807808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8083968"/>
        <c:crosses val="autoZero"/>
        <c:auto val="1"/>
        <c:lblAlgn val="ctr"/>
        <c:lblOffset val="100"/>
        <c:noMultiLvlLbl val="0"/>
      </c:catAx>
      <c:valAx>
        <c:axId val="288083968"/>
        <c:scaling>
          <c:orientation val="minMax"/>
          <c:max val="300"/>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8078080"/>
        <c:crosses val="autoZero"/>
        <c:crossBetween val="between"/>
        <c:majorUnit val="5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1AB0-4C0C-BAAE-B9CF053FAA8E}"/>
              </c:ext>
            </c:extLst>
          </c:dPt>
          <c:dPt>
            <c:idx val="1"/>
            <c:bubble3D val="0"/>
            <c:spPr>
              <a:solidFill>
                <a:schemeClr val="accent2"/>
              </a:solidFill>
            </c:spPr>
            <c:extLst>
              <c:ext xmlns:c16="http://schemas.microsoft.com/office/drawing/2014/chart" uri="{C3380CC4-5D6E-409C-BE32-E72D297353CC}">
                <c16:uniqueId val="{00000003-1AB0-4C0C-BAAE-B9CF053FAA8E}"/>
              </c:ext>
            </c:extLst>
          </c:dPt>
          <c:dPt>
            <c:idx val="2"/>
            <c:bubble3D val="0"/>
            <c:spPr>
              <a:solidFill>
                <a:schemeClr val="accent3"/>
              </a:solidFill>
            </c:spPr>
            <c:extLst>
              <c:ext xmlns:c16="http://schemas.microsoft.com/office/drawing/2014/chart" uri="{C3380CC4-5D6E-409C-BE32-E72D297353CC}">
                <c16:uniqueId val="{00000005-1AB0-4C0C-BAAE-B9CF053FAA8E}"/>
              </c:ext>
            </c:extLst>
          </c:dPt>
          <c:dPt>
            <c:idx val="3"/>
            <c:bubble3D val="0"/>
            <c:spPr>
              <a:solidFill>
                <a:schemeClr val="accent4"/>
              </a:solidFill>
            </c:spPr>
            <c:extLst>
              <c:ext xmlns:c16="http://schemas.microsoft.com/office/drawing/2014/chart" uri="{C3380CC4-5D6E-409C-BE32-E72D297353CC}">
                <c16:uniqueId val="{00000007-1AB0-4C0C-BAAE-B9CF053FAA8E}"/>
              </c:ext>
            </c:extLst>
          </c:dPt>
          <c:dPt>
            <c:idx val="4"/>
            <c:bubble3D val="0"/>
            <c:spPr>
              <a:solidFill>
                <a:schemeClr val="accent5"/>
              </a:solidFill>
            </c:spPr>
            <c:extLst>
              <c:ext xmlns:c16="http://schemas.microsoft.com/office/drawing/2014/chart" uri="{C3380CC4-5D6E-409C-BE32-E72D297353CC}">
                <c16:uniqueId val="{00000009-1AB0-4C0C-BAAE-B9CF053FAA8E}"/>
              </c:ext>
            </c:extLst>
          </c:dPt>
          <c:dPt>
            <c:idx val="5"/>
            <c:bubble3D val="0"/>
            <c:spPr>
              <a:solidFill>
                <a:schemeClr val="accent6"/>
              </a:solidFill>
            </c:spPr>
            <c:extLst>
              <c:ext xmlns:c16="http://schemas.microsoft.com/office/drawing/2014/chart" uri="{C3380CC4-5D6E-409C-BE32-E72D297353CC}">
                <c16:uniqueId val="{0000000B-1AB0-4C0C-BAAE-B9CF053FAA8E}"/>
              </c:ext>
            </c:extLst>
          </c:dPt>
          <c:dPt>
            <c:idx val="6"/>
            <c:bubble3D val="0"/>
            <c:spPr>
              <a:solidFill>
                <a:srgbClr val="F0948F"/>
              </a:solidFill>
            </c:spPr>
            <c:extLst>
              <c:ext xmlns:c16="http://schemas.microsoft.com/office/drawing/2014/chart" uri="{C3380CC4-5D6E-409C-BE32-E72D297353CC}">
                <c16:uniqueId val="{0000000D-1AB0-4C0C-BAAE-B9CF053FAA8E}"/>
              </c:ext>
            </c:extLst>
          </c:dPt>
          <c:dPt>
            <c:idx val="7"/>
            <c:bubble3D val="0"/>
            <c:spPr>
              <a:solidFill>
                <a:srgbClr val="F7C9C7"/>
              </a:solidFill>
            </c:spPr>
            <c:extLst>
              <c:ext xmlns:c16="http://schemas.microsoft.com/office/drawing/2014/chart" uri="{C3380CC4-5D6E-409C-BE32-E72D297353CC}">
                <c16:uniqueId val="{0000000F-1AB0-4C0C-BAAE-B9CF053FAA8E}"/>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10-1AB0-4C0C-BAAE-B9CF053FAA8E}"/>
            </c:ext>
          </c:extLst>
        </c:ser>
        <c:ser>
          <c:idx val="2"/>
          <c:order val="1"/>
          <c:dPt>
            <c:idx val="0"/>
            <c:bubble3D val="0"/>
            <c:spPr>
              <a:solidFill>
                <a:schemeClr val="accent1"/>
              </a:solidFill>
            </c:spPr>
            <c:extLst>
              <c:ext xmlns:c16="http://schemas.microsoft.com/office/drawing/2014/chart" uri="{C3380CC4-5D6E-409C-BE32-E72D297353CC}">
                <c16:uniqueId val="{00000012-1AB0-4C0C-BAAE-B9CF053FAA8E}"/>
              </c:ext>
            </c:extLst>
          </c:dPt>
          <c:dPt>
            <c:idx val="1"/>
            <c:bubble3D val="0"/>
            <c:spPr>
              <a:solidFill>
                <a:schemeClr val="accent2"/>
              </a:solidFill>
            </c:spPr>
            <c:extLst>
              <c:ext xmlns:c16="http://schemas.microsoft.com/office/drawing/2014/chart" uri="{C3380CC4-5D6E-409C-BE32-E72D297353CC}">
                <c16:uniqueId val="{00000014-1AB0-4C0C-BAAE-B9CF053FAA8E}"/>
              </c:ext>
            </c:extLst>
          </c:dPt>
          <c:dPt>
            <c:idx val="2"/>
            <c:bubble3D val="0"/>
            <c:spPr>
              <a:solidFill>
                <a:schemeClr val="accent3"/>
              </a:solidFill>
            </c:spPr>
            <c:extLst>
              <c:ext xmlns:c16="http://schemas.microsoft.com/office/drawing/2014/chart" uri="{C3380CC4-5D6E-409C-BE32-E72D297353CC}">
                <c16:uniqueId val="{00000016-1AB0-4C0C-BAAE-B9CF053FAA8E}"/>
              </c:ext>
            </c:extLst>
          </c:dPt>
          <c:dPt>
            <c:idx val="3"/>
            <c:bubble3D val="0"/>
            <c:spPr>
              <a:solidFill>
                <a:schemeClr val="accent4"/>
              </a:solidFill>
            </c:spPr>
            <c:extLst>
              <c:ext xmlns:c16="http://schemas.microsoft.com/office/drawing/2014/chart" uri="{C3380CC4-5D6E-409C-BE32-E72D297353CC}">
                <c16:uniqueId val="{00000018-1AB0-4C0C-BAAE-B9CF053FAA8E}"/>
              </c:ext>
            </c:extLst>
          </c:dPt>
          <c:dPt>
            <c:idx val="4"/>
            <c:bubble3D val="0"/>
            <c:spPr>
              <a:solidFill>
                <a:schemeClr val="accent5"/>
              </a:solidFill>
            </c:spPr>
            <c:extLst>
              <c:ext xmlns:c16="http://schemas.microsoft.com/office/drawing/2014/chart" uri="{C3380CC4-5D6E-409C-BE32-E72D297353CC}">
                <c16:uniqueId val="{0000001A-1AB0-4C0C-BAAE-B9CF053FAA8E}"/>
              </c:ext>
            </c:extLst>
          </c:dPt>
          <c:dPt>
            <c:idx val="5"/>
            <c:bubble3D val="0"/>
            <c:spPr>
              <a:solidFill>
                <a:schemeClr val="accent6"/>
              </a:solidFill>
            </c:spPr>
            <c:extLst>
              <c:ext xmlns:c16="http://schemas.microsoft.com/office/drawing/2014/chart" uri="{C3380CC4-5D6E-409C-BE32-E72D297353CC}">
                <c16:uniqueId val="{0000001C-1AB0-4C0C-BAAE-B9CF053FAA8E}"/>
              </c:ext>
            </c:extLst>
          </c:dPt>
          <c:dPt>
            <c:idx val="6"/>
            <c:bubble3D val="0"/>
            <c:spPr>
              <a:solidFill>
                <a:srgbClr val="F0948F"/>
              </a:solidFill>
            </c:spPr>
            <c:extLst>
              <c:ext xmlns:c16="http://schemas.microsoft.com/office/drawing/2014/chart" uri="{C3380CC4-5D6E-409C-BE32-E72D297353CC}">
                <c16:uniqueId val="{0000001E-1AB0-4C0C-BAAE-B9CF053FAA8E}"/>
              </c:ext>
            </c:extLst>
          </c:dPt>
          <c:dPt>
            <c:idx val="7"/>
            <c:bubble3D val="0"/>
            <c:spPr>
              <a:solidFill>
                <a:srgbClr val="F7C9C7"/>
              </a:solidFill>
            </c:spPr>
            <c:extLst>
              <c:ext xmlns:c16="http://schemas.microsoft.com/office/drawing/2014/chart" uri="{C3380CC4-5D6E-409C-BE32-E72D297353CC}">
                <c16:uniqueId val="{00000020-1AB0-4C0C-BAAE-B9CF053FAA8E}"/>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1-1AB0-4C0C-BAAE-B9CF053FAA8E}"/>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444-4465-873E-4A4FA00BDF58}"/>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444-4465-873E-4A4FA00BDF58}"/>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444-4465-873E-4A4FA00BDF58}"/>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444-4465-873E-4A4FA00BDF58}"/>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444-4465-873E-4A4FA00BDF58}"/>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444-4465-873E-4A4FA00BDF58}"/>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444-4465-873E-4A4FA00BDF58}"/>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444-4465-873E-4A4FA00BDF58}"/>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444-4465-873E-4A4FA00BDF58}"/>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444-4465-873E-4A4FA00BDF58}"/>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444-4465-873E-4A4FA00BDF58}"/>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444-4465-873E-4A4FA00BDF58}"/>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444-4465-873E-4A4FA00BDF58}"/>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444-4465-873E-4A4FA00BDF58}"/>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444-4465-873E-4A4FA00BDF58}"/>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C444-4465-873E-4A4FA00BDF58}"/>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latin typeface="Arial" panose="020B0604020202020204" pitchFamily="34" charset="0"/>
                <a:cs typeface="Arial" panose="020B0604020202020204" pitchFamily="34" charset="0"/>
              </a:defRPr>
            </a:pPr>
            <a:r>
              <a:rPr lang="cs-CZ" sz="1000" b="1" i="0" u="none" strike="noStrike" baseline="0">
                <a:solidFill>
                  <a:schemeClr val="tx2"/>
                </a:solidFill>
                <a:effectLst/>
                <a:latin typeface="Arial" panose="020B0604020202020204" pitchFamily="34" charset="0"/>
                <a:cs typeface="Arial" panose="020B0604020202020204" pitchFamily="34" charset="0"/>
              </a:rPr>
              <a:t>Spotřeba tepla podle </a:t>
            </a:r>
            <a:r>
              <a:rPr lang="cs-CZ" sz="1000">
                <a:solidFill>
                  <a:schemeClr val="tx2"/>
                </a:solidFill>
                <a:latin typeface="Arial" panose="020B0604020202020204" pitchFamily="34" charset="0"/>
                <a:cs typeface="Arial" panose="020B0604020202020204" pitchFamily="34" charset="0"/>
              </a:rPr>
              <a:t>sektorů</a:t>
            </a:r>
            <a:r>
              <a:rPr lang="cs-CZ" sz="1000" baseline="0">
                <a:solidFill>
                  <a:schemeClr val="tx2"/>
                </a:solidFill>
                <a:latin typeface="Arial" panose="020B0604020202020204" pitchFamily="34" charset="0"/>
                <a:cs typeface="Arial" panose="020B0604020202020204" pitchFamily="34" charset="0"/>
              </a:rPr>
              <a:t> národního hospodářství</a:t>
            </a:r>
            <a:r>
              <a:rPr lang="cs-CZ" sz="1000">
                <a:solidFill>
                  <a:schemeClr val="tx2"/>
                </a:solidFill>
                <a:latin typeface="Arial" panose="020B0604020202020204" pitchFamily="34" charset="0"/>
                <a:cs typeface="Arial" panose="020B0604020202020204" pitchFamily="34" charset="0"/>
              </a:rPr>
              <a:t> (TJ)</a:t>
            </a:r>
          </a:p>
        </c:rich>
      </c:tx>
      <c:layout>
        <c:manualLayout>
          <c:xMode val="edge"/>
          <c:yMode val="edge"/>
          <c:x val="7.4263696808184957E-4"/>
          <c:y val="0"/>
        </c:manualLayout>
      </c:layout>
      <c:overlay val="0"/>
    </c:title>
    <c:autoTitleDeleted val="0"/>
    <c:plotArea>
      <c:layout>
        <c:manualLayout>
          <c:layoutTarget val="inner"/>
          <c:xMode val="edge"/>
          <c:yMode val="edge"/>
          <c:x val="9.9017301208325234E-2"/>
          <c:y val="0.25737933347170605"/>
          <c:w val="0.6585583535335946"/>
          <c:h val="0.57340728836580701"/>
        </c:manualLayout>
      </c:layout>
      <c:barChart>
        <c:barDir val="col"/>
        <c:grouping val="stacked"/>
        <c:varyColors val="0"/>
        <c:ser>
          <c:idx val="0"/>
          <c:order val="0"/>
          <c:tx>
            <c:strRef>
              <c:f>'8.8'!$A$27</c:f>
              <c:strCache>
                <c:ptCount val="1"/>
                <c:pt idx="0">
                  <c:v>Průmysl</c:v>
                </c:pt>
              </c:strCache>
            </c:strRef>
          </c:tx>
          <c:invertIfNegative val="0"/>
          <c:val>
            <c:numRef>
              <c:f>'8.8'!$B$27:$M$27</c:f>
              <c:numCache>
                <c:formatCode>#,##0.0</c:formatCode>
                <c:ptCount val="12"/>
                <c:pt idx="0">
                  <c:v>520.60609699999998</c:v>
                </c:pt>
                <c:pt idx="1">
                  <c:v>509.215644</c:v>
                </c:pt>
                <c:pt idx="2">
                  <c:v>440.81420400000002</c:v>
                </c:pt>
                <c:pt idx="3">
                  <c:v>362.19588299999998</c:v>
                </c:pt>
                <c:pt idx="4">
                  <c:v>245.16379999999998</c:v>
                </c:pt>
                <c:pt idx="5">
                  <c:v>198.50027399999999</c:v>
                </c:pt>
                <c:pt idx="6">
                  <c:v>192.71821599999998</c:v>
                </c:pt>
                <c:pt idx="7">
                  <c:v>167.81962900000002</c:v>
                </c:pt>
                <c:pt idx="8">
                  <c:v>171.768294</c:v>
                </c:pt>
                <c:pt idx="9">
                  <c:v>226.57989699999999</c:v>
                </c:pt>
                <c:pt idx="10">
                  <c:v>343.60557899999992</c:v>
                </c:pt>
                <c:pt idx="11">
                  <c:v>359.86390599999999</c:v>
                </c:pt>
              </c:numCache>
            </c:numRef>
          </c:val>
          <c:extLst>
            <c:ext xmlns:c16="http://schemas.microsoft.com/office/drawing/2014/chart" uri="{C3380CC4-5D6E-409C-BE32-E72D297353CC}">
              <c16:uniqueId val="{00000000-4C35-4A99-9853-A866AAAB61CA}"/>
            </c:ext>
          </c:extLst>
        </c:ser>
        <c:ser>
          <c:idx val="1"/>
          <c:order val="1"/>
          <c:tx>
            <c:strRef>
              <c:f>'8.8'!$A$28</c:f>
              <c:strCache>
                <c:ptCount val="1"/>
                <c:pt idx="0">
                  <c:v>Energetika</c:v>
                </c:pt>
              </c:strCache>
            </c:strRef>
          </c:tx>
          <c:invertIfNegative val="0"/>
          <c:val>
            <c:numRef>
              <c:f>'8.8'!$B$28:$M$28</c:f>
              <c:numCache>
                <c:formatCode>#,##0.0</c:formatCode>
                <c:ptCount val="12"/>
                <c:pt idx="0">
                  <c:v>82.828423999999998</c:v>
                </c:pt>
                <c:pt idx="1">
                  <c:v>87.139230000000026</c:v>
                </c:pt>
                <c:pt idx="2">
                  <c:v>78.53994800000001</c:v>
                </c:pt>
                <c:pt idx="3">
                  <c:v>56.087392999999992</c:v>
                </c:pt>
                <c:pt idx="4">
                  <c:v>36.696908000000001</c:v>
                </c:pt>
                <c:pt idx="5">
                  <c:v>31.237701000000001</c:v>
                </c:pt>
                <c:pt idx="6">
                  <c:v>31.149541000000003</c:v>
                </c:pt>
                <c:pt idx="7">
                  <c:v>29.983048</c:v>
                </c:pt>
                <c:pt idx="8">
                  <c:v>28.776890000000002</c:v>
                </c:pt>
                <c:pt idx="9">
                  <c:v>38.988060000000004</c:v>
                </c:pt>
                <c:pt idx="10">
                  <c:v>66.295780999999991</c:v>
                </c:pt>
                <c:pt idx="11">
                  <c:v>96.016509999999997</c:v>
                </c:pt>
              </c:numCache>
            </c:numRef>
          </c:val>
          <c:extLst>
            <c:ext xmlns:c16="http://schemas.microsoft.com/office/drawing/2014/chart" uri="{C3380CC4-5D6E-409C-BE32-E72D297353CC}">
              <c16:uniqueId val="{00000001-4C35-4A99-9853-A866AAAB61CA}"/>
            </c:ext>
          </c:extLst>
        </c:ser>
        <c:ser>
          <c:idx val="2"/>
          <c:order val="2"/>
          <c:tx>
            <c:strRef>
              <c:f>'8.8'!$A$29</c:f>
              <c:strCache>
                <c:ptCount val="1"/>
                <c:pt idx="0">
                  <c:v>Doprava</c:v>
                </c:pt>
              </c:strCache>
            </c:strRef>
          </c:tx>
          <c:invertIfNegative val="0"/>
          <c:val>
            <c:numRef>
              <c:f>'8.8'!$B$29:$M$29</c:f>
              <c:numCache>
                <c:formatCode>#,##0.0</c:formatCode>
                <c:ptCount val="12"/>
                <c:pt idx="0">
                  <c:v>7.2886449999999989</c:v>
                </c:pt>
                <c:pt idx="1">
                  <c:v>7.1262699999999999</c:v>
                </c:pt>
                <c:pt idx="2">
                  <c:v>6.8067310000000001</c:v>
                </c:pt>
                <c:pt idx="3">
                  <c:v>4.7667130000000002</c:v>
                </c:pt>
                <c:pt idx="4">
                  <c:v>1.8549609999999999</c:v>
                </c:pt>
                <c:pt idx="5">
                  <c:v>0.41761400000000004</c:v>
                </c:pt>
                <c:pt idx="6">
                  <c:v>0.91108900000000004</c:v>
                </c:pt>
                <c:pt idx="7">
                  <c:v>0.38888200000000001</c:v>
                </c:pt>
                <c:pt idx="8">
                  <c:v>0.38716600000000001</c:v>
                </c:pt>
                <c:pt idx="9">
                  <c:v>2.2738399999999999</c:v>
                </c:pt>
                <c:pt idx="10">
                  <c:v>6.2310050000000006</c:v>
                </c:pt>
                <c:pt idx="11">
                  <c:v>8.5089949999999988</c:v>
                </c:pt>
              </c:numCache>
            </c:numRef>
          </c:val>
          <c:extLst>
            <c:ext xmlns:c16="http://schemas.microsoft.com/office/drawing/2014/chart" uri="{C3380CC4-5D6E-409C-BE32-E72D297353CC}">
              <c16:uniqueId val="{00000002-4C35-4A99-9853-A866AAAB61CA}"/>
            </c:ext>
          </c:extLst>
        </c:ser>
        <c:ser>
          <c:idx val="3"/>
          <c:order val="3"/>
          <c:tx>
            <c:strRef>
              <c:f>'8.8'!$A$30</c:f>
              <c:strCache>
                <c:ptCount val="1"/>
                <c:pt idx="0">
                  <c:v>Stavebnictví</c:v>
                </c:pt>
              </c:strCache>
            </c:strRef>
          </c:tx>
          <c:invertIfNegative val="0"/>
          <c:val>
            <c:numRef>
              <c:f>'8.8'!$B$30:$M$30</c:f>
              <c:numCache>
                <c:formatCode>#,##0.0</c:formatCode>
                <c:ptCount val="12"/>
                <c:pt idx="0">
                  <c:v>9.0848530000000007</c:v>
                </c:pt>
                <c:pt idx="1">
                  <c:v>9.8930940000000014</c:v>
                </c:pt>
                <c:pt idx="2">
                  <c:v>14.482472</c:v>
                </c:pt>
                <c:pt idx="3">
                  <c:v>9.9337649999999993</c:v>
                </c:pt>
                <c:pt idx="4">
                  <c:v>4.5311880000000002</c:v>
                </c:pt>
                <c:pt idx="5">
                  <c:v>1.5640459999999998</c:v>
                </c:pt>
                <c:pt idx="6">
                  <c:v>1.835566</c:v>
                </c:pt>
                <c:pt idx="7">
                  <c:v>1.8419000000000001</c:v>
                </c:pt>
                <c:pt idx="8">
                  <c:v>2.8973789999999999</c:v>
                </c:pt>
                <c:pt idx="9">
                  <c:v>6.345815</c:v>
                </c:pt>
                <c:pt idx="10">
                  <c:v>13.709832</c:v>
                </c:pt>
                <c:pt idx="11">
                  <c:v>19.105678000000001</c:v>
                </c:pt>
              </c:numCache>
            </c:numRef>
          </c:val>
          <c:extLst>
            <c:ext xmlns:c16="http://schemas.microsoft.com/office/drawing/2014/chart" uri="{C3380CC4-5D6E-409C-BE32-E72D297353CC}">
              <c16:uniqueId val="{00000003-4C35-4A99-9853-A866AAAB61CA}"/>
            </c:ext>
          </c:extLst>
        </c:ser>
        <c:ser>
          <c:idx val="4"/>
          <c:order val="4"/>
          <c:tx>
            <c:strRef>
              <c:f>'8.8'!$A$31</c:f>
              <c:strCache>
                <c:ptCount val="1"/>
                <c:pt idx="0">
                  <c:v>Zemědělství a lesnictví</c:v>
                </c:pt>
              </c:strCache>
            </c:strRef>
          </c:tx>
          <c:spPr>
            <a:solidFill>
              <a:schemeClr val="accent5"/>
            </a:solidFill>
          </c:spPr>
          <c:invertIfNegative val="0"/>
          <c:val>
            <c:numRef>
              <c:f>'8.8'!$B$31:$M$31</c:f>
              <c:numCache>
                <c:formatCode>#,##0.0</c:formatCode>
                <c:ptCount val="12"/>
                <c:pt idx="0">
                  <c:v>3.8032539999999999</c:v>
                </c:pt>
                <c:pt idx="1">
                  <c:v>3.5911849999999998</c:v>
                </c:pt>
                <c:pt idx="2">
                  <c:v>3.9134099999999998</c:v>
                </c:pt>
                <c:pt idx="3">
                  <c:v>3.860525</c:v>
                </c:pt>
                <c:pt idx="4">
                  <c:v>3.7539729999999998</c:v>
                </c:pt>
                <c:pt idx="5">
                  <c:v>4.0823470000000004</c:v>
                </c:pt>
                <c:pt idx="6">
                  <c:v>4.2060780000000006</c:v>
                </c:pt>
                <c:pt idx="7">
                  <c:v>1.8614380000000001</c:v>
                </c:pt>
                <c:pt idx="8">
                  <c:v>4.3695150000000007</c:v>
                </c:pt>
                <c:pt idx="9">
                  <c:v>4.3266909999999994</c:v>
                </c:pt>
                <c:pt idx="10">
                  <c:v>3.611955</c:v>
                </c:pt>
                <c:pt idx="11">
                  <c:v>3.2359019999999998</c:v>
                </c:pt>
              </c:numCache>
            </c:numRef>
          </c:val>
          <c:extLst>
            <c:ext xmlns:c16="http://schemas.microsoft.com/office/drawing/2014/chart" uri="{C3380CC4-5D6E-409C-BE32-E72D297353CC}">
              <c16:uniqueId val="{00000004-4C35-4A99-9853-A866AAAB61CA}"/>
            </c:ext>
          </c:extLst>
        </c:ser>
        <c:ser>
          <c:idx val="5"/>
          <c:order val="5"/>
          <c:tx>
            <c:strRef>
              <c:f>'8.8'!$A$32</c:f>
              <c:strCache>
                <c:ptCount val="1"/>
                <c:pt idx="0">
                  <c:v>Domácnosti</c:v>
                </c:pt>
              </c:strCache>
            </c:strRef>
          </c:tx>
          <c:spPr>
            <a:solidFill>
              <a:schemeClr val="accent6"/>
            </a:solidFill>
          </c:spPr>
          <c:invertIfNegative val="0"/>
          <c:val>
            <c:numRef>
              <c:f>'8.8'!$B$32:$M$32</c:f>
              <c:numCache>
                <c:formatCode>#,##0.0</c:formatCode>
                <c:ptCount val="12"/>
                <c:pt idx="0">
                  <c:v>706.599965</c:v>
                </c:pt>
                <c:pt idx="1">
                  <c:v>691.95074299999987</c:v>
                </c:pt>
                <c:pt idx="2">
                  <c:v>590.87962700000014</c:v>
                </c:pt>
                <c:pt idx="3">
                  <c:v>480.81746099999987</c:v>
                </c:pt>
                <c:pt idx="4">
                  <c:v>269.09767999999997</c:v>
                </c:pt>
                <c:pt idx="5">
                  <c:v>126.47090299999999</c:v>
                </c:pt>
                <c:pt idx="6">
                  <c:v>116.992701</c:v>
                </c:pt>
                <c:pt idx="7">
                  <c:v>119.00985900000001</c:v>
                </c:pt>
                <c:pt idx="8">
                  <c:v>119.26201399999999</c:v>
                </c:pt>
                <c:pt idx="9">
                  <c:v>304.66015899999996</c:v>
                </c:pt>
                <c:pt idx="10">
                  <c:v>582.72426599999994</c:v>
                </c:pt>
                <c:pt idx="11">
                  <c:v>753.47028399999999</c:v>
                </c:pt>
              </c:numCache>
            </c:numRef>
          </c:val>
          <c:extLst>
            <c:ext xmlns:c16="http://schemas.microsoft.com/office/drawing/2014/chart" uri="{C3380CC4-5D6E-409C-BE32-E72D297353CC}">
              <c16:uniqueId val="{00000005-4C35-4A99-9853-A866AAAB61CA}"/>
            </c:ext>
          </c:extLst>
        </c:ser>
        <c:ser>
          <c:idx val="6"/>
          <c:order val="6"/>
          <c:tx>
            <c:strRef>
              <c:f>'8.8'!$A$33</c:f>
              <c:strCache>
                <c:ptCount val="1"/>
                <c:pt idx="0">
                  <c:v>Obchod, služby, školství, zdravotnictví</c:v>
                </c:pt>
              </c:strCache>
            </c:strRef>
          </c:tx>
          <c:spPr>
            <a:solidFill>
              <a:srgbClr val="F0948F"/>
            </a:solidFill>
          </c:spPr>
          <c:invertIfNegative val="0"/>
          <c:val>
            <c:numRef>
              <c:f>'8.8'!$B$33:$M$33</c:f>
              <c:numCache>
                <c:formatCode>#,##0.0</c:formatCode>
                <c:ptCount val="12"/>
                <c:pt idx="0">
                  <c:v>365.95855100000011</c:v>
                </c:pt>
                <c:pt idx="1">
                  <c:v>357.01783199999994</c:v>
                </c:pt>
                <c:pt idx="2">
                  <c:v>296.99564799999996</c:v>
                </c:pt>
                <c:pt idx="3">
                  <c:v>228.6180019999999</c:v>
                </c:pt>
                <c:pt idx="4">
                  <c:v>115.020448</c:v>
                </c:pt>
                <c:pt idx="5">
                  <c:v>49.967592999999994</c:v>
                </c:pt>
                <c:pt idx="6">
                  <c:v>43.153094999999993</c:v>
                </c:pt>
                <c:pt idx="7">
                  <c:v>44.924881999999997</c:v>
                </c:pt>
                <c:pt idx="8">
                  <c:v>47.181394999999995</c:v>
                </c:pt>
                <c:pt idx="9">
                  <c:v>131.02578399999999</c:v>
                </c:pt>
                <c:pt idx="10">
                  <c:v>282.97988299999992</c:v>
                </c:pt>
                <c:pt idx="11">
                  <c:v>372.44962800000019</c:v>
                </c:pt>
              </c:numCache>
            </c:numRef>
          </c:val>
          <c:extLst>
            <c:ext xmlns:c16="http://schemas.microsoft.com/office/drawing/2014/chart" uri="{C3380CC4-5D6E-409C-BE32-E72D297353CC}">
              <c16:uniqueId val="{00000006-4C35-4A99-9853-A866AAAB61CA}"/>
            </c:ext>
          </c:extLst>
        </c:ser>
        <c:ser>
          <c:idx val="7"/>
          <c:order val="7"/>
          <c:tx>
            <c:strRef>
              <c:f>'8.8'!$A$34</c:f>
              <c:strCache>
                <c:ptCount val="1"/>
                <c:pt idx="0">
                  <c:v>Ostatní</c:v>
                </c:pt>
              </c:strCache>
            </c:strRef>
          </c:tx>
          <c:spPr>
            <a:solidFill>
              <a:srgbClr val="F7C9C7"/>
            </a:solidFill>
          </c:spPr>
          <c:invertIfNegative val="0"/>
          <c:val>
            <c:numRef>
              <c:f>'8.8'!$B$34:$M$34</c:f>
              <c:numCache>
                <c:formatCode>#,##0.0</c:formatCode>
                <c:ptCount val="12"/>
                <c:pt idx="0">
                  <c:v>8.5745140000000006</c:v>
                </c:pt>
                <c:pt idx="1">
                  <c:v>7.7812799999999998</c:v>
                </c:pt>
                <c:pt idx="2">
                  <c:v>16.246285</c:v>
                </c:pt>
                <c:pt idx="3">
                  <c:v>12.057661000000001</c:v>
                </c:pt>
                <c:pt idx="4">
                  <c:v>6.3331640000000009</c:v>
                </c:pt>
                <c:pt idx="5">
                  <c:v>3.0285359999999999</c:v>
                </c:pt>
                <c:pt idx="6">
                  <c:v>2.8902589999999999</c:v>
                </c:pt>
                <c:pt idx="7">
                  <c:v>2.6754049999999996</c:v>
                </c:pt>
                <c:pt idx="8">
                  <c:v>3.1992950000000007</c:v>
                </c:pt>
                <c:pt idx="9">
                  <c:v>7.4162660000000002</c:v>
                </c:pt>
                <c:pt idx="10">
                  <c:v>16.756619999999998</c:v>
                </c:pt>
                <c:pt idx="11">
                  <c:v>21.526363999999997</c:v>
                </c:pt>
              </c:numCache>
            </c:numRef>
          </c:val>
          <c:extLst>
            <c:ext xmlns:c16="http://schemas.microsoft.com/office/drawing/2014/chart" uri="{C3380CC4-5D6E-409C-BE32-E72D297353CC}">
              <c16:uniqueId val="{00000007-4C35-4A99-9853-A866AAAB61CA}"/>
            </c:ext>
          </c:extLst>
        </c:ser>
        <c:dLbls>
          <c:showLegendKey val="0"/>
          <c:showVal val="0"/>
          <c:showCatName val="0"/>
          <c:showSerName val="0"/>
          <c:showPercent val="0"/>
          <c:showBubbleSize val="0"/>
        </c:dLbls>
        <c:gapWidth val="50"/>
        <c:overlap val="100"/>
        <c:axId val="287894528"/>
        <c:axId val="287896320"/>
      </c:barChart>
      <c:catAx>
        <c:axId val="28789452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7896320"/>
        <c:crosses val="autoZero"/>
        <c:auto val="1"/>
        <c:lblAlgn val="ctr"/>
        <c:lblOffset val="100"/>
        <c:noMultiLvlLbl val="0"/>
      </c:catAx>
      <c:valAx>
        <c:axId val="287896320"/>
        <c:scaling>
          <c:orientation val="minMax"/>
          <c:max val="2000"/>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7894528"/>
        <c:crosses val="autoZero"/>
        <c:crossBetween val="between"/>
        <c:majorUnit val="5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5355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'8.8'!$M$39</c:f>
              <c:strCache>
                <c:ptCount val="1"/>
                <c:pt idx="0">
                  <c:v>Instalovaný výkon</c:v>
                </c:pt>
              </c:strCache>
            </c:strRef>
          </c:tx>
          <c:invertIfNegative val="0"/>
          <c:val>
            <c:numRef>
              <c:f>'8.8'!$N$39</c:f>
              <c:numCache>
                <c:formatCode>0.0%</c:formatCode>
                <c:ptCount val="1"/>
                <c:pt idx="0">
                  <c:v>0.1612913669259062</c:v>
                </c:pt>
              </c:numCache>
            </c:numRef>
          </c:val>
          <c:extLst>
            <c:ext xmlns:c16="http://schemas.microsoft.com/office/drawing/2014/chart" uri="{C3380CC4-5D6E-409C-BE32-E72D297353CC}">
              <c16:uniqueId val="{00000000-115A-4B6C-9703-FB8588C05095}"/>
            </c:ext>
          </c:extLst>
        </c:ser>
        <c:ser>
          <c:idx val="1"/>
          <c:order val="1"/>
          <c:tx>
            <c:strRef>
              <c:f>'8.8'!$M$40</c:f>
              <c:strCache>
                <c:ptCount val="1"/>
                <c:pt idx="0">
                  <c:v>Výroba tepla brutto</c:v>
                </c:pt>
              </c:strCache>
            </c:strRef>
          </c:tx>
          <c:invertIfNegative val="0"/>
          <c:val>
            <c:numRef>
              <c:f>'8.8'!$N$40</c:f>
              <c:numCache>
                <c:formatCode>0.0%</c:formatCode>
                <c:ptCount val="1"/>
                <c:pt idx="0">
                  <c:v>0.19009828616066105</c:v>
                </c:pt>
              </c:numCache>
            </c:numRef>
          </c:val>
          <c:extLst>
            <c:ext xmlns:c16="http://schemas.microsoft.com/office/drawing/2014/chart" uri="{C3380CC4-5D6E-409C-BE32-E72D297353CC}">
              <c16:uniqueId val="{00000001-115A-4B6C-9703-FB8588C05095}"/>
            </c:ext>
          </c:extLst>
        </c:ser>
        <c:ser>
          <c:idx val="2"/>
          <c:order val="2"/>
          <c:tx>
            <c:strRef>
              <c:f>'8.8'!$M$41</c:f>
              <c:strCache>
                <c:ptCount val="1"/>
                <c:pt idx="0">
                  <c:v>Dodávky tepla</c:v>
                </c:pt>
              </c:strCache>
            </c:strRef>
          </c:tx>
          <c:invertIfNegative val="0"/>
          <c:val>
            <c:numRef>
              <c:f>'8.8'!$N$41</c:f>
              <c:numCache>
                <c:formatCode>0.0%</c:formatCode>
                <c:ptCount val="1"/>
                <c:pt idx="0">
                  <c:v>0.16537945822559991</c:v>
                </c:pt>
              </c:numCache>
            </c:numRef>
          </c:val>
          <c:extLst>
            <c:ext xmlns:c16="http://schemas.microsoft.com/office/drawing/2014/chart" uri="{C3380CC4-5D6E-409C-BE32-E72D297353CC}">
              <c16:uniqueId val="{00000002-115A-4B6C-9703-FB8588C05095}"/>
            </c:ext>
          </c:extLst>
        </c:ser>
        <c:dLbls>
          <c:showLegendKey val="0"/>
          <c:showVal val="0"/>
          <c:showCatName val="0"/>
          <c:showSerName val="0"/>
          <c:showPercent val="0"/>
          <c:showBubbleSize val="0"/>
        </c:dLbls>
        <c:gapWidth val="150"/>
        <c:axId val="288455680"/>
        <c:axId val="288461568"/>
      </c:barChart>
      <c:catAx>
        <c:axId val="288455680"/>
        <c:scaling>
          <c:orientation val="maxMin"/>
        </c:scaling>
        <c:delete val="0"/>
        <c:axPos val="l"/>
        <c:numFmt formatCode="General" sourceLinked="1"/>
        <c:majorTickMark val="none"/>
        <c:minorTickMark val="none"/>
        <c:tickLblPos val="none"/>
        <c:crossAx val="288461568"/>
        <c:crosses val="autoZero"/>
        <c:auto val="1"/>
        <c:lblAlgn val="ctr"/>
        <c:lblOffset val="100"/>
        <c:noMultiLvlLbl val="0"/>
      </c:catAx>
      <c:valAx>
        <c:axId val="288461568"/>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8455680"/>
        <c:crosses val="max"/>
        <c:crossBetween val="between"/>
      </c:valAx>
    </c:plotArea>
    <c:legend>
      <c:legendPos val="b"/>
      <c:layout>
        <c:manualLayout>
          <c:xMode val="edge"/>
          <c:yMode val="edge"/>
          <c:x val="2.8660647875041679E-2"/>
          <c:y val="0.73001149180090974"/>
          <c:w val="0.50517593405967331"/>
          <c:h val="0.2699885081990903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latin typeface="Arial" panose="020B0604020202020204" pitchFamily="34" charset="0"/>
                <a:cs typeface="Arial" panose="020B0604020202020204" pitchFamily="34" charset="0"/>
              </a:defRPr>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3.1527539467353077E-3"/>
          <c:y val="2.0293264279007205E-2"/>
        </c:manualLayout>
      </c:layout>
      <c:overlay val="0"/>
    </c:title>
    <c:autoTitleDeleted val="0"/>
    <c:plotArea>
      <c:layout/>
      <c:barChart>
        <c:barDir val="col"/>
        <c:grouping val="stacked"/>
        <c:varyColors val="0"/>
        <c:ser>
          <c:idx val="0"/>
          <c:order val="0"/>
          <c:tx>
            <c:strRef>
              <c:f>'8.8'!$A$10</c:f>
              <c:strCache>
                <c:ptCount val="1"/>
                <c:pt idx="0">
                  <c:v>Biomasa</c:v>
                </c:pt>
              </c:strCache>
            </c:strRef>
          </c:tx>
          <c:spPr>
            <a:solidFill>
              <a:srgbClr val="23315F"/>
            </a:solidFill>
          </c:spPr>
          <c:invertIfNegative val="0"/>
          <c:val>
            <c:numRef>
              <c:f>'8.8'!$B$10:$M$10</c:f>
              <c:numCache>
                <c:formatCode>#,##0.0</c:formatCode>
                <c:ptCount val="12"/>
                <c:pt idx="0">
                  <c:v>50.504958000000002</c:v>
                </c:pt>
                <c:pt idx="1">
                  <c:v>58.104750999999993</c:v>
                </c:pt>
                <c:pt idx="2">
                  <c:v>67.631912</c:v>
                </c:pt>
                <c:pt idx="3">
                  <c:v>79.045519999999996</c:v>
                </c:pt>
                <c:pt idx="4">
                  <c:v>57.703609999999983</c:v>
                </c:pt>
                <c:pt idx="5">
                  <c:v>39.248342999999991</c:v>
                </c:pt>
                <c:pt idx="6">
                  <c:v>37.228631</c:v>
                </c:pt>
                <c:pt idx="7">
                  <c:v>13.117374999999999</c:v>
                </c:pt>
                <c:pt idx="8">
                  <c:v>23.615772</c:v>
                </c:pt>
                <c:pt idx="9">
                  <c:v>61.468641000000005</c:v>
                </c:pt>
                <c:pt idx="10">
                  <c:v>95.900672</c:v>
                </c:pt>
                <c:pt idx="11">
                  <c:v>109.07979699999999</c:v>
                </c:pt>
              </c:numCache>
            </c:numRef>
          </c:val>
          <c:extLst>
            <c:ext xmlns:c16="http://schemas.microsoft.com/office/drawing/2014/chart" uri="{C3380CC4-5D6E-409C-BE32-E72D297353CC}">
              <c16:uniqueId val="{00000000-69D9-4AAC-A061-D4A990A73091}"/>
            </c:ext>
          </c:extLst>
        </c:ser>
        <c:ser>
          <c:idx val="1"/>
          <c:order val="1"/>
          <c:tx>
            <c:strRef>
              <c:f>'8.8'!$A$11</c:f>
              <c:strCache>
                <c:ptCount val="1"/>
                <c:pt idx="0">
                  <c:v>Bioplyn</c:v>
                </c:pt>
              </c:strCache>
            </c:strRef>
          </c:tx>
          <c:spPr>
            <a:solidFill>
              <a:srgbClr val="5A6588"/>
            </a:solidFill>
          </c:spPr>
          <c:invertIfNegative val="0"/>
          <c:val>
            <c:numRef>
              <c:f>'8.8'!$B$11:$M$11</c:f>
              <c:numCache>
                <c:formatCode>#,##0.0</c:formatCode>
                <c:ptCount val="12"/>
                <c:pt idx="0">
                  <c:v>0.10056999999999999</c:v>
                </c:pt>
                <c:pt idx="1">
                  <c:v>0.112016</c:v>
                </c:pt>
                <c:pt idx="2">
                  <c:v>0.10457899999999999</c:v>
                </c:pt>
                <c:pt idx="3">
                  <c:v>0.111164</c:v>
                </c:pt>
                <c:pt idx="4">
                  <c:v>6.7066999999999988E-2</c:v>
                </c:pt>
                <c:pt idx="5">
                  <c:v>4.1896999999999997E-2</c:v>
                </c:pt>
                <c:pt idx="6">
                  <c:v>4.3254000000000001E-2</c:v>
                </c:pt>
                <c:pt idx="7">
                  <c:v>2.3599000000000002E-2</c:v>
                </c:pt>
                <c:pt idx="8">
                  <c:v>4.6244E-2</c:v>
                </c:pt>
                <c:pt idx="9">
                  <c:v>6.9111000000000006E-2</c:v>
                </c:pt>
                <c:pt idx="10">
                  <c:v>0.14104900000000001</c:v>
                </c:pt>
                <c:pt idx="11">
                  <c:v>0.15030000000000002</c:v>
                </c:pt>
              </c:numCache>
            </c:numRef>
          </c:val>
          <c:extLst>
            <c:ext xmlns:c16="http://schemas.microsoft.com/office/drawing/2014/chart" uri="{C3380CC4-5D6E-409C-BE32-E72D297353CC}">
              <c16:uniqueId val="{00000001-69D9-4AAC-A061-D4A990A73091}"/>
            </c:ext>
          </c:extLst>
        </c:ser>
        <c:ser>
          <c:idx val="2"/>
          <c:order val="2"/>
          <c:tx>
            <c:strRef>
              <c:f>'8.8'!$A$12</c:f>
              <c:strCache>
                <c:ptCount val="1"/>
                <c:pt idx="0">
                  <c:v>Černé uhlí</c:v>
                </c:pt>
              </c:strCache>
            </c:strRef>
          </c:tx>
          <c:spPr>
            <a:solidFill>
              <a:srgbClr val="9198B0"/>
            </a:solidFill>
          </c:spPr>
          <c:invertIfNegative val="0"/>
          <c:val>
            <c:numRef>
              <c:f>'8.8'!$B$12:$M$12</c:f>
              <c:numCache>
                <c:formatCode>#,##0.0</c:formatCode>
                <c:ptCount val="12"/>
                <c:pt idx="0">
                  <c:v>1093.302214</c:v>
                </c:pt>
                <c:pt idx="1">
                  <c:v>1049.1035929999998</c:v>
                </c:pt>
                <c:pt idx="2">
                  <c:v>903.43273999999997</c:v>
                </c:pt>
                <c:pt idx="3">
                  <c:v>686.635625</c:v>
                </c:pt>
                <c:pt idx="4">
                  <c:v>345.84609900000004</c:v>
                </c:pt>
                <c:pt idx="5">
                  <c:v>193.19986999999998</c:v>
                </c:pt>
                <c:pt idx="6">
                  <c:v>168.75545700000001</c:v>
                </c:pt>
                <c:pt idx="7">
                  <c:v>153.03402000000003</c:v>
                </c:pt>
                <c:pt idx="8">
                  <c:v>180.22160200000002</c:v>
                </c:pt>
                <c:pt idx="9">
                  <c:v>407.08776699999999</c:v>
                </c:pt>
                <c:pt idx="10">
                  <c:v>843.10205200000007</c:v>
                </c:pt>
                <c:pt idx="11">
                  <c:v>1034.19921</c:v>
                </c:pt>
              </c:numCache>
            </c:numRef>
          </c:val>
          <c:extLst>
            <c:ext xmlns:c16="http://schemas.microsoft.com/office/drawing/2014/chart" uri="{C3380CC4-5D6E-409C-BE32-E72D297353CC}">
              <c16:uniqueId val="{00000002-69D9-4AAC-A061-D4A990A73091}"/>
            </c:ext>
          </c:extLst>
        </c:ser>
        <c:ser>
          <c:idx val="3"/>
          <c:order val="3"/>
          <c:tx>
            <c:strRef>
              <c:f>'8.8'!$A$13</c:f>
              <c:strCache>
                <c:ptCount val="1"/>
                <c:pt idx="0">
                  <c:v>Elektrická energie</c:v>
                </c:pt>
              </c:strCache>
            </c:strRef>
          </c:tx>
          <c:spPr>
            <a:solidFill>
              <a:srgbClr val="C8CBD7"/>
            </a:solidFill>
          </c:spPr>
          <c:invertIfNegative val="0"/>
          <c:val>
            <c:numRef>
              <c:f>'8.8'!$B$13:$M$13</c:f>
              <c:numCache>
                <c:formatCode>#,##0.0</c:formatCode>
                <c:ptCount val="12"/>
                <c:pt idx="0">
                  <c:v>0</c:v>
                </c:pt>
                <c:pt idx="1">
                  <c:v>0</c:v>
                </c:pt>
                <c:pt idx="2">
                  <c:v>0</c:v>
                </c:pt>
                <c:pt idx="3">
                  <c:v>0</c:v>
                </c:pt>
                <c:pt idx="4">
                  <c:v>5.8899999999999994E-3</c:v>
                </c:pt>
                <c:pt idx="5">
                  <c:v>1.7478E-2</c:v>
                </c:pt>
                <c:pt idx="6">
                  <c:v>1.5385999999999999E-2</c:v>
                </c:pt>
                <c:pt idx="7">
                  <c:v>1.5422E-2</c:v>
                </c:pt>
                <c:pt idx="8">
                  <c:v>1.4807000000000001E-2</c:v>
                </c:pt>
                <c:pt idx="9">
                  <c:v>5.875E-3</c:v>
                </c:pt>
                <c:pt idx="10">
                  <c:v>0</c:v>
                </c:pt>
                <c:pt idx="11">
                  <c:v>0</c:v>
                </c:pt>
              </c:numCache>
            </c:numRef>
          </c:val>
          <c:extLst>
            <c:ext xmlns:c16="http://schemas.microsoft.com/office/drawing/2014/chart" uri="{C3380CC4-5D6E-409C-BE32-E72D297353CC}">
              <c16:uniqueId val="{00000003-69D9-4AAC-A061-D4A990A73091}"/>
            </c:ext>
          </c:extLst>
        </c:ser>
        <c:ser>
          <c:idx val="4"/>
          <c:order val="4"/>
          <c:tx>
            <c:strRef>
              <c:f>'8.8'!$A$14</c:f>
              <c:strCache>
                <c:ptCount val="1"/>
                <c:pt idx="0">
                  <c:v>Energie prostředí (tepelné čerpadlo)</c:v>
                </c:pt>
              </c:strCache>
            </c:strRef>
          </c:tx>
          <c:spPr>
            <a:solidFill>
              <a:srgbClr val="E02C1F"/>
            </a:solidFill>
          </c:spPr>
          <c:invertIfNegative val="0"/>
          <c:val>
            <c:numRef>
              <c:f>'8.8'!$B$14:$M$14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69D9-4AAC-A061-D4A990A73091}"/>
            </c:ext>
          </c:extLst>
        </c:ser>
        <c:ser>
          <c:idx val="5"/>
          <c:order val="5"/>
          <c:tx>
            <c:strRef>
              <c:f>'8.8'!$A$15</c:f>
              <c:strCache>
                <c:ptCount val="1"/>
                <c:pt idx="0">
                  <c:v>Energie Slunce (solární kolektor)</c:v>
                </c:pt>
              </c:strCache>
            </c:strRef>
          </c:tx>
          <c:spPr>
            <a:solidFill>
              <a:srgbClr val="E86158"/>
            </a:solidFill>
          </c:spPr>
          <c:invertIfNegative val="0"/>
          <c:val>
            <c:numRef>
              <c:f>'8.8'!$B$15:$M$15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69D9-4AAC-A061-D4A990A73091}"/>
            </c:ext>
          </c:extLst>
        </c:ser>
        <c:ser>
          <c:idx val="6"/>
          <c:order val="6"/>
          <c:tx>
            <c:strRef>
              <c:f>'8.8'!$A$16</c:f>
              <c:strCache>
                <c:ptCount val="1"/>
                <c:pt idx="0">
                  <c:v>Hnědé uhlí</c:v>
                </c:pt>
              </c:strCache>
            </c:strRef>
          </c:tx>
          <c:spPr>
            <a:solidFill>
              <a:srgbClr val="F0948F"/>
            </a:solidFill>
          </c:spPr>
          <c:invertIfNegative val="0"/>
          <c:val>
            <c:numRef>
              <c:f>'8.8'!$B$16:$M$16</c:f>
              <c:numCache>
                <c:formatCode>#,##0.0</c:formatCode>
                <c:ptCount val="12"/>
                <c:pt idx="0">
                  <c:v>68.683888999999994</c:v>
                </c:pt>
                <c:pt idx="1">
                  <c:v>75.758150999999998</c:v>
                </c:pt>
                <c:pt idx="2">
                  <c:v>59.789925000000004</c:v>
                </c:pt>
                <c:pt idx="3">
                  <c:v>27.214980000000001</c:v>
                </c:pt>
                <c:pt idx="4">
                  <c:v>18.205734</c:v>
                </c:pt>
                <c:pt idx="5">
                  <c:v>8.4026779999999999</c:v>
                </c:pt>
                <c:pt idx="6">
                  <c:v>6.8481539999999992</c:v>
                </c:pt>
                <c:pt idx="7">
                  <c:v>2.9070399999999998</c:v>
                </c:pt>
                <c:pt idx="8">
                  <c:v>6.197603</c:v>
                </c:pt>
                <c:pt idx="9">
                  <c:v>15.874108</c:v>
                </c:pt>
                <c:pt idx="10">
                  <c:v>25.277173000000001</c:v>
                </c:pt>
                <c:pt idx="11">
                  <c:v>33.510641000000007</c:v>
                </c:pt>
              </c:numCache>
            </c:numRef>
          </c:val>
          <c:extLst>
            <c:ext xmlns:c16="http://schemas.microsoft.com/office/drawing/2014/chart" uri="{C3380CC4-5D6E-409C-BE32-E72D297353CC}">
              <c16:uniqueId val="{00000006-69D9-4AAC-A061-D4A990A73091}"/>
            </c:ext>
          </c:extLst>
        </c:ser>
        <c:ser>
          <c:idx val="7"/>
          <c:order val="7"/>
          <c:tx>
            <c:strRef>
              <c:f>'8.8'!$A$17</c:f>
              <c:strCache>
                <c:ptCount val="1"/>
                <c:pt idx="0">
                  <c:v>Jaderné palivo</c:v>
                </c:pt>
              </c:strCache>
            </c:strRef>
          </c:tx>
          <c:spPr>
            <a:solidFill>
              <a:srgbClr val="F7C9C7"/>
            </a:solidFill>
          </c:spPr>
          <c:invertIfNegative val="0"/>
          <c:val>
            <c:numRef>
              <c:f>'8.8'!$B$17:$M$17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69D9-4AAC-A061-D4A990A73091}"/>
            </c:ext>
          </c:extLst>
        </c:ser>
        <c:ser>
          <c:idx val="8"/>
          <c:order val="8"/>
          <c:tx>
            <c:strRef>
              <c:f>'8.8'!$A$18</c:f>
              <c:strCache>
                <c:ptCount val="1"/>
                <c:pt idx="0">
                  <c:v>Koks</c:v>
                </c:pt>
              </c:strCache>
            </c:strRef>
          </c:tx>
          <c:spPr>
            <a:solidFill>
              <a:srgbClr val="262626"/>
            </a:solidFill>
          </c:spPr>
          <c:invertIfNegative val="0"/>
          <c:val>
            <c:numRef>
              <c:f>'8.8'!$B$18:$M$18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69D9-4AAC-A061-D4A990A73091}"/>
            </c:ext>
          </c:extLst>
        </c:ser>
        <c:ser>
          <c:idx val="9"/>
          <c:order val="9"/>
          <c:tx>
            <c:strRef>
              <c:f>'8.8'!$A$19</c:f>
              <c:strCache>
                <c:ptCount val="1"/>
                <c:pt idx="0">
                  <c:v>Odpadní teplo</c:v>
                </c:pt>
              </c:strCache>
            </c:strRef>
          </c:tx>
          <c:spPr>
            <a:solidFill>
              <a:srgbClr val="646363"/>
            </a:solidFill>
          </c:spPr>
          <c:invertIfNegative val="0"/>
          <c:val>
            <c:numRef>
              <c:f>'8.8'!$B$19:$M$19</c:f>
              <c:numCache>
                <c:formatCode>#,##0.0</c:formatCode>
                <c:ptCount val="12"/>
                <c:pt idx="0">
                  <c:v>62.568849999999998</c:v>
                </c:pt>
                <c:pt idx="1">
                  <c:v>53.317550000000004</c:v>
                </c:pt>
                <c:pt idx="2">
                  <c:v>54.203580000000002</c:v>
                </c:pt>
                <c:pt idx="3">
                  <c:v>51.014729999999993</c:v>
                </c:pt>
                <c:pt idx="4">
                  <c:v>53.003</c:v>
                </c:pt>
                <c:pt idx="5">
                  <c:v>49.409529999999997</c:v>
                </c:pt>
                <c:pt idx="6">
                  <c:v>43.352910000000001</c:v>
                </c:pt>
                <c:pt idx="7">
                  <c:v>50.466560000000001</c:v>
                </c:pt>
                <c:pt idx="8">
                  <c:v>23.911810000000003</c:v>
                </c:pt>
                <c:pt idx="9">
                  <c:v>46.279020000000003</c:v>
                </c:pt>
                <c:pt idx="10">
                  <c:v>52.683399999999999</c:v>
                </c:pt>
                <c:pt idx="11">
                  <c:v>52.18074</c:v>
                </c:pt>
              </c:numCache>
            </c:numRef>
          </c:val>
          <c:extLst>
            <c:ext xmlns:c16="http://schemas.microsoft.com/office/drawing/2014/chart" uri="{C3380CC4-5D6E-409C-BE32-E72D297353CC}">
              <c16:uniqueId val="{00000009-69D9-4AAC-A061-D4A990A73091}"/>
            </c:ext>
          </c:extLst>
        </c:ser>
        <c:ser>
          <c:idx val="10"/>
          <c:order val="10"/>
          <c:tx>
            <c:strRef>
              <c:f>'8.8'!$A$20</c:f>
              <c:strCache>
                <c:ptCount val="1"/>
                <c:pt idx="0">
                  <c:v>Ostatní kapalná paliva</c:v>
                </c:pt>
              </c:strCache>
            </c:strRef>
          </c:tx>
          <c:spPr>
            <a:solidFill>
              <a:srgbClr val="9D9D9C"/>
            </a:solidFill>
          </c:spPr>
          <c:invertIfNegative val="0"/>
          <c:val>
            <c:numRef>
              <c:f>'8.8'!$B$20:$M$20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69D9-4AAC-A061-D4A990A73091}"/>
            </c:ext>
          </c:extLst>
        </c:ser>
        <c:ser>
          <c:idx val="11"/>
          <c:order val="11"/>
          <c:tx>
            <c:strRef>
              <c:f>'8.8'!$A$21</c:f>
              <c:strCache>
                <c:ptCount val="1"/>
                <c:pt idx="0">
                  <c:v>Ostatní pevná paliva</c:v>
                </c:pt>
              </c:strCache>
            </c:strRef>
          </c:tx>
          <c:spPr>
            <a:solidFill>
              <a:srgbClr val="D0D0D0"/>
            </a:solidFill>
          </c:spPr>
          <c:invertIfNegative val="0"/>
          <c:val>
            <c:numRef>
              <c:f>'8.8'!$B$21:$M$21</c:f>
              <c:numCache>
                <c:formatCode>#,##0.0</c:formatCode>
                <c:ptCount val="12"/>
                <c:pt idx="0">
                  <c:v>6.274</c:v>
                </c:pt>
                <c:pt idx="1">
                  <c:v>7.2889999999999997</c:v>
                </c:pt>
                <c:pt idx="2">
                  <c:v>7.0839999999999996</c:v>
                </c:pt>
                <c:pt idx="3">
                  <c:v>2.899</c:v>
                </c:pt>
                <c:pt idx="4">
                  <c:v>0.67300000000000004</c:v>
                </c:pt>
                <c:pt idx="5">
                  <c:v>0.55300000000000005</c:v>
                </c:pt>
                <c:pt idx="6">
                  <c:v>1.9970000000000001</c:v>
                </c:pt>
                <c:pt idx="7">
                  <c:v>0</c:v>
                </c:pt>
                <c:pt idx="8">
                  <c:v>2.3660000000000001</c:v>
                </c:pt>
                <c:pt idx="9">
                  <c:v>0</c:v>
                </c:pt>
                <c:pt idx="10">
                  <c:v>0</c:v>
                </c:pt>
                <c:pt idx="11">
                  <c:v>3.1280000000000001</c:v>
                </c:pt>
              </c:numCache>
            </c:numRef>
          </c:val>
          <c:extLst>
            <c:ext xmlns:c16="http://schemas.microsoft.com/office/drawing/2014/chart" uri="{C3380CC4-5D6E-409C-BE32-E72D297353CC}">
              <c16:uniqueId val="{0000000B-69D9-4AAC-A061-D4A990A73091}"/>
            </c:ext>
          </c:extLst>
        </c:ser>
        <c:ser>
          <c:idx val="12"/>
          <c:order val="12"/>
          <c:tx>
            <c:strRef>
              <c:f>'8.8'!$A$22</c:f>
              <c:strCache>
                <c:ptCount val="1"/>
                <c:pt idx="0">
                  <c:v>Ostatní plyny</c:v>
                </c:pt>
              </c:strCache>
            </c:strRef>
          </c:tx>
          <c:spPr>
            <a:pattFill prst="ltUpDiag">
              <a:fgClr>
                <a:srgbClr val="23315F"/>
              </a:fgClr>
              <a:bgClr>
                <a:sysClr val="window" lastClr="FFFFFF"/>
              </a:bgClr>
            </a:pattFill>
          </c:spPr>
          <c:invertIfNegative val="0"/>
          <c:val>
            <c:numRef>
              <c:f>'8.8'!$B$22:$M$22</c:f>
              <c:numCache>
                <c:formatCode>#,##0.0</c:formatCode>
                <c:ptCount val="12"/>
                <c:pt idx="0">
                  <c:v>221.146398</c:v>
                </c:pt>
                <c:pt idx="1">
                  <c:v>211.15382700000001</c:v>
                </c:pt>
                <c:pt idx="2">
                  <c:v>233.42554100000001</c:v>
                </c:pt>
                <c:pt idx="3">
                  <c:v>218.35297900000003</c:v>
                </c:pt>
                <c:pt idx="4">
                  <c:v>159.04183900000004</c:v>
                </c:pt>
                <c:pt idx="5">
                  <c:v>108.51072000000001</c:v>
                </c:pt>
                <c:pt idx="6">
                  <c:v>104.53119000000001</c:v>
                </c:pt>
                <c:pt idx="7">
                  <c:v>106.96801499999998</c:v>
                </c:pt>
                <c:pt idx="8">
                  <c:v>103.65444399999998</c:v>
                </c:pt>
                <c:pt idx="9">
                  <c:v>131.19488899999999</c:v>
                </c:pt>
                <c:pt idx="10">
                  <c:v>145.12756299999998</c:v>
                </c:pt>
                <c:pt idx="11">
                  <c:v>148.62619900000001</c:v>
                </c:pt>
              </c:numCache>
            </c:numRef>
          </c:val>
          <c:extLst>
            <c:ext xmlns:c16="http://schemas.microsoft.com/office/drawing/2014/chart" uri="{C3380CC4-5D6E-409C-BE32-E72D297353CC}">
              <c16:uniqueId val="{0000000C-69D9-4AAC-A061-D4A990A73091}"/>
            </c:ext>
          </c:extLst>
        </c:ser>
        <c:ser>
          <c:idx val="13"/>
          <c:order val="13"/>
          <c:tx>
            <c:strRef>
              <c:f>'8.8'!$A$23</c:f>
              <c:strCache>
                <c:ptCount val="1"/>
                <c:pt idx="0">
                  <c:v>Ostatní</c:v>
                </c:pt>
              </c:strCache>
            </c:strRef>
          </c:tx>
          <c:spPr>
            <a:pattFill prst="ltUpDiag">
              <a:fgClr>
                <a:srgbClr val="E02C1F"/>
              </a:fgClr>
              <a:bgClr>
                <a:sysClr val="window" lastClr="FFFFFF"/>
              </a:bgClr>
            </a:pattFill>
          </c:spPr>
          <c:invertIfNegative val="0"/>
          <c:val>
            <c:numRef>
              <c:f>'8.8'!$B$23:$M$23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69D9-4AAC-A061-D4A990A73091}"/>
            </c:ext>
          </c:extLst>
        </c:ser>
        <c:ser>
          <c:idx val="14"/>
          <c:order val="14"/>
          <c:tx>
            <c:strRef>
              <c:f>'8.8'!$A$24</c:f>
              <c:strCache>
                <c:ptCount val="1"/>
                <c:pt idx="0">
                  <c:v>Topné oleje</c:v>
                </c:pt>
              </c:strCache>
            </c:strRef>
          </c:tx>
          <c:spPr>
            <a:pattFill prst="ltUpDiag">
              <a:fgClr>
                <a:srgbClr val="5A6588"/>
              </a:fgClr>
              <a:bgClr>
                <a:sysClr val="window" lastClr="FFFFFF"/>
              </a:bgClr>
            </a:pattFill>
          </c:spPr>
          <c:invertIfNegative val="0"/>
          <c:val>
            <c:numRef>
              <c:f>'8.8'!$B$24:$M$24</c:f>
              <c:numCache>
                <c:formatCode>#,##0.0</c:formatCode>
                <c:ptCount val="12"/>
                <c:pt idx="0">
                  <c:v>0.173959</c:v>
                </c:pt>
                <c:pt idx="1">
                  <c:v>4.9646920000000003</c:v>
                </c:pt>
                <c:pt idx="2">
                  <c:v>2.1490010000000002</c:v>
                </c:pt>
                <c:pt idx="3">
                  <c:v>9.7238070000000008</c:v>
                </c:pt>
                <c:pt idx="4">
                  <c:v>0.40173799999999998</c:v>
                </c:pt>
                <c:pt idx="5">
                  <c:v>0.19264799999999999</c:v>
                </c:pt>
                <c:pt idx="6">
                  <c:v>5.8428999999999995E-2</c:v>
                </c:pt>
                <c:pt idx="7">
                  <c:v>0.11743099999999999</c:v>
                </c:pt>
                <c:pt idx="8">
                  <c:v>1.9399999999999999E-3</c:v>
                </c:pt>
                <c:pt idx="9">
                  <c:v>1.1256079999999999</c:v>
                </c:pt>
                <c:pt idx="10">
                  <c:v>1.633777</c:v>
                </c:pt>
                <c:pt idx="11">
                  <c:v>1.5138139999999998</c:v>
                </c:pt>
              </c:numCache>
            </c:numRef>
          </c:val>
          <c:extLst>
            <c:ext xmlns:c16="http://schemas.microsoft.com/office/drawing/2014/chart" uri="{C3380CC4-5D6E-409C-BE32-E72D297353CC}">
              <c16:uniqueId val="{0000000E-69D9-4AAC-A061-D4A990A73091}"/>
            </c:ext>
          </c:extLst>
        </c:ser>
        <c:ser>
          <c:idx val="15"/>
          <c:order val="15"/>
          <c:tx>
            <c:strRef>
              <c:f>'8.8'!$A$25</c:f>
              <c:strCache>
                <c:ptCount val="1"/>
                <c:pt idx="0">
                  <c:v>Zemní plyn</c:v>
                </c:pt>
              </c:strCache>
            </c:strRef>
          </c:tx>
          <c:spPr>
            <a:pattFill prst="ltUpDiag">
              <a:fgClr>
                <a:srgbClr val="E86158"/>
              </a:fgClr>
              <a:bgClr>
                <a:sysClr val="window" lastClr="FFFFFF"/>
              </a:bgClr>
            </a:pattFill>
          </c:spPr>
          <c:invertIfNegative val="0"/>
          <c:val>
            <c:numRef>
              <c:f>'8.8'!$B$25:$M$25</c:f>
              <c:numCache>
                <c:formatCode>#,##0.0</c:formatCode>
                <c:ptCount val="12"/>
                <c:pt idx="0">
                  <c:v>292.44337500000006</c:v>
                </c:pt>
                <c:pt idx="1">
                  <c:v>300.94927300000012</c:v>
                </c:pt>
                <c:pt idx="2">
                  <c:v>204.313275</c:v>
                </c:pt>
                <c:pt idx="3">
                  <c:v>146.46548499999997</c:v>
                </c:pt>
                <c:pt idx="4">
                  <c:v>90.012118000000015</c:v>
                </c:pt>
                <c:pt idx="5">
                  <c:v>43.258227999999988</c:v>
                </c:pt>
                <c:pt idx="6">
                  <c:v>52.401257000000015</c:v>
                </c:pt>
                <c:pt idx="7">
                  <c:v>65.618458000000004</c:v>
                </c:pt>
                <c:pt idx="8">
                  <c:v>65.311149</c:v>
                </c:pt>
                <c:pt idx="9">
                  <c:v>108.875157</c:v>
                </c:pt>
                <c:pt idx="10">
                  <c:v>218.68363299999999</c:v>
                </c:pt>
                <c:pt idx="11">
                  <c:v>309.11246899999998</c:v>
                </c:pt>
              </c:numCache>
            </c:numRef>
          </c:val>
          <c:extLst>
            <c:ext xmlns:c16="http://schemas.microsoft.com/office/drawing/2014/chart" uri="{C3380CC4-5D6E-409C-BE32-E72D297353CC}">
              <c16:uniqueId val="{0000000F-69D9-4AAC-A061-D4A990A73091}"/>
            </c:ext>
          </c:extLst>
        </c:ser>
        <c:dLbls>
          <c:showLegendKey val="0"/>
          <c:showVal val="0"/>
          <c:showCatName val="0"/>
          <c:showSerName val="0"/>
          <c:showPercent val="0"/>
          <c:showBubbleSize val="0"/>
        </c:dLbls>
        <c:gapWidth val="50"/>
        <c:overlap val="100"/>
        <c:axId val="233565184"/>
        <c:axId val="288228096"/>
      </c:barChart>
      <c:catAx>
        <c:axId val="23356518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8228096"/>
        <c:crosses val="autoZero"/>
        <c:auto val="1"/>
        <c:lblAlgn val="ctr"/>
        <c:lblOffset val="100"/>
        <c:noMultiLvlLbl val="0"/>
      </c:catAx>
      <c:valAx>
        <c:axId val="288228096"/>
        <c:scaling>
          <c:orientation val="minMax"/>
          <c:max val="2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3565184"/>
        <c:crosses val="autoZero"/>
        <c:crossBetween val="between"/>
        <c:majorUnit val="5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C86F-4DF0-AB68-7782C13EFE9A}"/>
              </c:ext>
            </c:extLst>
          </c:dPt>
          <c:dPt>
            <c:idx val="1"/>
            <c:bubble3D val="0"/>
            <c:spPr>
              <a:solidFill>
                <a:schemeClr val="accent2"/>
              </a:solidFill>
            </c:spPr>
            <c:extLst>
              <c:ext xmlns:c16="http://schemas.microsoft.com/office/drawing/2014/chart" uri="{C3380CC4-5D6E-409C-BE32-E72D297353CC}">
                <c16:uniqueId val="{00000003-C86F-4DF0-AB68-7782C13EFE9A}"/>
              </c:ext>
            </c:extLst>
          </c:dPt>
          <c:dPt>
            <c:idx val="2"/>
            <c:bubble3D val="0"/>
            <c:spPr>
              <a:solidFill>
                <a:schemeClr val="accent3"/>
              </a:solidFill>
            </c:spPr>
            <c:extLst>
              <c:ext xmlns:c16="http://schemas.microsoft.com/office/drawing/2014/chart" uri="{C3380CC4-5D6E-409C-BE32-E72D297353CC}">
                <c16:uniqueId val="{00000005-C86F-4DF0-AB68-7782C13EFE9A}"/>
              </c:ext>
            </c:extLst>
          </c:dPt>
          <c:dPt>
            <c:idx val="3"/>
            <c:bubble3D val="0"/>
            <c:spPr>
              <a:solidFill>
                <a:schemeClr val="accent4"/>
              </a:solidFill>
            </c:spPr>
            <c:extLst>
              <c:ext xmlns:c16="http://schemas.microsoft.com/office/drawing/2014/chart" uri="{C3380CC4-5D6E-409C-BE32-E72D297353CC}">
                <c16:uniqueId val="{00000007-C86F-4DF0-AB68-7782C13EFE9A}"/>
              </c:ext>
            </c:extLst>
          </c:dPt>
          <c:dPt>
            <c:idx val="4"/>
            <c:bubble3D val="0"/>
            <c:spPr>
              <a:solidFill>
                <a:schemeClr val="accent5"/>
              </a:solidFill>
            </c:spPr>
            <c:extLst>
              <c:ext xmlns:c16="http://schemas.microsoft.com/office/drawing/2014/chart" uri="{C3380CC4-5D6E-409C-BE32-E72D297353CC}">
                <c16:uniqueId val="{00000009-C86F-4DF0-AB68-7782C13EFE9A}"/>
              </c:ext>
            </c:extLst>
          </c:dPt>
          <c:dPt>
            <c:idx val="5"/>
            <c:bubble3D val="0"/>
            <c:spPr>
              <a:solidFill>
                <a:schemeClr val="accent6"/>
              </a:solidFill>
            </c:spPr>
            <c:extLst>
              <c:ext xmlns:c16="http://schemas.microsoft.com/office/drawing/2014/chart" uri="{C3380CC4-5D6E-409C-BE32-E72D297353CC}">
                <c16:uniqueId val="{0000000B-C86F-4DF0-AB68-7782C13EFE9A}"/>
              </c:ext>
            </c:extLst>
          </c:dPt>
          <c:dPt>
            <c:idx val="6"/>
            <c:bubble3D val="0"/>
            <c:spPr>
              <a:solidFill>
                <a:srgbClr val="F0948F"/>
              </a:solidFill>
            </c:spPr>
            <c:extLst>
              <c:ext xmlns:c16="http://schemas.microsoft.com/office/drawing/2014/chart" uri="{C3380CC4-5D6E-409C-BE32-E72D297353CC}">
                <c16:uniqueId val="{0000000D-C86F-4DF0-AB68-7782C13EFE9A}"/>
              </c:ext>
            </c:extLst>
          </c:dPt>
          <c:dPt>
            <c:idx val="7"/>
            <c:bubble3D val="0"/>
            <c:spPr>
              <a:solidFill>
                <a:srgbClr val="F7C9C7"/>
              </a:solidFill>
            </c:spPr>
            <c:extLst>
              <c:ext xmlns:c16="http://schemas.microsoft.com/office/drawing/2014/chart" uri="{C3380CC4-5D6E-409C-BE32-E72D297353CC}">
                <c16:uniqueId val="{0000000F-C86F-4DF0-AB68-7782C13EFE9A}"/>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10-C86F-4DF0-AB68-7782C13EFE9A}"/>
            </c:ext>
          </c:extLst>
        </c:ser>
        <c:ser>
          <c:idx val="2"/>
          <c:order val="1"/>
          <c:dPt>
            <c:idx val="0"/>
            <c:bubble3D val="0"/>
            <c:spPr>
              <a:solidFill>
                <a:schemeClr val="accent1"/>
              </a:solidFill>
            </c:spPr>
            <c:extLst>
              <c:ext xmlns:c16="http://schemas.microsoft.com/office/drawing/2014/chart" uri="{C3380CC4-5D6E-409C-BE32-E72D297353CC}">
                <c16:uniqueId val="{00000012-C86F-4DF0-AB68-7782C13EFE9A}"/>
              </c:ext>
            </c:extLst>
          </c:dPt>
          <c:dPt>
            <c:idx val="1"/>
            <c:bubble3D val="0"/>
            <c:spPr>
              <a:solidFill>
                <a:schemeClr val="accent2"/>
              </a:solidFill>
            </c:spPr>
            <c:extLst>
              <c:ext xmlns:c16="http://schemas.microsoft.com/office/drawing/2014/chart" uri="{C3380CC4-5D6E-409C-BE32-E72D297353CC}">
                <c16:uniqueId val="{00000014-C86F-4DF0-AB68-7782C13EFE9A}"/>
              </c:ext>
            </c:extLst>
          </c:dPt>
          <c:dPt>
            <c:idx val="2"/>
            <c:bubble3D val="0"/>
            <c:spPr>
              <a:solidFill>
                <a:schemeClr val="accent3"/>
              </a:solidFill>
            </c:spPr>
            <c:extLst>
              <c:ext xmlns:c16="http://schemas.microsoft.com/office/drawing/2014/chart" uri="{C3380CC4-5D6E-409C-BE32-E72D297353CC}">
                <c16:uniqueId val="{00000016-C86F-4DF0-AB68-7782C13EFE9A}"/>
              </c:ext>
            </c:extLst>
          </c:dPt>
          <c:dPt>
            <c:idx val="3"/>
            <c:bubble3D val="0"/>
            <c:spPr>
              <a:solidFill>
                <a:schemeClr val="accent4"/>
              </a:solidFill>
            </c:spPr>
            <c:extLst>
              <c:ext xmlns:c16="http://schemas.microsoft.com/office/drawing/2014/chart" uri="{C3380CC4-5D6E-409C-BE32-E72D297353CC}">
                <c16:uniqueId val="{00000018-C86F-4DF0-AB68-7782C13EFE9A}"/>
              </c:ext>
            </c:extLst>
          </c:dPt>
          <c:dPt>
            <c:idx val="4"/>
            <c:bubble3D val="0"/>
            <c:spPr>
              <a:solidFill>
                <a:schemeClr val="accent5"/>
              </a:solidFill>
            </c:spPr>
            <c:extLst>
              <c:ext xmlns:c16="http://schemas.microsoft.com/office/drawing/2014/chart" uri="{C3380CC4-5D6E-409C-BE32-E72D297353CC}">
                <c16:uniqueId val="{0000001A-C86F-4DF0-AB68-7782C13EFE9A}"/>
              </c:ext>
            </c:extLst>
          </c:dPt>
          <c:dPt>
            <c:idx val="5"/>
            <c:bubble3D val="0"/>
            <c:spPr>
              <a:solidFill>
                <a:schemeClr val="accent6"/>
              </a:solidFill>
            </c:spPr>
            <c:extLst>
              <c:ext xmlns:c16="http://schemas.microsoft.com/office/drawing/2014/chart" uri="{C3380CC4-5D6E-409C-BE32-E72D297353CC}">
                <c16:uniqueId val="{0000001C-C86F-4DF0-AB68-7782C13EFE9A}"/>
              </c:ext>
            </c:extLst>
          </c:dPt>
          <c:dPt>
            <c:idx val="6"/>
            <c:bubble3D val="0"/>
            <c:spPr>
              <a:solidFill>
                <a:srgbClr val="F0948F"/>
              </a:solidFill>
            </c:spPr>
            <c:extLst>
              <c:ext xmlns:c16="http://schemas.microsoft.com/office/drawing/2014/chart" uri="{C3380CC4-5D6E-409C-BE32-E72D297353CC}">
                <c16:uniqueId val="{0000001E-C86F-4DF0-AB68-7782C13EFE9A}"/>
              </c:ext>
            </c:extLst>
          </c:dPt>
          <c:dPt>
            <c:idx val="7"/>
            <c:bubble3D val="0"/>
            <c:spPr>
              <a:solidFill>
                <a:srgbClr val="F7C9C7"/>
              </a:solidFill>
            </c:spPr>
            <c:extLst>
              <c:ext xmlns:c16="http://schemas.microsoft.com/office/drawing/2014/chart" uri="{C3380CC4-5D6E-409C-BE32-E72D297353CC}">
                <c16:uniqueId val="{00000020-C86F-4DF0-AB68-7782C13EFE9A}"/>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1-C86F-4DF0-AB68-7782C13EFE9A}"/>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solidFill>
                  <a:schemeClr val="accent1"/>
                </a:solidFill>
              </a:rPr>
              <a:t>Podíl </a:t>
            </a:r>
            <a:r>
              <a:rPr lang="cs-CZ" sz="1000">
                <a:solidFill>
                  <a:schemeClr val="accent1"/>
                </a:solidFill>
              </a:rPr>
              <a:t>krajů ČR</a:t>
            </a:r>
            <a:r>
              <a:rPr lang="cs-CZ" sz="1000" baseline="0">
                <a:solidFill>
                  <a:schemeClr val="accent1"/>
                </a:solidFill>
              </a:rPr>
              <a:t> na </a:t>
            </a:r>
            <a:r>
              <a:rPr lang="cs-CZ" sz="1000">
                <a:solidFill>
                  <a:schemeClr val="accent1"/>
                </a:solidFill>
              </a:rPr>
              <a:t>dodávkách tepla</a:t>
            </a:r>
            <a:endParaRPr lang="en-US" sz="1000">
              <a:solidFill>
                <a:schemeClr val="accent1"/>
              </a:solidFill>
            </a:endParaRPr>
          </a:p>
        </c:rich>
      </c:tx>
      <c:layout>
        <c:manualLayout>
          <c:xMode val="edge"/>
          <c:yMode val="edge"/>
          <c:x val="2.1699430658502519E-2"/>
          <c:y val="1.7054375505371498E-2"/>
        </c:manualLayout>
      </c:layout>
      <c:overlay val="0"/>
      <c:spPr>
        <a:solidFill>
          <a:sysClr val="window" lastClr="FFFFFF"/>
        </a:solidFill>
      </c:spPr>
    </c:title>
    <c:autoTitleDeleted val="0"/>
    <c:plotArea>
      <c:layout>
        <c:manualLayout>
          <c:layoutTarget val="inner"/>
          <c:xMode val="edge"/>
          <c:yMode val="edge"/>
          <c:x val="0.11888706547475116"/>
          <c:y val="0.11085016350600201"/>
          <c:w val="0.84366886529688589"/>
          <c:h val="0.77304275453448856"/>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C-DE1A-44E4-AEB6-A3524CFE6F2B}"/>
              </c:ext>
            </c:extLst>
          </c:dPt>
          <c:dPt>
            <c:idx val="1"/>
            <c:bubble3D val="0"/>
            <c:spPr>
              <a:solidFill>
                <a:schemeClr val="accent2"/>
              </a:solidFill>
            </c:spPr>
            <c:extLst>
              <c:ext xmlns:c16="http://schemas.microsoft.com/office/drawing/2014/chart" uri="{C3380CC4-5D6E-409C-BE32-E72D297353CC}">
                <c16:uniqueId val="{0000000B-DE1A-44E4-AEB6-A3524CFE6F2B}"/>
              </c:ext>
            </c:extLst>
          </c:dPt>
          <c:dPt>
            <c:idx val="2"/>
            <c:bubble3D val="0"/>
            <c:spPr>
              <a:solidFill>
                <a:schemeClr val="accent3"/>
              </a:solidFill>
            </c:spPr>
            <c:extLst>
              <c:ext xmlns:c16="http://schemas.microsoft.com/office/drawing/2014/chart" uri="{C3380CC4-5D6E-409C-BE32-E72D297353CC}">
                <c16:uniqueId val="{0000000A-DE1A-44E4-AEB6-A3524CFE6F2B}"/>
              </c:ext>
            </c:extLst>
          </c:dPt>
          <c:dPt>
            <c:idx val="3"/>
            <c:bubble3D val="0"/>
            <c:spPr>
              <a:solidFill>
                <a:schemeClr val="accent4"/>
              </a:solidFill>
            </c:spPr>
            <c:extLst>
              <c:ext xmlns:c16="http://schemas.microsoft.com/office/drawing/2014/chart" uri="{C3380CC4-5D6E-409C-BE32-E72D297353CC}">
                <c16:uniqueId val="{00000009-DE1A-44E4-AEB6-A3524CFE6F2B}"/>
              </c:ext>
            </c:extLst>
          </c:dPt>
          <c:dPt>
            <c:idx val="4"/>
            <c:bubble3D val="0"/>
            <c:spPr>
              <a:solidFill>
                <a:schemeClr val="accent5"/>
              </a:solidFill>
            </c:spPr>
            <c:extLst>
              <c:ext xmlns:c16="http://schemas.microsoft.com/office/drawing/2014/chart" uri="{C3380CC4-5D6E-409C-BE32-E72D297353CC}">
                <c16:uniqueId val="{00000008-DE1A-44E4-AEB6-A3524CFE6F2B}"/>
              </c:ext>
            </c:extLst>
          </c:dPt>
          <c:dPt>
            <c:idx val="5"/>
            <c:bubble3D val="0"/>
            <c:spPr>
              <a:solidFill>
                <a:schemeClr val="accent6"/>
              </a:solidFill>
            </c:spPr>
            <c:extLst>
              <c:ext xmlns:c16="http://schemas.microsoft.com/office/drawing/2014/chart" uri="{C3380CC4-5D6E-409C-BE32-E72D297353CC}">
                <c16:uniqueId val="{00000000-58CD-40D8-A955-463567CFDADD}"/>
              </c:ext>
            </c:extLst>
          </c:dPt>
          <c:dPt>
            <c:idx val="6"/>
            <c:bubble3D val="0"/>
            <c:spPr>
              <a:solidFill>
                <a:srgbClr val="F0948F"/>
              </a:solidFill>
            </c:spPr>
            <c:extLst>
              <c:ext xmlns:c16="http://schemas.microsoft.com/office/drawing/2014/chart" uri="{C3380CC4-5D6E-409C-BE32-E72D297353CC}">
                <c16:uniqueId val="{00000007-DE1A-44E4-AEB6-A3524CFE6F2B}"/>
              </c:ext>
            </c:extLst>
          </c:dPt>
          <c:dPt>
            <c:idx val="7"/>
            <c:bubble3D val="0"/>
            <c:spPr>
              <a:solidFill>
                <a:srgbClr val="F7C9C7"/>
              </a:solidFill>
            </c:spPr>
            <c:extLst>
              <c:ext xmlns:c16="http://schemas.microsoft.com/office/drawing/2014/chart" uri="{C3380CC4-5D6E-409C-BE32-E72D297353CC}">
                <c16:uniqueId val="{00000001-58CD-40D8-A955-463567CFDADD}"/>
              </c:ext>
            </c:extLst>
          </c:dPt>
          <c:dPt>
            <c:idx val="8"/>
            <c:bubble3D val="0"/>
            <c:spPr>
              <a:solidFill>
                <a:schemeClr val="tx1"/>
              </a:solidFill>
            </c:spPr>
            <c:extLst>
              <c:ext xmlns:c16="http://schemas.microsoft.com/office/drawing/2014/chart" uri="{C3380CC4-5D6E-409C-BE32-E72D297353CC}">
                <c16:uniqueId val="{00000002-BBDD-4778-8908-D00B076481BE}"/>
              </c:ext>
            </c:extLst>
          </c:dPt>
          <c:dPt>
            <c:idx val="9"/>
            <c:bubble3D val="0"/>
            <c:spPr>
              <a:solidFill>
                <a:srgbClr val="646363"/>
              </a:solidFill>
            </c:spPr>
            <c:extLst>
              <c:ext xmlns:c16="http://schemas.microsoft.com/office/drawing/2014/chart" uri="{C3380CC4-5D6E-409C-BE32-E72D297353CC}">
                <c16:uniqueId val="{00000006-DE1A-44E4-AEB6-A3524CFE6F2B}"/>
              </c:ext>
            </c:extLst>
          </c:dPt>
          <c:dPt>
            <c:idx val="10"/>
            <c:bubble3D val="0"/>
            <c:spPr>
              <a:solidFill>
                <a:srgbClr val="9D9D9C"/>
              </a:solidFill>
            </c:spPr>
            <c:extLst>
              <c:ext xmlns:c16="http://schemas.microsoft.com/office/drawing/2014/chart" uri="{C3380CC4-5D6E-409C-BE32-E72D297353CC}">
                <c16:uniqueId val="{00000005-DE1A-44E4-AEB6-A3524CFE6F2B}"/>
              </c:ext>
            </c:extLst>
          </c:dPt>
          <c:dPt>
            <c:idx val="11"/>
            <c:bubble3D val="0"/>
            <c:spPr>
              <a:solidFill>
                <a:srgbClr val="D0D0D0"/>
              </a:solidFill>
            </c:spPr>
            <c:extLst>
              <c:ext xmlns:c16="http://schemas.microsoft.com/office/drawing/2014/chart" uri="{C3380CC4-5D6E-409C-BE32-E72D297353CC}">
                <c16:uniqueId val="{00000004-DE1A-44E4-AEB6-A3524CFE6F2B}"/>
              </c:ext>
            </c:extLst>
          </c:dPt>
          <c:dPt>
            <c:idx val="12"/>
            <c:bubble3D val="0"/>
            <c:spPr>
              <a:pattFill prst="ltUpDiag">
                <a:fgClr>
                  <a:schemeClr val="accent1"/>
                </a:fgClr>
                <a:bgClr>
                  <a:schemeClr val="bg1"/>
                </a:bgClr>
              </a:pattFill>
            </c:spPr>
            <c:extLst>
              <c:ext xmlns:c16="http://schemas.microsoft.com/office/drawing/2014/chart" uri="{C3380CC4-5D6E-409C-BE32-E72D297353CC}">
                <c16:uniqueId val="{00000003-DE1A-44E4-AEB6-A3524CFE6F2B}"/>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02-DE1A-44E4-AEB6-A3524CFE6F2B}"/>
              </c:ext>
            </c:extLst>
          </c:dPt>
          <c:dLbls>
            <c:dLbl>
              <c:idx val="8"/>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2-BBDD-4778-8908-D00B076481BE}"/>
                </c:ext>
              </c:extLst>
            </c:dLbl>
            <c:dLbl>
              <c:idx val="11"/>
              <c:spPr>
                <a:noFill/>
                <a:ln>
                  <a:noFill/>
                </a:ln>
                <a:effectLst/>
              </c:spPr>
              <c:txPr>
                <a:bodyPr/>
                <a:lstStyle/>
                <a:p>
                  <a:pPr>
                    <a:defRPr sz="900">
                      <a:solidFill>
                        <a:schemeClr val="tx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4-DE1A-44E4-AEB6-A3524CFE6F2B}"/>
                </c:ext>
              </c:extLst>
            </c:dLbl>
            <c:dLbl>
              <c:idx val="12"/>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3-DE1A-44E4-AEB6-A3524CFE6F2B}"/>
                </c:ext>
              </c:extLst>
            </c:dLbl>
            <c:dLbl>
              <c:idx val="13"/>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2-DE1A-44E4-AEB6-A3524CFE6F2B}"/>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'5.2'!$A$22:$A$35</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'5.2'!$B$22:$B$35</c:f>
              <c:numCache>
                <c:formatCode>#,##0.0</c:formatCode>
                <c:ptCount val="14"/>
                <c:pt idx="0">
                  <c:v>3382.3268119999998</c:v>
                </c:pt>
                <c:pt idx="1">
                  <c:v>4235.3066639999997</c:v>
                </c:pt>
                <c:pt idx="2">
                  <c:v>4827.8796920000004</c:v>
                </c:pt>
                <c:pt idx="3">
                  <c:v>3265.0230000000001</c:v>
                </c:pt>
                <c:pt idx="4">
                  <c:v>1466.3451920000002</c:v>
                </c:pt>
                <c:pt idx="5">
                  <c:v>2684.6838120000002</c:v>
                </c:pt>
                <c:pt idx="6">
                  <c:v>1869.2645468582818</c:v>
                </c:pt>
                <c:pt idx="7">
                  <c:v>12536.215020000003</c:v>
                </c:pt>
                <c:pt idx="8">
                  <c:v>3010.3435520000003</c:v>
                </c:pt>
                <c:pt idx="9">
                  <c:v>3680.4343749999994</c:v>
                </c:pt>
                <c:pt idx="10">
                  <c:v>3727.4629960000007</c:v>
                </c:pt>
                <c:pt idx="11">
                  <c:v>16945.771875999999</c:v>
                </c:pt>
                <c:pt idx="12">
                  <c:v>10840.40987</c:v>
                </c:pt>
                <c:pt idx="13">
                  <c:v>3331.269698660255</c:v>
                </c:pt>
              </c:numCache>
            </c:numRef>
          </c:val>
          <c:extLst>
            <c:ext xmlns:c16="http://schemas.microsoft.com/office/drawing/2014/chart" uri="{C3380CC4-5D6E-409C-BE32-E72D297353CC}">
              <c16:uniqueId val="{00000003-58CD-40D8-A955-463567CFDADD}"/>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B64-4BEB-9793-3957C5444001}"/>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B64-4BEB-9793-3957C5444001}"/>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B64-4BEB-9793-3957C5444001}"/>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B64-4BEB-9793-3957C5444001}"/>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B64-4BEB-9793-3957C5444001}"/>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B64-4BEB-9793-3957C5444001}"/>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B64-4BEB-9793-3957C5444001}"/>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B64-4BEB-9793-3957C5444001}"/>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B64-4BEB-9793-3957C5444001}"/>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B64-4BEB-9793-3957C5444001}"/>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B64-4BEB-9793-3957C5444001}"/>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B64-4BEB-9793-3957C5444001}"/>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B64-4BEB-9793-3957C5444001}"/>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B64-4BEB-9793-3957C5444001}"/>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B64-4BEB-9793-3957C5444001}"/>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CB64-4BEB-9793-3957C5444001}"/>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3.9457994814478463E-4"/>
          <c:y val="1.3259962702358308E-3"/>
        </c:manualLayout>
      </c:layout>
      <c:overlay val="0"/>
    </c:title>
    <c:autoTitleDeleted val="0"/>
    <c:plotArea>
      <c:layout>
        <c:manualLayout>
          <c:layoutTarget val="inner"/>
          <c:xMode val="edge"/>
          <c:yMode val="edge"/>
          <c:x val="7.4097119597625161E-2"/>
          <c:y val="0.25384901537268989"/>
          <c:w val="0.63463183778965071"/>
          <c:h val="0.54600802815502403"/>
        </c:manualLayout>
      </c:layout>
      <c:barChart>
        <c:barDir val="col"/>
        <c:grouping val="stacked"/>
        <c:varyColors val="0"/>
        <c:ser>
          <c:idx val="0"/>
          <c:order val="0"/>
          <c:tx>
            <c:strRef>
              <c:f>'8.9'!$A$27</c:f>
              <c:strCache>
                <c:ptCount val="1"/>
                <c:pt idx="0">
                  <c:v>Průmysl</c:v>
                </c:pt>
              </c:strCache>
            </c:strRef>
          </c:tx>
          <c:invertIfNegative val="0"/>
          <c:val>
            <c:numRef>
              <c:f>'8.9'!$B$27:$M$27</c:f>
              <c:numCache>
                <c:formatCode>#,##0.0</c:formatCode>
                <c:ptCount val="12"/>
                <c:pt idx="0">
                  <c:v>71.309117999999984</c:v>
                </c:pt>
                <c:pt idx="1">
                  <c:v>66.200470999999993</c:v>
                </c:pt>
                <c:pt idx="2">
                  <c:v>49.410797000000009</c:v>
                </c:pt>
                <c:pt idx="3">
                  <c:v>37.811318999999997</c:v>
                </c:pt>
                <c:pt idx="4">
                  <c:v>24.468031</c:v>
                </c:pt>
                <c:pt idx="5">
                  <c:v>22.279900999999999</c:v>
                </c:pt>
                <c:pt idx="6">
                  <c:v>21.847327999999997</c:v>
                </c:pt>
                <c:pt idx="7">
                  <c:v>19.138930999999999</c:v>
                </c:pt>
                <c:pt idx="8">
                  <c:v>36.134127999999997</c:v>
                </c:pt>
                <c:pt idx="9">
                  <c:v>26.208231000000001</c:v>
                </c:pt>
                <c:pt idx="10">
                  <c:v>46.680158000000006</c:v>
                </c:pt>
                <c:pt idx="11">
                  <c:v>57.339058999999999</c:v>
                </c:pt>
              </c:numCache>
            </c:numRef>
          </c:val>
          <c:extLst>
            <c:ext xmlns:c16="http://schemas.microsoft.com/office/drawing/2014/chart" uri="{C3380CC4-5D6E-409C-BE32-E72D297353CC}">
              <c16:uniqueId val="{00000000-0F87-474C-83B6-66F9D6E7D10B}"/>
            </c:ext>
          </c:extLst>
        </c:ser>
        <c:ser>
          <c:idx val="1"/>
          <c:order val="1"/>
          <c:tx>
            <c:strRef>
              <c:f>'8.9'!$A$28</c:f>
              <c:strCache>
                <c:ptCount val="1"/>
                <c:pt idx="0">
                  <c:v>Energetika</c:v>
                </c:pt>
              </c:strCache>
            </c:strRef>
          </c:tx>
          <c:invertIfNegative val="0"/>
          <c:val>
            <c:numRef>
              <c:f>'8.9'!$B$28:$M$28</c:f>
              <c:numCache>
                <c:formatCode>#,##0.0</c:formatCode>
                <c:ptCount val="12"/>
                <c:pt idx="0">
                  <c:v>7.6004209999999999</c:v>
                </c:pt>
                <c:pt idx="1">
                  <c:v>7.5369889999999993</c:v>
                </c:pt>
                <c:pt idx="2">
                  <c:v>4.7718400000000001</c:v>
                </c:pt>
                <c:pt idx="3">
                  <c:v>2.5677110000000001</c:v>
                </c:pt>
                <c:pt idx="4">
                  <c:v>0.37997699999999995</c:v>
                </c:pt>
                <c:pt idx="5">
                  <c:v>0.243399</c:v>
                </c:pt>
                <c:pt idx="6">
                  <c:v>0.99544299999999997</c:v>
                </c:pt>
                <c:pt idx="7">
                  <c:v>0.263789</c:v>
                </c:pt>
                <c:pt idx="8">
                  <c:v>0.219585</c:v>
                </c:pt>
                <c:pt idx="9">
                  <c:v>0.76122800000000002</c:v>
                </c:pt>
                <c:pt idx="10">
                  <c:v>5.7218710000000002</c:v>
                </c:pt>
                <c:pt idx="11">
                  <c:v>8.2000600000000006</c:v>
                </c:pt>
              </c:numCache>
            </c:numRef>
          </c:val>
          <c:extLst>
            <c:ext xmlns:c16="http://schemas.microsoft.com/office/drawing/2014/chart" uri="{C3380CC4-5D6E-409C-BE32-E72D297353CC}">
              <c16:uniqueId val="{00000001-0F87-474C-83B6-66F9D6E7D10B}"/>
            </c:ext>
          </c:extLst>
        </c:ser>
        <c:ser>
          <c:idx val="2"/>
          <c:order val="2"/>
          <c:tx>
            <c:strRef>
              <c:f>'8.9'!$A$29</c:f>
              <c:strCache>
                <c:ptCount val="1"/>
                <c:pt idx="0">
                  <c:v>Doprava</c:v>
                </c:pt>
              </c:strCache>
            </c:strRef>
          </c:tx>
          <c:invertIfNegative val="0"/>
          <c:val>
            <c:numRef>
              <c:f>'8.9'!$B$29:$M$29</c:f>
              <c:numCache>
                <c:formatCode>#,##0.0</c:formatCode>
                <c:ptCount val="12"/>
                <c:pt idx="0">
                  <c:v>0.17793</c:v>
                </c:pt>
                <c:pt idx="1">
                  <c:v>0.16228000000000001</c:v>
                </c:pt>
                <c:pt idx="2">
                  <c:v>0.13564999999999999</c:v>
                </c:pt>
                <c:pt idx="3">
                  <c:v>6.4599999999999991E-2</c:v>
                </c:pt>
                <c:pt idx="4">
                  <c:v>2.75E-2</c:v>
                </c:pt>
                <c:pt idx="5">
                  <c:v>5.4000000000000003E-3</c:v>
                </c:pt>
                <c:pt idx="6">
                  <c:v>5.1999999999999998E-3</c:v>
                </c:pt>
                <c:pt idx="7">
                  <c:v>4.7999999999999996E-3</c:v>
                </c:pt>
                <c:pt idx="8">
                  <c:v>5.5999999999999999E-3</c:v>
                </c:pt>
                <c:pt idx="9">
                  <c:v>5.4299999999999994E-2</c:v>
                </c:pt>
                <c:pt idx="10">
                  <c:v>0.1308</c:v>
                </c:pt>
                <c:pt idx="11">
                  <c:v>0.186</c:v>
                </c:pt>
              </c:numCache>
            </c:numRef>
          </c:val>
          <c:extLst>
            <c:ext xmlns:c16="http://schemas.microsoft.com/office/drawing/2014/chart" uri="{C3380CC4-5D6E-409C-BE32-E72D297353CC}">
              <c16:uniqueId val="{00000002-0F87-474C-83B6-66F9D6E7D10B}"/>
            </c:ext>
          </c:extLst>
        </c:ser>
        <c:ser>
          <c:idx val="3"/>
          <c:order val="3"/>
          <c:tx>
            <c:strRef>
              <c:f>'8.9'!$A$30</c:f>
              <c:strCache>
                <c:ptCount val="1"/>
                <c:pt idx="0">
                  <c:v>Stavebnictví</c:v>
                </c:pt>
              </c:strCache>
            </c:strRef>
          </c:tx>
          <c:invertIfNegative val="0"/>
          <c:val>
            <c:numRef>
              <c:f>'8.9'!$B$30:$M$30</c:f>
              <c:numCache>
                <c:formatCode>#,##0.0</c:formatCode>
                <c:ptCount val="12"/>
                <c:pt idx="0">
                  <c:v>4.1183420000000002</c:v>
                </c:pt>
                <c:pt idx="1">
                  <c:v>3.8544019999999999</c:v>
                </c:pt>
                <c:pt idx="2">
                  <c:v>2.8165790000000004</c:v>
                </c:pt>
                <c:pt idx="3">
                  <c:v>1.2766279999999999</c:v>
                </c:pt>
                <c:pt idx="4">
                  <c:v>0.149478</c:v>
                </c:pt>
                <c:pt idx="5">
                  <c:v>5.1338000000000002E-2</c:v>
                </c:pt>
                <c:pt idx="6">
                  <c:v>4.2593000000000006E-2</c:v>
                </c:pt>
                <c:pt idx="7">
                  <c:v>4.6134000000000001E-2</c:v>
                </c:pt>
                <c:pt idx="8">
                  <c:v>3.6052999999999995E-2</c:v>
                </c:pt>
                <c:pt idx="9">
                  <c:v>0.44884199999999996</c:v>
                </c:pt>
                <c:pt idx="10">
                  <c:v>2.8196539999999999</c:v>
                </c:pt>
                <c:pt idx="11">
                  <c:v>4.2179799999999998</c:v>
                </c:pt>
              </c:numCache>
            </c:numRef>
          </c:val>
          <c:extLst>
            <c:ext xmlns:c16="http://schemas.microsoft.com/office/drawing/2014/chart" uri="{C3380CC4-5D6E-409C-BE32-E72D297353CC}">
              <c16:uniqueId val="{00000003-0F87-474C-83B6-66F9D6E7D10B}"/>
            </c:ext>
          </c:extLst>
        </c:ser>
        <c:ser>
          <c:idx val="4"/>
          <c:order val="4"/>
          <c:tx>
            <c:strRef>
              <c:f>'8.9'!$A$31</c:f>
              <c:strCache>
                <c:ptCount val="1"/>
                <c:pt idx="0">
                  <c:v>Zemědělství a lesnictví</c:v>
                </c:pt>
              </c:strCache>
            </c:strRef>
          </c:tx>
          <c:invertIfNegative val="0"/>
          <c:val>
            <c:numRef>
              <c:f>'8.9'!$B$31:$M$31</c:f>
              <c:numCache>
                <c:formatCode>#,##0.0</c:formatCode>
                <c:ptCount val="12"/>
                <c:pt idx="0">
                  <c:v>1.1981979999999999</c:v>
                </c:pt>
                <c:pt idx="1">
                  <c:v>1.0885180000000001</c:v>
                </c:pt>
                <c:pt idx="2">
                  <c:v>1.1144700000000001</c:v>
                </c:pt>
                <c:pt idx="3">
                  <c:v>0.91638300000000006</c:v>
                </c:pt>
                <c:pt idx="4">
                  <c:v>0.65731899999999999</c:v>
                </c:pt>
                <c:pt idx="5">
                  <c:v>0.44048100000000001</c:v>
                </c:pt>
                <c:pt idx="6">
                  <c:v>0.402673</c:v>
                </c:pt>
                <c:pt idx="7">
                  <c:v>0.240124</c:v>
                </c:pt>
                <c:pt idx="8">
                  <c:v>0.390567</c:v>
                </c:pt>
                <c:pt idx="9">
                  <c:v>1.134868</c:v>
                </c:pt>
                <c:pt idx="10">
                  <c:v>1.135769</c:v>
                </c:pt>
                <c:pt idx="11">
                  <c:v>1.2734560000000001</c:v>
                </c:pt>
              </c:numCache>
            </c:numRef>
          </c:val>
          <c:extLst>
            <c:ext xmlns:c16="http://schemas.microsoft.com/office/drawing/2014/chart" uri="{C3380CC4-5D6E-409C-BE32-E72D297353CC}">
              <c16:uniqueId val="{00000004-0F87-474C-83B6-66F9D6E7D10B}"/>
            </c:ext>
          </c:extLst>
        </c:ser>
        <c:ser>
          <c:idx val="5"/>
          <c:order val="5"/>
          <c:tx>
            <c:strRef>
              <c:f>'8.9'!$A$32</c:f>
              <c:strCache>
                <c:ptCount val="1"/>
                <c:pt idx="0">
                  <c:v>Domácnosti</c:v>
                </c:pt>
              </c:strCache>
            </c:strRef>
          </c:tx>
          <c:spPr>
            <a:solidFill>
              <a:schemeClr val="accent6"/>
            </a:solidFill>
          </c:spPr>
          <c:invertIfNegative val="0"/>
          <c:val>
            <c:numRef>
              <c:f>'8.9'!$B$32:$M$32</c:f>
              <c:numCache>
                <c:formatCode>#,##0.0</c:formatCode>
                <c:ptCount val="12"/>
                <c:pt idx="0">
                  <c:v>209.52197899999999</c:v>
                </c:pt>
                <c:pt idx="1">
                  <c:v>197.38500299999995</c:v>
                </c:pt>
                <c:pt idx="2">
                  <c:v>164.22315799999996</c:v>
                </c:pt>
                <c:pt idx="3">
                  <c:v>133.35215399999998</c:v>
                </c:pt>
                <c:pt idx="4">
                  <c:v>70.401905000000014</c:v>
                </c:pt>
                <c:pt idx="5">
                  <c:v>42.358278000000006</c:v>
                </c:pt>
                <c:pt idx="6">
                  <c:v>38.983320000000006</c:v>
                </c:pt>
                <c:pt idx="7">
                  <c:v>39.312432999999999</c:v>
                </c:pt>
                <c:pt idx="8">
                  <c:v>41.279710999999999</c:v>
                </c:pt>
                <c:pt idx="9">
                  <c:v>87.846124999999986</c:v>
                </c:pt>
                <c:pt idx="10">
                  <c:v>169.35081099999999</c:v>
                </c:pt>
                <c:pt idx="11">
                  <c:v>214.057176</c:v>
                </c:pt>
              </c:numCache>
            </c:numRef>
          </c:val>
          <c:extLst>
            <c:ext xmlns:c16="http://schemas.microsoft.com/office/drawing/2014/chart" uri="{C3380CC4-5D6E-409C-BE32-E72D297353CC}">
              <c16:uniqueId val="{00000005-0F87-474C-83B6-66F9D6E7D10B}"/>
            </c:ext>
          </c:extLst>
        </c:ser>
        <c:ser>
          <c:idx val="6"/>
          <c:order val="6"/>
          <c:tx>
            <c:strRef>
              <c:f>'8.9'!$A$33</c:f>
              <c:strCache>
                <c:ptCount val="1"/>
                <c:pt idx="0">
                  <c:v>Obchod, služby, školství, zdravotnictví</c:v>
                </c:pt>
              </c:strCache>
            </c:strRef>
          </c:tx>
          <c:spPr>
            <a:solidFill>
              <a:srgbClr val="F0948F"/>
            </a:solidFill>
          </c:spPr>
          <c:invertIfNegative val="0"/>
          <c:val>
            <c:numRef>
              <c:f>'8.9'!$B$33:$M$33</c:f>
              <c:numCache>
                <c:formatCode>#,##0.0</c:formatCode>
                <c:ptCount val="12"/>
                <c:pt idx="0">
                  <c:v>112.705141</c:v>
                </c:pt>
                <c:pt idx="1">
                  <c:v>107.31182099999999</c:v>
                </c:pt>
                <c:pt idx="2">
                  <c:v>94.142935000000008</c:v>
                </c:pt>
                <c:pt idx="3">
                  <c:v>76.052333000000004</c:v>
                </c:pt>
                <c:pt idx="4">
                  <c:v>49.16533299999999</c:v>
                </c:pt>
                <c:pt idx="5">
                  <c:v>34.753232999999994</c:v>
                </c:pt>
                <c:pt idx="6">
                  <c:v>33.783235999999995</c:v>
                </c:pt>
                <c:pt idx="7">
                  <c:v>26.583705000000002</c:v>
                </c:pt>
                <c:pt idx="8">
                  <c:v>30.850540000000006</c:v>
                </c:pt>
                <c:pt idx="9">
                  <c:v>54.358319999999985</c:v>
                </c:pt>
                <c:pt idx="10">
                  <c:v>95.546410000000037</c:v>
                </c:pt>
                <c:pt idx="11">
                  <c:v>123.05186</c:v>
                </c:pt>
              </c:numCache>
            </c:numRef>
          </c:val>
          <c:extLst>
            <c:ext xmlns:c16="http://schemas.microsoft.com/office/drawing/2014/chart" uri="{C3380CC4-5D6E-409C-BE32-E72D297353CC}">
              <c16:uniqueId val="{00000006-0F87-474C-83B6-66F9D6E7D10B}"/>
            </c:ext>
          </c:extLst>
        </c:ser>
        <c:ser>
          <c:idx val="7"/>
          <c:order val="7"/>
          <c:tx>
            <c:strRef>
              <c:f>'8.9'!$A$34</c:f>
              <c:strCache>
                <c:ptCount val="1"/>
                <c:pt idx="0">
                  <c:v>Ostatní</c:v>
                </c:pt>
              </c:strCache>
            </c:strRef>
          </c:tx>
          <c:spPr>
            <a:solidFill>
              <a:srgbClr val="F7C9C7"/>
            </a:solidFill>
          </c:spPr>
          <c:invertIfNegative val="0"/>
          <c:val>
            <c:numRef>
              <c:f>'8.9'!$B$34:$M$34</c:f>
              <c:numCache>
                <c:formatCode>#,##0.0</c:formatCode>
                <c:ptCount val="12"/>
                <c:pt idx="0">
                  <c:v>2.1221000000000001</c:v>
                </c:pt>
                <c:pt idx="1">
                  <c:v>2.1070899999999999</c:v>
                </c:pt>
                <c:pt idx="2">
                  <c:v>1.92625</c:v>
                </c:pt>
                <c:pt idx="3">
                  <c:v>1.51847</c:v>
                </c:pt>
                <c:pt idx="4">
                  <c:v>0.90108900000000003</c:v>
                </c:pt>
                <c:pt idx="5">
                  <c:v>0.203546</c:v>
                </c:pt>
                <c:pt idx="6">
                  <c:v>1.3472899999999999</c:v>
                </c:pt>
                <c:pt idx="7">
                  <c:v>1.3907429999999998</c:v>
                </c:pt>
                <c:pt idx="8">
                  <c:v>1.4218189999999999</c:v>
                </c:pt>
                <c:pt idx="9">
                  <c:v>1.0550789999999999</c:v>
                </c:pt>
                <c:pt idx="10">
                  <c:v>1.7994290000000002</c:v>
                </c:pt>
                <c:pt idx="11">
                  <c:v>2.3667759999999998</c:v>
                </c:pt>
              </c:numCache>
            </c:numRef>
          </c:val>
          <c:extLst>
            <c:ext xmlns:c16="http://schemas.microsoft.com/office/drawing/2014/chart" uri="{C3380CC4-5D6E-409C-BE32-E72D297353CC}">
              <c16:uniqueId val="{00000007-0F87-474C-83B6-66F9D6E7D10B}"/>
            </c:ext>
          </c:extLst>
        </c:ser>
        <c:dLbls>
          <c:showLegendKey val="0"/>
          <c:showVal val="0"/>
          <c:showCatName val="0"/>
          <c:showSerName val="0"/>
          <c:showPercent val="0"/>
          <c:showBubbleSize val="0"/>
        </c:dLbls>
        <c:gapWidth val="50"/>
        <c:overlap val="100"/>
        <c:axId val="199536640"/>
        <c:axId val="199538176"/>
      </c:barChart>
      <c:catAx>
        <c:axId val="1995366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199538176"/>
        <c:crosses val="autoZero"/>
        <c:auto val="1"/>
        <c:lblAlgn val="ctr"/>
        <c:lblOffset val="100"/>
        <c:noMultiLvlLbl val="0"/>
      </c:catAx>
      <c:valAx>
        <c:axId val="199538176"/>
        <c:scaling>
          <c:orientation val="minMax"/>
          <c:max val="5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199536640"/>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'8.9'!$M$39</c:f>
              <c:strCache>
                <c:ptCount val="1"/>
                <c:pt idx="0">
                  <c:v>Instalovaný výkon</c:v>
                </c:pt>
              </c:strCache>
            </c:strRef>
          </c:tx>
          <c:invertIfNegative val="0"/>
          <c:val>
            <c:numRef>
              <c:f>'8.9'!$N$39</c:f>
              <c:numCache>
                <c:formatCode>0.0%</c:formatCode>
                <c:ptCount val="1"/>
                <c:pt idx="0">
                  <c:v>3.5545735891297454E-2</c:v>
                </c:pt>
              </c:numCache>
            </c:numRef>
          </c:val>
          <c:extLst>
            <c:ext xmlns:c16="http://schemas.microsoft.com/office/drawing/2014/chart" uri="{C3380CC4-5D6E-409C-BE32-E72D297353CC}">
              <c16:uniqueId val="{00000000-5561-40B9-86E9-FCC4A9713A4F}"/>
            </c:ext>
          </c:extLst>
        </c:ser>
        <c:ser>
          <c:idx val="1"/>
          <c:order val="1"/>
          <c:tx>
            <c:strRef>
              <c:f>'8.9'!$M$40</c:f>
              <c:strCache>
                <c:ptCount val="1"/>
                <c:pt idx="0">
                  <c:v>Výroba tepla brutto</c:v>
                </c:pt>
              </c:strCache>
            </c:strRef>
          </c:tx>
          <c:invertIfNegative val="0"/>
          <c:val>
            <c:numRef>
              <c:f>'8.9'!$N$40</c:f>
              <c:numCache>
                <c:formatCode>0.0%</c:formatCode>
                <c:ptCount val="1"/>
                <c:pt idx="0">
                  <c:v>4.3018910450422068E-2</c:v>
                </c:pt>
              </c:numCache>
            </c:numRef>
          </c:val>
          <c:extLst>
            <c:ext xmlns:c16="http://schemas.microsoft.com/office/drawing/2014/chart" uri="{C3380CC4-5D6E-409C-BE32-E72D297353CC}">
              <c16:uniqueId val="{00000001-5561-40B9-86E9-FCC4A9713A4F}"/>
            </c:ext>
          </c:extLst>
        </c:ser>
        <c:ser>
          <c:idx val="2"/>
          <c:order val="2"/>
          <c:tx>
            <c:strRef>
              <c:f>'8.9'!$M$41</c:f>
              <c:strCache>
                <c:ptCount val="1"/>
                <c:pt idx="0">
                  <c:v>Dodávky tepla</c:v>
                </c:pt>
              </c:strCache>
            </c:strRef>
          </c:tx>
          <c:invertIfNegative val="0"/>
          <c:val>
            <c:numRef>
              <c:f>'8.9'!$N$41</c:f>
              <c:numCache>
                <c:formatCode>0.0%</c:formatCode>
                <c:ptCount val="1"/>
                <c:pt idx="0">
                  <c:v>3.9712862686897991E-2</c:v>
                </c:pt>
              </c:numCache>
            </c:numRef>
          </c:val>
          <c:extLst>
            <c:ext xmlns:c16="http://schemas.microsoft.com/office/drawing/2014/chart" uri="{C3380CC4-5D6E-409C-BE32-E72D297353CC}">
              <c16:uniqueId val="{00000002-5561-40B9-86E9-FCC4A9713A4F}"/>
            </c:ext>
          </c:extLst>
        </c:ser>
        <c:dLbls>
          <c:showLegendKey val="0"/>
          <c:showVal val="0"/>
          <c:showCatName val="0"/>
          <c:showSerName val="0"/>
          <c:showPercent val="0"/>
          <c:showBubbleSize val="0"/>
        </c:dLbls>
        <c:gapWidth val="150"/>
        <c:axId val="288329728"/>
        <c:axId val="288331264"/>
      </c:barChart>
      <c:catAx>
        <c:axId val="288329728"/>
        <c:scaling>
          <c:orientation val="maxMin"/>
        </c:scaling>
        <c:delete val="0"/>
        <c:axPos val="l"/>
        <c:numFmt formatCode="General" sourceLinked="1"/>
        <c:majorTickMark val="none"/>
        <c:minorTickMark val="none"/>
        <c:tickLblPos val="none"/>
        <c:crossAx val="288331264"/>
        <c:crosses val="autoZero"/>
        <c:auto val="1"/>
        <c:lblAlgn val="ctr"/>
        <c:lblOffset val="100"/>
        <c:noMultiLvlLbl val="0"/>
      </c:catAx>
      <c:valAx>
        <c:axId val="288331264"/>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8329728"/>
        <c:crosses val="max"/>
        <c:crossBetween val="between"/>
      </c:valAx>
    </c:plotArea>
    <c:legend>
      <c:legendPos val="b"/>
      <c:layout>
        <c:manualLayout>
          <c:xMode val="edge"/>
          <c:yMode val="edge"/>
          <c:x val="1.1157601115760111E-2"/>
          <c:y val="0.74710673141905171"/>
          <c:w val="0.5044555301922764"/>
          <c:h val="0.2449092366448205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baseline="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5.1063114008915024E-4"/>
          <c:y val="1.9249449835677793E-2"/>
        </c:manualLayout>
      </c:layout>
      <c:overlay val="0"/>
    </c:title>
    <c:autoTitleDeleted val="0"/>
    <c:plotArea>
      <c:layout/>
      <c:barChart>
        <c:barDir val="col"/>
        <c:grouping val="stacked"/>
        <c:varyColors val="0"/>
        <c:ser>
          <c:idx val="0"/>
          <c:order val="0"/>
          <c:tx>
            <c:strRef>
              <c:f>'8.9'!$A$10</c:f>
              <c:strCache>
                <c:ptCount val="1"/>
                <c:pt idx="0">
                  <c:v>Biomasa</c:v>
                </c:pt>
              </c:strCache>
            </c:strRef>
          </c:tx>
          <c:spPr>
            <a:solidFill>
              <a:srgbClr val="23315F"/>
            </a:solidFill>
          </c:spPr>
          <c:invertIfNegative val="0"/>
          <c:val>
            <c:numRef>
              <c:f>'8.9'!$B$10:$M$10</c:f>
              <c:numCache>
                <c:formatCode>#,##0.0</c:formatCode>
                <c:ptCount val="12"/>
                <c:pt idx="0">
                  <c:v>15.43585</c:v>
                </c:pt>
                <c:pt idx="1">
                  <c:v>11.916834</c:v>
                </c:pt>
                <c:pt idx="2">
                  <c:v>8.5143629999999995</c:v>
                </c:pt>
                <c:pt idx="3">
                  <c:v>16.094337000000003</c:v>
                </c:pt>
                <c:pt idx="4">
                  <c:v>8.7682870000000008</c:v>
                </c:pt>
                <c:pt idx="5">
                  <c:v>4.4962339999999994</c:v>
                </c:pt>
                <c:pt idx="6">
                  <c:v>5.570722</c:v>
                </c:pt>
                <c:pt idx="7">
                  <c:v>6.0129899999999994</c:v>
                </c:pt>
                <c:pt idx="8">
                  <c:v>11.718014</c:v>
                </c:pt>
                <c:pt idx="9">
                  <c:v>15.413955</c:v>
                </c:pt>
                <c:pt idx="10">
                  <c:v>16.988221999999997</c:v>
                </c:pt>
                <c:pt idx="11">
                  <c:v>24.833130999999998</c:v>
                </c:pt>
              </c:numCache>
            </c:numRef>
          </c:val>
          <c:extLst>
            <c:ext xmlns:c16="http://schemas.microsoft.com/office/drawing/2014/chart" uri="{C3380CC4-5D6E-409C-BE32-E72D297353CC}">
              <c16:uniqueId val="{00000000-16F9-49E0-B9F8-A65835EE11A6}"/>
            </c:ext>
          </c:extLst>
        </c:ser>
        <c:ser>
          <c:idx val="1"/>
          <c:order val="1"/>
          <c:tx>
            <c:strRef>
              <c:f>'8.9'!$A$11</c:f>
              <c:strCache>
                <c:ptCount val="1"/>
                <c:pt idx="0">
                  <c:v>Bioplyn</c:v>
                </c:pt>
              </c:strCache>
            </c:strRef>
          </c:tx>
          <c:spPr>
            <a:solidFill>
              <a:srgbClr val="5A6588"/>
            </a:solidFill>
          </c:spPr>
          <c:invertIfNegative val="0"/>
          <c:val>
            <c:numRef>
              <c:f>'8.9'!$B$11:$M$11</c:f>
              <c:numCache>
                <c:formatCode>#,##0.0</c:formatCode>
                <c:ptCount val="12"/>
                <c:pt idx="0">
                  <c:v>4.0920129999999997</c:v>
                </c:pt>
                <c:pt idx="1">
                  <c:v>3.5241040000000003</c:v>
                </c:pt>
                <c:pt idx="2">
                  <c:v>3.570179</c:v>
                </c:pt>
                <c:pt idx="3">
                  <c:v>3.3955969999999995</c:v>
                </c:pt>
                <c:pt idx="4">
                  <c:v>2.6392150000000001</c:v>
                </c:pt>
                <c:pt idx="5">
                  <c:v>2.2907449999999998</c:v>
                </c:pt>
                <c:pt idx="6">
                  <c:v>1.81664</c:v>
                </c:pt>
                <c:pt idx="7">
                  <c:v>1.6771780000000001</c:v>
                </c:pt>
                <c:pt idx="8">
                  <c:v>1.7025250000000001</c:v>
                </c:pt>
                <c:pt idx="9">
                  <c:v>2.7856989999999997</c:v>
                </c:pt>
                <c:pt idx="10">
                  <c:v>3.729651</c:v>
                </c:pt>
                <c:pt idx="11">
                  <c:v>4.7953929999999998</c:v>
                </c:pt>
              </c:numCache>
            </c:numRef>
          </c:val>
          <c:extLst>
            <c:ext xmlns:c16="http://schemas.microsoft.com/office/drawing/2014/chart" uri="{C3380CC4-5D6E-409C-BE32-E72D297353CC}">
              <c16:uniqueId val="{00000001-16F9-49E0-B9F8-A65835EE11A6}"/>
            </c:ext>
          </c:extLst>
        </c:ser>
        <c:ser>
          <c:idx val="2"/>
          <c:order val="2"/>
          <c:tx>
            <c:strRef>
              <c:f>'8.9'!$A$12</c:f>
              <c:strCache>
                <c:ptCount val="1"/>
                <c:pt idx="0">
                  <c:v>Černé uhlí</c:v>
                </c:pt>
              </c:strCache>
            </c:strRef>
          </c:tx>
          <c:spPr>
            <a:solidFill>
              <a:srgbClr val="9198B0"/>
            </a:solidFill>
          </c:spPr>
          <c:invertIfNegative val="0"/>
          <c:val>
            <c:numRef>
              <c:f>'8.9'!$B$12:$M$12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16F9-49E0-B9F8-A65835EE11A6}"/>
            </c:ext>
          </c:extLst>
        </c:ser>
        <c:ser>
          <c:idx val="3"/>
          <c:order val="3"/>
          <c:tx>
            <c:strRef>
              <c:f>'8.9'!$A$13</c:f>
              <c:strCache>
                <c:ptCount val="1"/>
                <c:pt idx="0">
                  <c:v>Elektrická energie</c:v>
                </c:pt>
              </c:strCache>
            </c:strRef>
          </c:tx>
          <c:spPr>
            <a:solidFill>
              <a:srgbClr val="C8CBD7"/>
            </a:solidFill>
          </c:spPr>
          <c:invertIfNegative val="0"/>
          <c:val>
            <c:numRef>
              <c:f>'8.9'!$B$13:$M$13</c:f>
              <c:numCache>
                <c:formatCode>#,##0.0</c:formatCode>
                <c:ptCount val="12"/>
                <c:pt idx="0">
                  <c:v>0</c:v>
                </c:pt>
                <c:pt idx="1">
                  <c:v>0</c:v>
                </c:pt>
                <c:pt idx="2">
                  <c:v>0</c:v>
                </c:pt>
                <c:pt idx="3">
                  <c:v>0</c:v>
                </c:pt>
                <c:pt idx="4">
                  <c:v>1.655E-3</c:v>
                </c:pt>
                <c:pt idx="5">
                  <c:v>3.2642999999999998E-2</c:v>
                </c:pt>
                <c:pt idx="6">
                  <c:v>4.3229999999999998E-2</c:v>
                </c:pt>
                <c:pt idx="7">
                  <c:v>3.8371000000000002E-2</c:v>
                </c:pt>
                <c:pt idx="8">
                  <c:v>3.1329000000000003E-2</c:v>
                </c:pt>
                <c:pt idx="9">
                  <c:v>7.6580000000000007E-3</c:v>
                </c:pt>
                <c:pt idx="10">
                  <c:v>0</c:v>
                </c:pt>
                <c:pt idx="11">
                  <c:v>0</c:v>
                </c:pt>
              </c:numCache>
            </c:numRef>
          </c:val>
          <c:extLst>
            <c:ext xmlns:c16="http://schemas.microsoft.com/office/drawing/2014/chart" uri="{C3380CC4-5D6E-409C-BE32-E72D297353CC}">
              <c16:uniqueId val="{00000003-16F9-49E0-B9F8-A65835EE11A6}"/>
            </c:ext>
          </c:extLst>
        </c:ser>
        <c:ser>
          <c:idx val="4"/>
          <c:order val="4"/>
          <c:tx>
            <c:strRef>
              <c:f>'8.9'!$A$14</c:f>
              <c:strCache>
                <c:ptCount val="1"/>
                <c:pt idx="0">
                  <c:v>Energie prostředí (tepelné čerpadlo)</c:v>
                </c:pt>
              </c:strCache>
            </c:strRef>
          </c:tx>
          <c:spPr>
            <a:solidFill>
              <a:srgbClr val="E02C1F"/>
            </a:solidFill>
          </c:spPr>
          <c:invertIfNegative val="0"/>
          <c:val>
            <c:numRef>
              <c:f>'8.9'!$B$14:$M$14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16F9-49E0-B9F8-A65835EE11A6}"/>
            </c:ext>
          </c:extLst>
        </c:ser>
        <c:ser>
          <c:idx val="5"/>
          <c:order val="5"/>
          <c:tx>
            <c:strRef>
              <c:f>'8.9'!$A$15</c:f>
              <c:strCache>
                <c:ptCount val="1"/>
                <c:pt idx="0">
                  <c:v>Energie Slunce (solární kolektor)</c:v>
                </c:pt>
              </c:strCache>
            </c:strRef>
          </c:tx>
          <c:spPr>
            <a:solidFill>
              <a:srgbClr val="E86158"/>
            </a:solidFill>
          </c:spPr>
          <c:invertIfNegative val="0"/>
          <c:val>
            <c:numRef>
              <c:f>'8.9'!$B$15:$M$15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16F9-49E0-B9F8-A65835EE11A6}"/>
            </c:ext>
          </c:extLst>
        </c:ser>
        <c:ser>
          <c:idx val="6"/>
          <c:order val="6"/>
          <c:tx>
            <c:strRef>
              <c:f>'8.9'!$A$16</c:f>
              <c:strCache>
                <c:ptCount val="1"/>
                <c:pt idx="0">
                  <c:v>Hnědé uhlí</c:v>
                </c:pt>
              </c:strCache>
            </c:strRef>
          </c:tx>
          <c:spPr>
            <a:solidFill>
              <a:srgbClr val="F0948F"/>
            </a:solidFill>
          </c:spPr>
          <c:invertIfNegative val="0"/>
          <c:val>
            <c:numRef>
              <c:f>'8.9'!$B$16:$M$16</c:f>
              <c:numCache>
                <c:formatCode>#,##0.0</c:formatCode>
                <c:ptCount val="12"/>
                <c:pt idx="0">
                  <c:v>177.114216</c:v>
                </c:pt>
                <c:pt idx="1">
                  <c:v>155.078362</c:v>
                </c:pt>
                <c:pt idx="2">
                  <c:v>152.31653299999999</c:v>
                </c:pt>
                <c:pt idx="3">
                  <c:v>124.928985</c:v>
                </c:pt>
                <c:pt idx="4">
                  <c:v>83.20389200000001</c:v>
                </c:pt>
                <c:pt idx="5">
                  <c:v>31.324998000000001</c:v>
                </c:pt>
                <c:pt idx="6">
                  <c:v>53.708374000000006</c:v>
                </c:pt>
                <c:pt idx="7">
                  <c:v>48.248936</c:v>
                </c:pt>
                <c:pt idx="8">
                  <c:v>52.349820000000001</c:v>
                </c:pt>
                <c:pt idx="9">
                  <c:v>85.390505000000005</c:v>
                </c:pt>
                <c:pt idx="10">
                  <c:v>142.96967200000003</c:v>
                </c:pt>
                <c:pt idx="11">
                  <c:v>171.500935</c:v>
                </c:pt>
              </c:numCache>
            </c:numRef>
          </c:val>
          <c:extLst>
            <c:ext xmlns:c16="http://schemas.microsoft.com/office/drawing/2014/chart" uri="{C3380CC4-5D6E-409C-BE32-E72D297353CC}">
              <c16:uniqueId val="{00000006-16F9-49E0-B9F8-A65835EE11A6}"/>
            </c:ext>
          </c:extLst>
        </c:ser>
        <c:ser>
          <c:idx val="7"/>
          <c:order val="7"/>
          <c:tx>
            <c:strRef>
              <c:f>'8.9'!$A$17</c:f>
              <c:strCache>
                <c:ptCount val="1"/>
                <c:pt idx="0">
                  <c:v>Jaderné palivo</c:v>
                </c:pt>
              </c:strCache>
            </c:strRef>
          </c:tx>
          <c:spPr>
            <a:solidFill>
              <a:srgbClr val="F7C9C7"/>
            </a:solidFill>
          </c:spPr>
          <c:invertIfNegative val="0"/>
          <c:val>
            <c:numRef>
              <c:f>'8.9'!$B$17:$M$17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16F9-49E0-B9F8-A65835EE11A6}"/>
            </c:ext>
          </c:extLst>
        </c:ser>
        <c:ser>
          <c:idx val="8"/>
          <c:order val="8"/>
          <c:tx>
            <c:strRef>
              <c:f>'8.9'!$A$18</c:f>
              <c:strCache>
                <c:ptCount val="1"/>
                <c:pt idx="0">
                  <c:v>Koks</c:v>
                </c:pt>
              </c:strCache>
            </c:strRef>
          </c:tx>
          <c:spPr>
            <a:solidFill>
              <a:srgbClr val="262626"/>
            </a:solidFill>
          </c:spPr>
          <c:invertIfNegative val="0"/>
          <c:val>
            <c:numRef>
              <c:f>'8.9'!$B$18:$M$18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16F9-49E0-B9F8-A65835EE11A6}"/>
            </c:ext>
          </c:extLst>
        </c:ser>
        <c:ser>
          <c:idx val="9"/>
          <c:order val="9"/>
          <c:tx>
            <c:strRef>
              <c:f>'8.9'!$A$19</c:f>
              <c:strCache>
                <c:ptCount val="1"/>
                <c:pt idx="0">
                  <c:v>Odpadní teplo</c:v>
                </c:pt>
              </c:strCache>
            </c:strRef>
          </c:tx>
          <c:spPr>
            <a:solidFill>
              <a:srgbClr val="646363"/>
            </a:solidFill>
          </c:spPr>
          <c:invertIfNegative val="0"/>
          <c:val>
            <c:numRef>
              <c:f>'8.9'!$B$19:$M$19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16F9-49E0-B9F8-A65835EE11A6}"/>
            </c:ext>
          </c:extLst>
        </c:ser>
        <c:ser>
          <c:idx val="10"/>
          <c:order val="10"/>
          <c:tx>
            <c:strRef>
              <c:f>'8.9'!$A$20</c:f>
              <c:strCache>
                <c:ptCount val="1"/>
                <c:pt idx="0">
                  <c:v>Ostatní kapalná paliva</c:v>
                </c:pt>
              </c:strCache>
            </c:strRef>
          </c:tx>
          <c:spPr>
            <a:solidFill>
              <a:srgbClr val="9D9D9C"/>
            </a:solidFill>
          </c:spPr>
          <c:invertIfNegative val="0"/>
          <c:val>
            <c:numRef>
              <c:f>'8.9'!$B$20:$M$20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16F9-49E0-B9F8-A65835EE11A6}"/>
            </c:ext>
          </c:extLst>
        </c:ser>
        <c:ser>
          <c:idx val="11"/>
          <c:order val="11"/>
          <c:tx>
            <c:strRef>
              <c:f>'8.9'!$A$21</c:f>
              <c:strCache>
                <c:ptCount val="1"/>
                <c:pt idx="0">
                  <c:v>Ostatní pevná paliva</c:v>
                </c:pt>
              </c:strCache>
            </c:strRef>
          </c:tx>
          <c:spPr>
            <a:solidFill>
              <a:srgbClr val="D0D0D0"/>
            </a:solidFill>
          </c:spPr>
          <c:invertIfNegative val="0"/>
          <c:val>
            <c:numRef>
              <c:f>'8.9'!$B$21:$M$21</c:f>
              <c:numCache>
                <c:formatCode>#,##0.0</c:formatCode>
                <c:ptCount val="12"/>
                <c:pt idx="0">
                  <c:v>0</c:v>
                </c:pt>
                <c:pt idx="1">
                  <c:v>25.553442999999998</c:v>
                </c:pt>
                <c:pt idx="2">
                  <c:v>17.794339000000001</c:v>
                </c:pt>
                <c:pt idx="3">
                  <c:v>16.545363000000002</c:v>
                </c:pt>
                <c:pt idx="4">
                  <c:v>1.3045470000000001</c:v>
                </c:pt>
                <c:pt idx="5">
                  <c:v>0</c:v>
                </c:pt>
                <c:pt idx="6">
                  <c:v>0</c:v>
                </c:pt>
                <c:pt idx="7">
                  <c:v>10.824120000000001</c:v>
                </c:pt>
                <c:pt idx="8">
                  <c:v>17.727143999999999</c:v>
                </c:pt>
                <c:pt idx="9">
                  <c:v>24.099886999999999</c:v>
                </c:pt>
                <c:pt idx="10">
                  <c:v>23.437639999999998</c:v>
                </c:pt>
                <c:pt idx="11">
                  <c:v>45.005431999999999</c:v>
                </c:pt>
              </c:numCache>
            </c:numRef>
          </c:val>
          <c:extLst>
            <c:ext xmlns:c16="http://schemas.microsoft.com/office/drawing/2014/chart" uri="{C3380CC4-5D6E-409C-BE32-E72D297353CC}">
              <c16:uniqueId val="{0000000B-16F9-49E0-B9F8-A65835EE11A6}"/>
            </c:ext>
          </c:extLst>
        </c:ser>
        <c:ser>
          <c:idx val="12"/>
          <c:order val="12"/>
          <c:tx>
            <c:strRef>
              <c:f>'8.9'!$A$22</c:f>
              <c:strCache>
                <c:ptCount val="1"/>
                <c:pt idx="0">
                  <c:v>Ostatní plyny</c:v>
                </c:pt>
              </c:strCache>
            </c:strRef>
          </c:tx>
          <c:spPr>
            <a:pattFill prst="ltUpDiag">
              <a:fgClr>
                <a:srgbClr val="23315F"/>
              </a:fgClr>
              <a:bgClr>
                <a:sysClr val="window" lastClr="FFFFFF"/>
              </a:bgClr>
            </a:pattFill>
          </c:spPr>
          <c:invertIfNegative val="0"/>
          <c:val>
            <c:numRef>
              <c:f>'8.9'!$B$22:$M$22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16F9-49E0-B9F8-A65835EE11A6}"/>
            </c:ext>
          </c:extLst>
        </c:ser>
        <c:ser>
          <c:idx val="13"/>
          <c:order val="13"/>
          <c:tx>
            <c:strRef>
              <c:f>'8.9'!$A$23</c:f>
              <c:strCache>
                <c:ptCount val="1"/>
                <c:pt idx="0">
                  <c:v>Ostatní</c:v>
                </c:pt>
              </c:strCache>
            </c:strRef>
          </c:tx>
          <c:spPr>
            <a:pattFill prst="ltUpDiag">
              <a:fgClr>
                <a:srgbClr val="E02C1F"/>
              </a:fgClr>
              <a:bgClr>
                <a:sysClr val="window" lastClr="FFFFFF"/>
              </a:bgClr>
            </a:pattFill>
          </c:spPr>
          <c:invertIfNegative val="0"/>
          <c:val>
            <c:numRef>
              <c:f>'8.9'!$B$23:$M$23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16F9-49E0-B9F8-A65835EE11A6}"/>
            </c:ext>
          </c:extLst>
        </c:ser>
        <c:ser>
          <c:idx val="14"/>
          <c:order val="14"/>
          <c:tx>
            <c:strRef>
              <c:f>'8.9'!$A$24</c:f>
              <c:strCache>
                <c:ptCount val="1"/>
                <c:pt idx="0">
                  <c:v>Topné oleje</c:v>
                </c:pt>
              </c:strCache>
            </c:strRef>
          </c:tx>
          <c:spPr>
            <a:pattFill prst="ltUpDiag">
              <a:fgClr>
                <a:srgbClr val="23315F"/>
              </a:fgClr>
              <a:bgClr>
                <a:sysClr val="window" lastClr="FFFFFF"/>
              </a:bgClr>
            </a:pattFill>
          </c:spPr>
          <c:invertIfNegative val="0"/>
          <c:val>
            <c:numRef>
              <c:f>'8.9'!$B$24:$M$24</c:f>
              <c:numCache>
                <c:formatCode>#,##0.0</c:formatCode>
                <c:ptCount val="12"/>
                <c:pt idx="0">
                  <c:v>15.682924999999999</c:v>
                </c:pt>
                <c:pt idx="1">
                  <c:v>9.5687730000000002</c:v>
                </c:pt>
                <c:pt idx="2">
                  <c:v>7.278689</c:v>
                </c:pt>
                <c:pt idx="3">
                  <c:v>2.6420969999999997</c:v>
                </c:pt>
                <c:pt idx="4">
                  <c:v>0.81771799999999994</c:v>
                </c:pt>
                <c:pt idx="5">
                  <c:v>28.759237000000002</c:v>
                </c:pt>
                <c:pt idx="6">
                  <c:v>2.2127650000000001</c:v>
                </c:pt>
                <c:pt idx="7">
                  <c:v>2.3030180000000002</c:v>
                </c:pt>
                <c:pt idx="8">
                  <c:v>1.732801</c:v>
                </c:pt>
                <c:pt idx="9">
                  <c:v>0.89700000000000002</c:v>
                </c:pt>
                <c:pt idx="10">
                  <c:v>9.4299370000000007</c:v>
                </c:pt>
                <c:pt idx="11">
                  <c:v>29.436869999999999</c:v>
                </c:pt>
              </c:numCache>
            </c:numRef>
          </c:val>
          <c:extLst>
            <c:ext xmlns:c16="http://schemas.microsoft.com/office/drawing/2014/chart" uri="{C3380CC4-5D6E-409C-BE32-E72D297353CC}">
              <c16:uniqueId val="{0000000E-16F9-49E0-B9F8-A65835EE11A6}"/>
            </c:ext>
          </c:extLst>
        </c:ser>
        <c:ser>
          <c:idx val="15"/>
          <c:order val="15"/>
          <c:tx>
            <c:strRef>
              <c:f>'8.9'!$A$25</c:f>
              <c:strCache>
                <c:ptCount val="1"/>
                <c:pt idx="0">
                  <c:v>Zemní plyn</c:v>
                </c:pt>
              </c:strCache>
            </c:strRef>
          </c:tx>
          <c:spPr>
            <a:pattFill prst="ltUpDiag">
              <a:fgClr>
                <a:srgbClr val="E86158"/>
              </a:fgClr>
              <a:bgClr>
                <a:sysClr val="window" lastClr="FFFFFF"/>
              </a:bgClr>
            </a:pattFill>
          </c:spPr>
          <c:invertIfNegative val="0"/>
          <c:val>
            <c:numRef>
              <c:f>'8.9'!$B$25:$M$25</c:f>
              <c:numCache>
                <c:formatCode>#,##0.0</c:formatCode>
                <c:ptCount val="12"/>
                <c:pt idx="0">
                  <c:v>211.16510699999995</c:v>
                </c:pt>
                <c:pt idx="1">
                  <c:v>195.209429</c:v>
                </c:pt>
                <c:pt idx="2">
                  <c:v>148.79253400000002</c:v>
                </c:pt>
                <c:pt idx="3">
                  <c:v>106.84628599999999</c:v>
                </c:pt>
                <c:pt idx="4">
                  <c:v>66.168553000000003</c:v>
                </c:pt>
                <c:pt idx="5">
                  <c:v>49.918247000000001</c:v>
                </c:pt>
                <c:pt idx="6">
                  <c:v>42.781858</c:v>
                </c:pt>
                <c:pt idx="7">
                  <c:v>29.947836000000002</c:v>
                </c:pt>
                <c:pt idx="8">
                  <c:v>36.050402000000005</c:v>
                </c:pt>
                <c:pt idx="9">
                  <c:v>63.395240999999992</c:v>
                </c:pt>
                <c:pt idx="10">
                  <c:v>148.203157</c:v>
                </c:pt>
                <c:pt idx="11">
                  <c:v>158.73916500000001</c:v>
                </c:pt>
              </c:numCache>
            </c:numRef>
          </c:val>
          <c:extLst>
            <c:ext xmlns:c16="http://schemas.microsoft.com/office/drawing/2014/chart" uri="{C3380CC4-5D6E-409C-BE32-E72D297353CC}">
              <c16:uniqueId val="{0000000F-16F9-49E0-B9F8-A65835EE11A6}"/>
            </c:ext>
          </c:extLst>
        </c:ser>
        <c:dLbls>
          <c:showLegendKey val="0"/>
          <c:showVal val="0"/>
          <c:showCatName val="0"/>
          <c:showSerName val="0"/>
          <c:showPercent val="0"/>
          <c:showBubbleSize val="0"/>
        </c:dLbls>
        <c:gapWidth val="50"/>
        <c:overlap val="100"/>
        <c:axId val="289046528"/>
        <c:axId val="289048064"/>
      </c:barChart>
      <c:catAx>
        <c:axId val="28904652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048064"/>
        <c:crosses val="autoZero"/>
        <c:auto val="1"/>
        <c:lblAlgn val="ctr"/>
        <c:lblOffset val="100"/>
        <c:noMultiLvlLbl val="0"/>
      </c:catAx>
      <c:valAx>
        <c:axId val="289048064"/>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046528"/>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4086-4D7F-B1F4-DA43308C29EB}"/>
              </c:ext>
            </c:extLst>
          </c:dPt>
          <c:dPt>
            <c:idx val="1"/>
            <c:bubble3D val="0"/>
            <c:spPr>
              <a:solidFill>
                <a:schemeClr val="accent2"/>
              </a:solidFill>
            </c:spPr>
            <c:extLst>
              <c:ext xmlns:c16="http://schemas.microsoft.com/office/drawing/2014/chart" uri="{C3380CC4-5D6E-409C-BE32-E72D297353CC}">
                <c16:uniqueId val="{00000003-4086-4D7F-B1F4-DA43308C29EB}"/>
              </c:ext>
            </c:extLst>
          </c:dPt>
          <c:dPt>
            <c:idx val="2"/>
            <c:bubble3D val="0"/>
            <c:spPr>
              <a:solidFill>
                <a:schemeClr val="accent3"/>
              </a:solidFill>
            </c:spPr>
            <c:extLst>
              <c:ext xmlns:c16="http://schemas.microsoft.com/office/drawing/2014/chart" uri="{C3380CC4-5D6E-409C-BE32-E72D297353CC}">
                <c16:uniqueId val="{00000005-4086-4D7F-B1F4-DA43308C29EB}"/>
              </c:ext>
            </c:extLst>
          </c:dPt>
          <c:dPt>
            <c:idx val="3"/>
            <c:bubble3D val="0"/>
            <c:spPr>
              <a:solidFill>
                <a:schemeClr val="accent4"/>
              </a:solidFill>
            </c:spPr>
            <c:extLst>
              <c:ext xmlns:c16="http://schemas.microsoft.com/office/drawing/2014/chart" uri="{C3380CC4-5D6E-409C-BE32-E72D297353CC}">
                <c16:uniqueId val="{00000007-4086-4D7F-B1F4-DA43308C29EB}"/>
              </c:ext>
            </c:extLst>
          </c:dPt>
          <c:dPt>
            <c:idx val="4"/>
            <c:bubble3D val="0"/>
            <c:spPr>
              <a:solidFill>
                <a:schemeClr val="accent5"/>
              </a:solidFill>
            </c:spPr>
            <c:extLst>
              <c:ext xmlns:c16="http://schemas.microsoft.com/office/drawing/2014/chart" uri="{C3380CC4-5D6E-409C-BE32-E72D297353CC}">
                <c16:uniqueId val="{00000009-4086-4D7F-B1F4-DA43308C29EB}"/>
              </c:ext>
            </c:extLst>
          </c:dPt>
          <c:dPt>
            <c:idx val="5"/>
            <c:bubble3D val="0"/>
            <c:spPr>
              <a:solidFill>
                <a:schemeClr val="accent6"/>
              </a:solidFill>
            </c:spPr>
            <c:extLst>
              <c:ext xmlns:c16="http://schemas.microsoft.com/office/drawing/2014/chart" uri="{C3380CC4-5D6E-409C-BE32-E72D297353CC}">
                <c16:uniqueId val="{0000000B-4086-4D7F-B1F4-DA43308C29EB}"/>
              </c:ext>
            </c:extLst>
          </c:dPt>
          <c:dPt>
            <c:idx val="6"/>
            <c:bubble3D val="0"/>
            <c:spPr>
              <a:solidFill>
                <a:srgbClr val="F0948F"/>
              </a:solidFill>
            </c:spPr>
            <c:extLst>
              <c:ext xmlns:c16="http://schemas.microsoft.com/office/drawing/2014/chart" uri="{C3380CC4-5D6E-409C-BE32-E72D297353CC}">
                <c16:uniqueId val="{0000000D-4086-4D7F-B1F4-DA43308C29EB}"/>
              </c:ext>
            </c:extLst>
          </c:dPt>
          <c:dPt>
            <c:idx val="7"/>
            <c:bubble3D val="0"/>
            <c:spPr>
              <a:solidFill>
                <a:srgbClr val="F7C9C7"/>
              </a:solidFill>
            </c:spPr>
            <c:extLst>
              <c:ext xmlns:c16="http://schemas.microsoft.com/office/drawing/2014/chart" uri="{C3380CC4-5D6E-409C-BE32-E72D297353CC}">
                <c16:uniqueId val="{0000000F-4086-4D7F-B1F4-DA43308C29EB}"/>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10-4086-4D7F-B1F4-DA43308C29EB}"/>
            </c:ext>
          </c:extLst>
        </c:ser>
        <c:ser>
          <c:idx val="2"/>
          <c:order val="1"/>
          <c:dPt>
            <c:idx val="0"/>
            <c:bubble3D val="0"/>
            <c:spPr>
              <a:solidFill>
                <a:schemeClr val="accent1"/>
              </a:solidFill>
            </c:spPr>
            <c:extLst>
              <c:ext xmlns:c16="http://schemas.microsoft.com/office/drawing/2014/chart" uri="{C3380CC4-5D6E-409C-BE32-E72D297353CC}">
                <c16:uniqueId val="{00000012-4086-4D7F-B1F4-DA43308C29EB}"/>
              </c:ext>
            </c:extLst>
          </c:dPt>
          <c:dPt>
            <c:idx val="1"/>
            <c:bubble3D val="0"/>
            <c:spPr>
              <a:solidFill>
                <a:schemeClr val="accent2"/>
              </a:solidFill>
            </c:spPr>
            <c:extLst>
              <c:ext xmlns:c16="http://schemas.microsoft.com/office/drawing/2014/chart" uri="{C3380CC4-5D6E-409C-BE32-E72D297353CC}">
                <c16:uniqueId val="{00000014-4086-4D7F-B1F4-DA43308C29EB}"/>
              </c:ext>
            </c:extLst>
          </c:dPt>
          <c:dPt>
            <c:idx val="2"/>
            <c:bubble3D val="0"/>
            <c:spPr>
              <a:solidFill>
                <a:schemeClr val="accent3"/>
              </a:solidFill>
            </c:spPr>
            <c:extLst>
              <c:ext xmlns:c16="http://schemas.microsoft.com/office/drawing/2014/chart" uri="{C3380CC4-5D6E-409C-BE32-E72D297353CC}">
                <c16:uniqueId val="{00000016-4086-4D7F-B1F4-DA43308C29EB}"/>
              </c:ext>
            </c:extLst>
          </c:dPt>
          <c:dPt>
            <c:idx val="3"/>
            <c:bubble3D val="0"/>
            <c:spPr>
              <a:solidFill>
                <a:schemeClr val="accent4"/>
              </a:solidFill>
            </c:spPr>
            <c:extLst>
              <c:ext xmlns:c16="http://schemas.microsoft.com/office/drawing/2014/chart" uri="{C3380CC4-5D6E-409C-BE32-E72D297353CC}">
                <c16:uniqueId val="{00000018-4086-4D7F-B1F4-DA43308C29EB}"/>
              </c:ext>
            </c:extLst>
          </c:dPt>
          <c:dPt>
            <c:idx val="4"/>
            <c:bubble3D val="0"/>
            <c:spPr>
              <a:solidFill>
                <a:schemeClr val="accent5"/>
              </a:solidFill>
            </c:spPr>
            <c:extLst>
              <c:ext xmlns:c16="http://schemas.microsoft.com/office/drawing/2014/chart" uri="{C3380CC4-5D6E-409C-BE32-E72D297353CC}">
                <c16:uniqueId val="{0000001A-4086-4D7F-B1F4-DA43308C29EB}"/>
              </c:ext>
            </c:extLst>
          </c:dPt>
          <c:dPt>
            <c:idx val="5"/>
            <c:bubble3D val="0"/>
            <c:spPr>
              <a:solidFill>
                <a:schemeClr val="accent6"/>
              </a:solidFill>
            </c:spPr>
            <c:extLst>
              <c:ext xmlns:c16="http://schemas.microsoft.com/office/drawing/2014/chart" uri="{C3380CC4-5D6E-409C-BE32-E72D297353CC}">
                <c16:uniqueId val="{0000001C-4086-4D7F-B1F4-DA43308C29EB}"/>
              </c:ext>
            </c:extLst>
          </c:dPt>
          <c:dPt>
            <c:idx val="6"/>
            <c:bubble3D val="0"/>
            <c:spPr>
              <a:solidFill>
                <a:srgbClr val="F0948F"/>
              </a:solidFill>
            </c:spPr>
            <c:extLst>
              <c:ext xmlns:c16="http://schemas.microsoft.com/office/drawing/2014/chart" uri="{C3380CC4-5D6E-409C-BE32-E72D297353CC}">
                <c16:uniqueId val="{0000001E-4086-4D7F-B1F4-DA43308C29EB}"/>
              </c:ext>
            </c:extLst>
          </c:dPt>
          <c:dPt>
            <c:idx val="7"/>
            <c:bubble3D val="0"/>
            <c:spPr>
              <a:solidFill>
                <a:srgbClr val="F7C9C7"/>
              </a:solidFill>
            </c:spPr>
            <c:extLst>
              <c:ext xmlns:c16="http://schemas.microsoft.com/office/drawing/2014/chart" uri="{C3380CC4-5D6E-409C-BE32-E72D297353CC}">
                <c16:uniqueId val="{00000020-4086-4D7F-B1F4-DA43308C29EB}"/>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1-4086-4D7F-B1F4-DA43308C29EB}"/>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EB79-47F7-90AB-429F41054E43}"/>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EB79-47F7-90AB-429F41054E43}"/>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EB79-47F7-90AB-429F41054E43}"/>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EB79-47F7-90AB-429F41054E43}"/>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EB79-47F7-90AB-429F41054E43}"/>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EB79-47F7-90AB-429F41054E43}"/>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EB79-47F7-90AB-429F41054E43}"/>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EB79-47F7-90AB-429F41054E43}"/>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EB79-47F7-90AB-429F41054E43}"/>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EB79-47F7-90AB-429F41054E43}"/>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EB79-47F7-90AB-429F41054E43}"/>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EB79-47F7-90AB-429F41054E43}"/>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EB79-47F7-90AB-429F41054E43}"/>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EB79-47F7-90AB-429F41054E43}"/>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EB79-47F7-90AB-429F41054E43}"/>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EB79-47F7-90AB-429F41054E43}"/>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1.0726692511942471E-3"/>
          <c:y val="0"/>
        </c:manualLayout>
      </c:layout>
      <c:overlay val="0"/>
    </c:title>
    <c:autoTitleDeleted val="0"/>
    <c:plotArea>
      <c:layout>
        <c:manualLayout>
          <c:layoutTarget val="inner"/>
          <c:xMode val="edge"/>
          <c:yMode val="edge"/>
          <c:x val="7.5531919219025079E-2"/>
          <c:y val="0.25777366064536045"/>
          <c:w val="0.6353664721138359"/>
          <c:h val="0.54330228329301977"/>
        </c:manualLayout>
      </c:layout>
      <c:barChart>
        <c:barDir val="col"/>
        <c:grouping val="stacked"/>
        <c:varyColors val="0"/>
        <c:ser>
          <c:idx val="0"/>
          <c:order val="0"/>
          <c:tx>
            <c:strRef>
              <c:f>'8.10'!$A$28</c:f>
              <c:strCache>
                <c:ptCount val="1"/>
                <c:pt idx="0">
                  <c:v>Průmysl</c:v>
                </c:pt>
              </c:strCache>
            </c:strRef>
          </c:tx>
          <c:invertIfNegative val="0"/>
          <c:val>
            <c:numRef>
              <c:f>'8.10'!$B$28:$M$28</c:f>
              <c:numCache>
                <c:formatCode>#,##0.0</c:formatCode>
                <c:ptCount val="12"/>
                <c:pt idx="0">
                  <c:v>60.765483000000003</c:v>
                </c:pt>
                <c:pt idx="1">
                  <c:v>59.530834000000006</c:v>
                </c:pt>
                <c:pt idx="2">
                  <c:v>52.178881000000004</c:v>
                </c:pt>
                <c:pt idx="3">
                  <c:v>37.508447000000011</c:v>
                </c:pt>
                <c:pt idx="4">
                  <c:v>17.687262</c:v>
                </c:pt>
                <c:pt idx="5">
                  <c:v>9.0613660000000014</c:v>
                </c:pt>
                <c:pt idx="6">
                  <c:v>6.0004779999999993</c:v>
                </c:pt>
                <c:pt idx="7">
                  <c:v>7.1196130000000011</c:v>
                </c:pt>
                <c:pt idx="8">
                  <c:v>7.3001250000000004</c:v>
                </c:pt>
                <c:pt idx="9">
                  <c:v>22.019022</c:v>
                </c:pt>
                <c:pt idx="10">
                  <c:v>43.881138999999997</c:v>
                </c:pt>
                <c:pt idx="11">
                  <c:v>58.786588999999992</c:v>
                </c:pt>
              </c:numCache>
            </c:numRef>
          </c:val>
          <c:extLst>
            <c:ext xmlns:c16="http://schemas.microsoft.com/office/drawing/2014/chart" uri="{C3380CC4-5D6E-409C-BE32-E72D297353CC}">
              <c16:uniqueId val="{00000000-7D39-477E-9522-6A9F2FCCFBB0}"/>
            </c:ext>
          </c:extLst>
        </c:ser>
        <c:ser>
          <c:idx val="1"/>
          <c:order val="1"/>
          <c:tx>
            <c:strRef>
              <c:f>'8.10'!$A$29</c:f>
              <c:strCache>
                <c:ptCount val="1"/>
                <c:pt idx="0">
                  <c:v>Energetika</c:v>
                </c:pt>
              </c:strCache>
            </c:strRef>
          </c:tx>
          <c:invertIfNegative val="0"/>
          <c:val>
            <c:numRef>
              <c:f>'8.10'!$B$29:$M$29</c:f>
              <c:numCache>
                <c:formatCode>#,##0.0</c:formatCode>
                <c:ptCount val="12"/>
                <c:pt idx="0">
                  <c:v>2.4510000000000001</c:v>
                </c:pt>
                <c:pt idx="1">
                  <c:v>2.8170000000000002</c:v>
                </c:pt>
                <c:pt idx="2">
                  <c:v>2.0903</c:v>
                </c:pt>
                <c:pt idx="3">
                  <c:v>1.5267999999999999</c:v>
                </c:pt>
                <c:pt idx="4">
                  <c:v>0.48259999999999997</c:v>
                </c:pt>
                <c:pt idx="5">
                  <c:v>0.58519999999999994</c:v>
                </c:pt>
                <c:pt idx="6">
                  <c:v>0.58499999999999996</c:v>
                </c:pt>
                <c:pt idx="7">
                  <c:v>0.46740000000000004</c:v>
                </c:pt>
                <c:pt idx="8">
                  <c:v>0.48429999999999995</c:v>
                </c:pt>
                <c:pt idx="9">
                  <c:v>1.016</c:v>
                </c:pt>
                <c:pt idx="10">
                  <c:v>2.069</c:v>
                </c:pt>
                <c:pt idx="11">
                  <c:v>2.6528049999999999</c:v>
                </c:pt>
              </c:numCache>
            </c:numRef>
          </c:val>
          <c:extLst>
            <c:ext xmlns:c16="http://schemas.microsoft.com/office/drawing/2014/chart" uri="{C3380CC4-5D6E-409C-BE32-E72D297353CC}">
              <c16:uniqueId val="{00000001-7D39-477E-9522-6A9F2FCCFBB0}"/>
            </c:ext>
          </c:extLst>
        </c:ser>
        <c:ser>
          <c:idx val="2"/>
          <c:order val="2"/>
          <c:tx>
            <c:strRef>
              <c:f>'8.10'!$A$30</c:f>
              <c:strCache>
                <c:ptCount val="1"/>
                <c:pt idx="0">
                  <c:v>Doprava</c:v>
                </c:pt>
              </c:strCache>
            </c:strRef>
          </c:tx>
          <c:invertIfNegative val="0"/>
          <c:val>
            <c:numRef>
              <c:f>'8.10'!$B$30:$M$30</c:f>
              <c:numCache>
                <c:formatCode>#,##0.0</c:formatCode>
                <c:ptCount val="12"/>
                <c:pt idx="0">
                  <c:v>9.0884590000000003</c:v>
                </c:pt>
                <c:pt idx="1">
                  <c:v>8.8040000000000003</c:v>
                </c:pt>
                <c:pt idx="2">
                  <c:v>7.3834999999999997</c:v>
                </c:pt>
                <c:pt idx="3">
                  <c:v>5.3487</c:v>
                </c:pt>
                <c:pt idx="4">
                  <c:v>1.8290999999999999</c:v>
                </c:pt>
                <c:pt idx="5">
                  <c:v>0.499</c:v>
                </c:pt>
                <c:pt idx="6">
                  <c:v>0.41189999999999999</c:v>
                </c:pt>
                <c:pt idx="7">
                  <c:v>0.43310000000000004</c:v>
                </c:pt>
                <c:pt idx="8">
                  <c:v>0.46829999999999999</c:v>
                </c:pt>
                <c:pt idx="9">
                  <c:v>2.7594000000000003</c:v>
                </c:pt>
                <c:pt idx="10">
                  <c:v>7.3524009999999995</c:v>
                </c:pt>
                <c:pt idx="11">
                  <c:v>9.3279519999999998</c:v>
                </c:pt>
              </c:numCache>
            </c:numRef>
          </c:val>
          <c:extLst>
            <c:ext xmlns:c16="http://schemas.microsoft.com/office/drawing/2014/chart" uri="{C3380CC4-5D6E-409C-BE32-E72D297353CC}">
              <c16:uniqueId val="{00000002-7D39-477E-9522-6A9F2FCCFBB0}"/>
            </c:ext>
          </c:extLst>
        </c:ser>
        <c:ser>
          <c:idx val="3"/>
          <c:order val="3"/>
          <c:tx>
            <c:strRef>
              <c:f>'8.10'!$A$31</c:f>
              <c:strCache>
                <c:ptCount val="1"/>
                <c:pt idx="0">
                  <c:v>Stavebnictví</c:v>
                </c:pt>
              </c:strCache>
            </c:strRef>
          </c:tx>
          <c:invertIfNegative val="0"/>
          <c:val>
            <c:numRef>
              <c:f>'8.10'!$B$31:$M$31</c:f>
              <c:numCache>
                <c:formatCode>#,##0.0</c:formatCode>
                <c:ptCount val="12"/>
                <c:pt idx="0">
                  <c:v>3.2811490000000001</c:v>
                </c:pt>
                <c:pt idx="1">
                  <c:v>3.2329219999999999</c:v>
                </c:pt>
                <c:pt idx="2">
                  <c:v>2.7017220000000002</c:v>
                </c:pt>
                <c:pt idx="3">
                  <c:v>1.8900699999999999</c:v>
                </c:pt>
                <c:pt idx="4">
                  <c:v>0.71251799999999998</c:v>
                </c:pt>
                <c:pt idx="5">
                  <c:v>0.26841399999999999</c:v>
                </c:pt>
                <c:pt idx="6">
                  <c:v>0.16578700000000002</c:v>
                </c:pt>
                <c:pt idx="7">
                  <c:v>0.207814</c:v>
                </c:pt>
                <c:pt idx="8">
                  <c:v>7.0999999999999994E-2</c:v>
                </c:pt>
                <c:pt idx="9">
                  <c:v>0.85757799999999995</c:v>
                </c:pt>
                <c:pt idx="10">
                  <c:v>2.5839460000000001</c:v>
                </c:pt>
                <c:pt idx="11">
                  <c:v>3.686582</c:v>
                </c:pt>
              </c:numCache>
            </c:numRef>
          </c:val>
          <c:extLst>
            <c:ext xmlns:c16="http://schemas.microsoft.com/office/drawing/2014/chart" uri="{C3380CC4-5D6E-409C-BE32-E72D297353CC}">
              <c16:uniqueId val="{00000003-7D39-477E-9522-6A9F2FCCFBB0}"/>
            </c:ext>
          </c:extLst>
        </c:ser>
        <c:ser>
          <c:idx val="4"/>
          <c:order val="4"/>
          <c:tx>
            <c:strRef>
              <c:f>'8.10'!$A$32</c:f>
              <c:strCache>
                <c:ptCount val="1"/>
                <c:pt idx="0">
                  <c:v>Zemědělství a lesnictví</c:v>
                </c:pt>
              </c:strCache>
            </c:strRef>
          </c:tx>
          <c:invertIfNegative val="0"/>
          <c:val>
            <c:numRef>
              <c:f>'8.10'!$B$32:$M$32</c:f>
              <c:numCache>
                <c:formatCode>#,##0.0</c:formatCode>
                <c:ptCount val="12"/>
                <c:pt idx="0">
                  <c:v>4.6379299999999999</c:v>
                </c:pt>
                <c:pt idx="1">
                  <c:v>4.8352599999999999</c:v>
                </c:pt>
                <c:pt idx="2">
                  <c:v>5.0054800000000004</c:v>
                </c:pt>
                <c:pt idx="3">
                  <c:v>4.5222600000000002</c:v>
                </c:pt>
                <c:pt idx="4">
                  <c:v>4.0404999999999998</c:v>
                </c:pt>
                <c:pt idx="5">
                  <c:v>3.3726499999999997</c:v>
                </c:pt>
                <c:pt idx="6">
                  <c:v>3.7286600000000005</c:v>
                </c:pt>
                <c:pt idx="7">
                  <c:v>2.5808800000000001</c:v>
                </c:pt>
                <c:pt idx="8">
                  <c:v>3.2957399999999999</c:v>
                </c:pt>
                <c:pt idx="9">
                  <c:v>3.9070300000000002</c:v>
                </c:pt>
                <c:pt idx="10">
                  <c:v>4.8939400000000006</c:v>
                </c:pt>
                <c:pt idx="11">
                  <c:v>5.5706100000000003</c:v>
                </c:pt>
              </c:numCache>
            </c:numRef>
          </c:val>
          <c:extLst>
            <c:ext xmlns:c16="http://schemas.microsoft.com/office/drawing/2014/chart" uri="{C3380CC4-5D6E-409C-BE32-E72D297353CC}">
              <c16:uniqueId val="{00000004-7D39-477E-9522-6A9F2FCCFBB0}"/>
            </c:ext>
          </c:extLst>
        </c:ser>
        <c:ser>
          <c:idx val="5"/>
          <c:order val="5"/>
          <c:tx>
            <c:strRef>
              <c:f>'8.10'!$A$33</c:f>
              <c:strCache>
                <c:ptCount val="1"/>
                <c:pt idx="0">
                  <c:v>Domácnosti</c:v>
                </c:pt>
              </c:strCache>
            </c:strRef>
          </c:tx>
          <c:spPr>
            <a:solidFill>
              <a:schemeClr val="accent6"/>
            </a:solidFill>
          </c:spPr>
          <c:invertIfNegative val="0"/>
          <c:val>
            <c:numRef>
              <c:f>'8.10'!$B$33:$M$33</c:f>
              <c:numCache>
                <c:formatCode>#,##0.0</c:formatCode>
                <c:ptCount val="12"/>
                <c:pt idx="0">
                  <c:v>174.02525700000001</c:v>
                </c:pt>
                <c:pt idx="1">
                  <c:v>164.711253</c:v>
                </c:pt>
                <c:pt idx="2">
                  <c:v>144.17316600000004</c:v>
                </c:pt>
                <c:pt idx="3">
                  <c:v>111.59179</c:v>
                </c:pt>
                <c:pt idx="4">
                  <c:v>57.347286000000004</c:v>
                </c:pt>
                <c:pt idx="5">
                  <c:v>32.066286999999996</c:v>
                </c:pt>
                <c:pt idx="6">
                  <c:v>27.705922000000001</c:v>
                </c:pt>
                <c:pt idx="7">
                  <c:v>28.718088999999999</c:v>
                </c:pt>
                <c:pt idx="8">
                  <c:v>30.067194999999998</c:v>
                </c:pt>
                <c:pt idx="9">
                  <c:v>72.598459999999989</c:v>
                </c:pt>
                <c:pt idx="10">
                  <c:v>144.448511</c:v>
                </c:pt>
                <c:pt idx="11">
                  <c:v>181.86104800000001</c:v>
                </c:pt>
              </c:numCache>
            </c:numRef>
          </c:val>
          <c:extLst>
            <c:ext xmlns:c16="http://schemas.microsoft.com/office/drawing/2014/chart" uri="{C3380CC4-5D6E-409C-BE32-E72D297353CC}">
              <c16:uniqueId val="{00000005-7D39-477E-9522-6A9F2FCCFBB0}"/>
            </c:ext>
          </c:extLst>
        </c:ser>
        <c:ser>
          <c:idx val="6"/>
          <c:order val="6"/>
          <c:tx>
            <c:strRef>
              <c:f>'8.10'!$A$34</c:f>
              <c:strCache>
                <c:ptCount val="1"/>
                <c:pt idx="0">
                  <c:v>Obchod, služby, školství, zdravotnictví</c:v>
                </c:pt>
              </c:strCache>
            </c:strRef>
          </c:tx>
          <c:spPr>
            <a:solidFill>
              <a:srgbClr val="F0948F"/>
            </a:solidFill>
          </c:spPr>
          <c:invertIfNegative val="0"/>
          <c:val>
            <c:numRef>
              <c:f>'8.10'!$B$34:$M$34</c:f>
              <c:numCache>
                <c:formatCode>#,##0.0</c:formatCode>
                <c:ptCount val="12"/>
                <c:pt idx="0">
                  <c:v>113.00424</c:v>
                </c:pt>
                <c:pt idx="1">
                  <c:v>109.40841899999999</c:v>
                </c:pt>
                <c:pt idx="2">
                  <c:v>92.171503000000001</c:v>
                </c:pt>
                <c:pt idx="3">
                  <c:v>68.777452999999994</c:v>
                </c:pt>
                <c:pt idx="4">
                  <c:v>29.621994999999995</c:v>
                </c:pt>
                <c:pt idx="5">
                  <c:v>12.968618000000001</c:v>
                </c:pt>
                <c:pt idx="6">
                  <c:v>11.44289</c:v>
                </c:pt>
                <c:pt idx="7">
                  <c:v>12.04176</c:v>
                </c:pt>
                <c:pt idx="8">
                  <c:v>12.907743</c:v>
                </c:pt>
                <c:pt idx="9">
                  <c:v>39.294302000000002</c:v>
                </c:pt>
                <c:pt idx="10">
                  <c:v>84.572092999999995</c:v>
                </c:pt>
                <c:pt idx="11">
                  <c:v>118.010673</c:v>
                </c:pt>
              </c:numCache>
            </c:numRef>
          </c:val>
          <c:extLst>
            <c:ext xmlns:c16="http://schemas.microsoft.com/office/drawing/2014/chart" uri="{C3380CC4-5D6E-409C-BE32-E72D297353CC}">
              <c16:uniqueId val="{00000006-7D39-477E-9522-6A9F2FCCFBB0}"/>
            </c:ext>
          </c:extLst>
        </c:ser>
        <c:ser>
          <c:idx val="7"/>
          <c:order val="7"/>
          <c:tx>
            <c:strRef>
              <c:f>'8.10'!$A$35</c:f>
              <c:strCache>
                <c:ptCount val="1"/>
                <c:pt idx="0">
                  <c:v>Ostatní</c:v>
                </c:pt>
              </c:strCache>
            </c:strRef>
          </c:tx>
          <c:spPr>
            <a:solidFill>
              <a:srgbClr val="F7C9C7"/>
            </a:solidFill>
          </c:spPr>
          <c:invertIfNegative val="0"/>
          <c:val>
            <c:numRef>
              <c:f>'8.10'!$B$35:$M$35</c:f>
              <c:numCache>
                <c:formatCode>#,##0.0</c:formatCode>
                <c:ptCount val="12"/>
                <c:pt idx="0">
                  <c:v>30.588894</c:v>
                </c:pt>
                <c:pt idx="1">
                  <c:v>29.914750000000002</c:v>
                </c:pt>
                <c:pt idx="2">
                  <c:v>25.178579000000003</c:v>
                </c:pt>
                <c:pt idx="3">
                  <c:v>17.489146999999999</c:v>
                </c:pt>
                <c:pt idx="4">
                  <c:v>6.7118649999999995</c:v>
                </c:pt>
                <c:pt idx="5">
                  <c:v>2.7125110000000001</c:v>
                </c:pt>
                <c:pt idx="6">
                  <c:v>4.6242160000000005</c:v>
                </c:pt>
                <c:pt idx="7">
                  <c:v>4.5150570000000005</c:v>
                </c:pt>
                <c:pt idx="8">
                  <c:v>4.7136460000000007</c:v>
                </c:pt>
                <c:pt idx="9">
                  <c:v>9.7286670000000015</c:v>
                </c:pt>
                <c:pt idx="10">
                  <c:v>22.956008999999998</c:v>
                </c:pt>
                <c:pt idx="11">
                  <c:v>30.321701999999998</c:v>
                </c:pt>
              </c:numCache>
            </c:numRef>
          </c:val>
          <c:extLst>
            <c:ext xmlns:c16="http://schemas.microsoft.com/office/drawing/2014/chart" uri="{C3380CC4-5D6E-409C-BE32-E72D297353CC}">
              <c16:uniqueId val="{00000007-7D39-477E-9522-6A9F2FCCFBB0}"/>
            </c:ext>
          </c:extLst>
        </c:ser>
        <c:dLbls>
          <c:showLegendKey val="0"/>
          <c:showVal val="0"/>
          <c:showCatName val="0"/>
          <c:showSerName val="0"/>
          <c:showPercent val="0"/>
          <c:showBubbleSize val="0"/>
        </c:dLbls>
        <c:gapWidth val="50"/>
        <c:overlap val="100"/>
        <c:axId val="286475008"/>
        <c:axId val="286476544"/>
      </c:barChart>
      <c:catAx>
        <c:axId val="28647500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476544"/>
        <c:crosses val="autoZero"/>
        <c:auto val="1"/>
        <c:lblAlgn val="ctr"/>
        <c:lblOffset val="100"/>
        <c:noMultiLvlLbl val="0"/>
      </c:catAx>
      <c:valAx>
        <c:axId val="286476544"/>
        <c:scaling>
          <c:orientation val="minMax"/>
          <c:max val="600"/>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475008"/>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cs-CZ" sz="1000">
                <a:solidFill>
                  <a:schemeClr val="tx2"/>
                </a:solidFill>
                <a:latin typeface="Arial" panose="020B0604020202020204" pitchFamily="34" charset="0"/>
                <a:cs typeface="Arial" panose="020B0604020202020204" pitchFamily="34" charset="0"/>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'8.10'!$M$40</c:f>
              <c:strCache>
                <c:ptCount val="1"/>
                <c:pt idx="0">
                  <c:v>Instalovaný výkon</c:v>
                </c:pt>
              </c:strCache>
            </c:strRef>
          </c:tx>
          <c:invertIfNegative val="0"/>
          <c:val>
            <c:numRef>
              <c:f>'8.10'!$N$40</c:f>
              <c:numCache>
                <c:formatCode>0.0%</c:formatCode>
                <c:ptCount val="1"/>
                <c:pt idx="0">
                  <c:v>9.2546731409461097E-2</c:v>
                </c:pt>
              </c:numCache>
            </c:numRef>
          </c:val>
          <c:extLst>
            <c:ext xmlns:c16="http://schemas.microsoft.com/office/drawing/2014/chart" uri="{C3380CC4-5D6E-409C-BE32-E72D297353CC}">
              <c16:uniqueId val="{00000000-95AD-442C-B4FC-8CD6B342584C}"/>
            </c:ext>
          </c:extLst>
        </c:ser>
        <c:ser>
          <c:idx val="1"/>
          <c:order val="1"/>
          <c:tx>
            <c:strRef>
              <c:f>'8.10'!$M$41</c:f>
              <c:strCache>
                <c:ptCount val="1"/>
                <c:pt idx="0">
                  <c:v>Výroba tepla brutto</c:v>
                </c:pt>
              </c:strCache>
            </c:strRef>
          </c:tx>
          <c:invertIfNegative val="0"/>
          <c:val>
            <c:numRef>
              <c:f>'8.10'!$N$41</c:f>
              <c:numCache>
                <c:formatCode>0.0%</c:formatCode>
                <c:ptCount val="1"/>
                <c:pt idx="0">
                  <c:v>4.2739250097494956E-2</c:v>
                </c:pt>
              </c:numCache>
            </c:numRef>
          </c:val>
          <c:extLst>
            <c:ext xmlns:c16="http://schemas.microsoft.com/office/drawing/2014/chart" uri="{C3380CC4-5D6E-409C-BE32-E72D297353CC}">
              <c16:uniqueId val="{00000001-95AD-442C-B4FC-8CD6B342584C}"/>
            </c:ext>
          </c:extLst>
        </c:ser>
        <c:ser>
          <c:idx val="2"/>
          <c:order val="2"/>
          <c:tx>
            <c:strRef>
              <c:f>'8.10'!$M$42</c:f>
              <c:strCache>
                <c:ptCount val="1"/>
                <c:pt idx="0">
                  <c:v>Dodávky tepla</c:v>
                </c:pt>
              </c:strCache>
            </c:strRef>
          </c:tx>
          <c:invertIfNegative val="0"/>
          <c:val>
            <c:numRef>
              <c:f>'8.10'!$N$42</c:f>
              <c:numCache>
                <c:formatCode>0.0%</c:formatCode>
                <c:ptCount val="1"/>
                <c:pt idx="0">
                  <c:v>4.8552792210513195E-2</c:v>
                </c:pt>
              </c:numCache>
            </c:numRef>
          </c:val>
          <c:extLst>
            <c:ext xmlns:c16="http://schemas.microsoft.com/office/drawing/2014/chart" uri="{C3380CC4-5D6E-409C-BE32-E72D297353CC}">
              <c16:uniqueId val="{00000002-95AD-442C-B4FC-8CD6B342584C}"/>
            </c:ext>
          </c:extLst>
        </c:ser>
        <c:dLbls>
          <c:showLegendKey val="0"/>
          <c:showVal val="0"/>
          <c:showCatName val="0"/>
          <c:showSerName val="0"/>
          <c:showPercent val="0"/>
          <c:showBubbleSize val="0"/>
        </c:dLbls>
        <c:gapWidth val="150"/>
        <c:axId val="286511872"/>
        <c:axId val="286513408"/>
      </c:barChart>
      <c:catAx>
        <c:axId val="286511872"/>
        <c:scaling>
          <c:orientation val="maxMin"/>
        </c:scaling>
        <c:delete val="0"/>
        <c:axPos val="l"/>
        <c:numFmt formatCode="General" sourceLinked="1"/>
        <c:majorTickMark val="none"/>
        <c:minorTickMark val="none"/>
        <c:tickLblPos val="none"/>
        <c:crossAx val="286513408"/>
        <c:crosses val="autoZero"/>
        <c:auto val="1"/>
        <c:lblAlgn val="ctr"/>
        <c:lblOffset val="100"/>
        <c:noMultiLvlLbl val="0"/>
      </c:catAx>
      <c:valAx>
        <c:axId val="286513408"/>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511872"/>
        <c:crosses val="max"/>
        <c:crossBetween val="between"/>
      </c:valAx>
    </c:plotArea>
    <c:legend>
      <c:legendPos val="b"/>
      <c:layout>
        <c:manualLayout>
          <c:xMode val="edge"/>
          <c:yMode val="edge"/>
          <c:x val="1.5162396231415507E-3"/>
          <c:y val="0.73213894374448296"/>
          <c:w val="0.5044555301922764"/>
          <c:h val="0.26786109725220048"/>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solidFill>
                  <a:schemeClr val="tx2"/>
                </a:solidFill>
                <a:latin typeface="+mn-lt"/>
              </a:defRPr>
            </a:pPr>
            <a:r>
              <a:rPr lang="cs-CZ" sz="1000" baseline="0">
                <a:solidFill>
                  <a:srgbClr val="233060"/>
                </a:solidFill>
                <a:latin typeface="Arial" panose="020B0604020202020204" pitchFamily="34" charset="0"/>
              </a:rPr>
              <a:t>Dodávky tepla podle paliv (TJ)</a:t>
            </a:r>
          </a:p>
        </c:rich>
      </c:tx>
      <c:layout>
        <c:manualLayout>
          <c:xMode val="edge"/>
          <c:yMode val="edge"/>
          <c:x val="1.1007654639433836E-3"/>
          <c:y val="0"/>
        </c:manualLayout>
      </c:layout>
      <c:overlay val="0"/>
    </c:title>
    <c:autoTitleDeleted val="0"/>
    <c:plotArea>
      <c:layout/>
      <c:barChart>
        <c:barDir val="col"/>
        <c:grouping val="stacked"/>
        <c:varyColors val="0"/>
        <c:ser>
          <c:idx val="0"/>
          <c:order val="0"/>
          <c:tx>
            <c:strRef>
              <c:f>'8.10'!$A$10</c:f>
              <c:strCache>
                <c:ptCount val="1"/>
                <c:pt idx="0">
                  <c:v>Biomasa</c:v>
                </c:pt>
              </c:strCache>
            </c:strRef>
          </c:tx>
          <c:spPr>
            <a:solidFill>
              <a:srgbClr val="23315F"/>
            </a:solidFill>
          </c:spPr>
          <c:invertIfNegative val="0"/>
          <c:val>
            <c:numRef>
              <c:f>'8.10'!$B$10:$M$10</c:f>
              <c:numCache>
                <c:formatCode>#,##0.0</c:formatCode>
                <c:ptCount val="12"/>
                <c:pt idx="0">
                  <c:v>6.6442489999999994</c:v>
                </c:pt>
                <c:pt idx="1">
                  <c:v>6.4460230000000003</c:v>
                </c:pt>
                <c:pt idx="2">
                  <c:v>5.9554050000000007</c:v>
                </c:pt>
                <c:pt idx="3">
                  <c:v>4.3363020000000008</c:v>
                </c:pt>
                <c:pt idx="4">
                  <c:v>2.5519400000000001</c:v>
                </c:pt>
                <c:pt idx="5">
                  <c:v>0.68677300000000008</c:v>
                </c:pt>
                <c:pt idx="6">
                  <c:v>0.18099999999999999</c:v>
                </c:pt>
                <c:pt idx="7">
                  <c:v>0.30499999999999999</c:v>
                </c:pt>
                <c:pt idx="8">
                  <c:v>0.2</c:v>
                </c:pt>
                <c:pt idx="9">
                  <c:v>3.1167560000000005</c:v>
                </c:pt>
                <c:pt idx="10">
                  <c:v>6.2357079999999998</c:v>
                </c:pt>
                <c:pt idx="11">
                  <c:v>7.1854380000000004</c:v>
                </c:pt>
              </c:numCache>
            </c:numRef>
          </c:val>
          <c:extLst>
            <c:ext xmlns:c16="http://schemas.microsoft.com/office/drawing/2014/chart" uri="{C3380CC4-5D6E-409C-BE32-E72D297353CC}">
              <c16:uniqueId val="{00000000-DCC5-4F4A-A54D-47D52AA346C4}"/>
            </c:ext>
          </c:extLst>
        </c:ser>
        <c:ser>
          <c:idx val="1"/>
          <c:order val="1"/>
          <c:tx>
            <c:strRef>
              <c:f>'8.10'!$A$11</c:f>
              <c:strCache>
                <c:ptCount val="1"/>
                <c:pt idx="0">
                  <c:v>Bioplyn</c:v>
                </c:pt>
              </c:strCache>
            </c:strRef>
          </c:tx>
          <c:spPr>
            <a:solidFill>
              <a:srgbClr val="5A6588"/>
            </a:solidFill>
          </c:spPr>
          <c:invertIfNegative val="0"/>
          <c:val>
            <c:numRef>
              <c:f>'8.10'!$B$11:$M$11</c:f>
              <c:numCache>
                <c:formatCode>#,##0.0</c:formatCode>
                <c:ptCount val="12"/>
                <c:pt idx="0">
                  <c:v>5.4264380000000019</c:v>
                </c:pt>
                <c:pt idx="1">
                  <c:v>5.6517060000000008</c:v>
                </c:pt>
                <c:pt idx="2">
                  <c:v>5.6723309999999998</c:v>
                </c:pt>
                <c:pt idx="3">
                  <c:v>5.0815720000000013</c:v>
                </c:pt>
                <c:pt idx="4">
                  <c:v>4.2528849999999991</c:v>
                </c:pt>
                <c:pt idx="5">
                  <c:v>3.8209409999999999</c:v>
                </c:pt>
                <c:pt idx="6">
                  <c:v>4.0129860000000006</c:v>
                </c:pt>
                <c:pt idx="7">
                  <c:v>3.0144279999999997</c:v>
                </c:pt>
                <c:pt idx="8">
                  <c:v>3.5546949999999997</c:v>
                </c:pt>
                <c:pt idx="9">
                  <c:v>4.3776559999999991</c:v>
                </c:pt>
                <c:pt idx="10">
                  <c:v>5.5709920000000004</c:v>
                </c:pt>
                <c:pt idx="11">
                  <c:v>5.9454920000000007</c:v>
                </c:pt>
              </c:numCache>
            </c:numRef>
          </c:val>
          <c:extLst>
            <c:ext xmlns:c16="http://schemas.microsoft.com/office/drawing/2014/chart" uri="{C3380CC4-5D6E-409C-BE32-E72D297353CC}">
              <c16:uniqueId val="{00000001-DCC5-4F4A-A54D-47D52AA346C4}"/>
            </c:ext>
          </c:extLst>
        </c:ser>
        <c:ser>
          <c:idx val="2"/>
          <c:order val="2"/>
          <c:tx>
            <c:strRef>
              <c:f>'8.10'!$A$12</c:f>
              <c:strCache>
                <c:ptCount val="1"/>
                <c:pt idx="0">
                  <c:v>Černé uhlí</c:v>
                </c:pt>
              </c:strCache>
            </c:strRef>
          </c:tx>
          <c:spPr>
            <a:solidFill>
              <a:srgbClr val="9198B0"/>
            </a:solidFill>
          </c:spPr>
          <c:invertIfNegative val="0"/>
          <c:val>
            <c:numRef>
              <c:f>'8.10'!$B$12:$M$12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DCC5-4F4A-A54D-47D52AA346C4}"/>
            </c:ext>
          </c:extLst>
        </c:ser>
        <c:ser>
          <c:idx val="3"/>
          <c:order val="3"/>
          <c:tx>
            <c:strRef>
              <c:f>'8.10'!$A$13</c:f>
              <c:strCache>
                <c:ptCount val="1"/>
                <c:pt idx="0">
                  <c:v>Elektrická energie</c:v>
                </c:pt>
              </c:strCache>
            </c:strRef>
          </c:tx>
          <c:spPr>
            <a:solidFill>
              <a:srgbClr val="C8CBD7"/>
            </a:solidFill>
          </c:spPr>
          <c:invertIfNegative val="0"/>
          <c:val>
            <c:numRef>
              <c:f>'8.10'!$B$13:$M$13</c:f>
              <c:numCache>
                <c:formatCode>#,##0.0</c:formatCode>
                <c:ptCount val="12"/>
                <c:pt idx="0">
                  <c:v>2.7650000000000001</c:v>
                </c:pt>
                <c:pt idx="1">
                  <c:v>3.5289999999999999</c:v>
                </c:pt>
                <c:pt idx="2">
                  <c:v>3.7389999999999999</c:v>
                </c:pt>
                <c:pt idx="3">
                  <c:v>3.5390000000000001</c:v>
                </c:pt>
                <c:pt idx="4">
                  <c:v>2.645</c:v>
                </c:pt>
                <c:pt idx="5">
                  <c:v>1.7210000000000001</c:v>
                </c:pt>
                <c:pt idx="6">
                  <c:v>2.9620000000000002</c:v>
                </c:pt>
                <c:pt idx="7">
                  <c:v>2.573</c:v>
                </c:pt>
                <c:pt idx="8">
                  <c:v>1.9259999999999999</c:v>
                </c:pt>
                <c:pt idx="9">
                  <c:v>2.6680000000000001</c:v>
                </c:pt>
                <c:pt idx="10">
                  <c:v>2.347</c:v>
                </c:pt>
                <c:pt idx="11">
                  <c:v>2.2440000000000002</c:v>
                </c:pt>
              </c:numCache>
            </c:numRef>
          </c:val>
          <c:extLst>
            <c:ext xmlns:c16="http://schemas.microsoft.com/office/drawing/2014/chart" uri="{C3380CC4-5D6E-409C-BE32-E72D297353CC}">
              <c16:uniqueId val="{00000003-DCC5-4F4A-A54D-47D52AA346C4}"/>
            </c:ext>
          </c:extLst>
        </c:ser>
        <c:ser>
          <c:idx val="4"/>
          <c:order val="4"/>
          <c:tx>
            <c:strRef>
              <c:f>'8.10'!$A$14</c:f>
              <c:strCache>
                <c:ptCount val="1"/>
                <c:pt idx="0">
                  <c:v>Energie prostředí (tepelné čerpadlo)</c:v>
                </c:pt>
              </c:strCache>
            </c:strRef>
          </c:tx>
          <c:spPr>
            <a:solidFill>
              <a:srgbClr val="E02C1F"/>
            </a:solidFill>
          </c:spPr>
          <c:invertIfNegative val="0"/>
          <c:val>
            <c:numRef>
              <c:f>'8.10'!$B$14:$M$14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DCC5-4F4A-A54D-47D52AA346C4}"/>
            </c:ext>
          </c:extLst>
        </c:ser>
        <c:ser>
          <c:idx val="5"/>
          <c:order val="5"/>
          <c:tx>
            <c:strRef>
              <c:f>'8.10'!$A$15</c:f>
              <c:strCache>
                <c:ptCount val="1"/>
                <c:pt idx="0">
                  <c:v>Energie Slunce (solární kolektor)</c:v>
                </c:pt>
              </c:strCache>
            </c:strRef>
          </c:tx>
          <c:spPr>
            <a:solidFill>
              <a:srgbClr val="E86158"/>
            </a:solidFill>
          </c:spPr>
          <c:invertIfNegative val="0"/>
          <c:val>
            <c:numRef>
              <c:f>'8.10'!$B$15:$M$15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DCC5-4F4A-A54D-47D52AA346C4}"/>
            </c:ext>
          </c:extLst>
        </c:ser>
        <c:ser>
          <c:idx val="6"/>
          <c:order val="6"/>
          <c:tx>
            <c:strRef>
              <c:f>'8.10'!$A$16</c:f>
              <c:strCache>
                <c:ptCount val="1"/>
                <c:pt idx="0">
                  <c:v>Hnědé uhlí</c:v>
                </c:pt>
              </c:strCache>
            </c:strRef>
          </c:tx>
          <c:spPr>
            <a:solidFill>
              <a:srgbClr val="F0948F"/>
            </a:solidFill>
          </c:spPr>
          <c:invertIfNegative val="0"/>
          <c:val>
            <c:numRef>
              <c:f>'8.10'!$B$16:$M$16</c:f>
              <c:numCache>
                <c:formatCode>#,##0.0</c:formatCode>
                <c:ptCount val="12"/>
                <c:pt idx="0">
                  <c:v>483.798723</c:v>
                </c:pt>
                <c:pt idx="1">
                  <c:v>468.45586600000001</c:v>
                </c:pt>
                <c:pt idx="2">
                  <c:v>399.05008399999997</c:v>
                </c:pt>
                <c:pt idx="3">
                  <c:v>300.93909399999995</c:v>
                </c:pt>
                <c:pt idx="4">
                  <c:v>142.205949</c:v>
                </c:pt>
                <c:pt idx="5">
                  <c:v>68.758363000000003</c:v>
                </c:pt>
                <c:pt idx="6">
                  <c:v>55.731847999999999</c:v>
                </c:pt>
                <c:pt idx="7">
                  <c:v>59.062894</c:v>
                </c:pt>
                <c:pt idx="8">
                  <c:v>65.106909000000002</c:v>
                </c:pt>
                <c:pt idx="9">
                  <c:v>191.43407999999999</c:v>
                </c:pt>
                <c:pt idx="10">
                  <c:v>383.91999800000002</c:v>
                </c:pt>
                <c:pt idx="11">
                  <c:v>494.67899699999998</c:v>
                </c:pt>
              </c:numCache>
            </c:numRef>
          </c:val>
          <c:extLst>
            <c:ext xmlns:c16="http://schemas.microsoft.com/office/drawing/2014/chart" uri="{C3380CC4-5D6E-409C-BE32-E72D297353CC}">
              <c16:uniqueId val="{00000006-DCC5-4F4A-A54D-47D52AA346C4}"/>
            </c:ext>
          </c:extLst>
        </c:ser>
        <c:ser>
          <c:idx val="7"/>
          <c:order val="7"/>
          <c:tx>
            <c:strRef>
              <c:f>'8.10'!$A$17</c:f>
              <c:strCache>
                <c:ptCount val="1"/>
                <c:pt idx="0">
                  <c:v>Jaderné palivo</c:v>
                </c:pt>
              </c:strCache>
            </c:strRef>
          </c:tx>
          <c:spPr>
            <a:solidFill>
              <a:srgbClr val="F7C9C7"/>
            </a:solidFill>
          </c:spPr>
          <c:invertIfNegative val="0"/>
          <c:val>
            <c:numRef>
              <c:f>'8.10'!$B$17:$M$17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DCC5-4F4A-A54D-47D52AA346C4}"/>
            </c:ext>
          </c:extLst>
        </c:ser>
        <c:ser>
          <c:idx val="8"/>
          <c:order val="8"/>
          <c:tx>
            <c:strRef>
              <c:f>'8.10'!$A$18</c:f>
              <c:strCache>
                <c:ptCount val="1"/>
                <c:pt idx="0">
                  <c:v>Koks</c:v>
                </c:pt>
              </c:strCache>
            </c:strRef>
          </c:tx>
          <c:spPr>
            <a:solidFill>
              <a:srgbClr val="262626"/>
            </a:solidFill>
          </c:spPr>
          <c:invertIfNegative val="0"/>
          <c:val>
            <c:numRef>
              <c:f>'8.10'!$B$18:$M$18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DCC5-4F4A-A54D-47D52AA346C4}"/>
            </c:ext>
          </c:extLst>
        </c:ser>
        <c:ser>
          <c:idx val="9"/>
          <c:order val="9"/>
          <c:tx>
            <c:strRef>
              <c:f>'8.10'!$A$19</c:f>
              <c:strCache>
                <c:ptCount val="1"/>
                <c:pt idx="0">
                  <c:v>Odpadní teplo</c:v>
                </c:pt>
              </c:strCache>
            </c:strRef>
          </c:tx>
          <c:spPr>
            <a:solidFill>
              <a:srgbClr val="646363"/>
            </a:solidFill>
          </c:spPr>
          <c:invertIfNegative val="0"/>
          <c:val>
            <c:numRef>
              <c:f>'8.10'!$B$19:$M$19</c:f>
              <c:numCache>
                <c:formatCode>#,##0.0</c:formatCode>
                <c:ptCount val="12"/>
                <c:pt idx="0">
                  <c:v>2.6309999999999998</c:v>
                </c:pt>
                <c:pt idx="1">
                  <c:v>2.9849999999999999</c:v>
                </c:pt>
                <c:pt idx="2">
                  <c:v>2.968</c:v>
                </c:pt>
                <c:pt idx="3">
                  <c:v>1.605</c:v>
                </c:pt>
                <c:pt idx="4">
                  <c:v>0.64700000000000002</c:v>
                </c:pt>
                <c:pt idx="5">
                  <c:v>0.70499999999999996</c:v>
                </c:pt>
                <c:pt idx="6">
                  <c:v>0.57699999999999996</c:v>
                </c:pt>
                <c:pt idx="7">
                  <c:v>0.48399999999999999</c:v>
                </c:pt>
                <c:pt idx="8">
                  <c:v>0.70099999999999996</c:v>
                </c:pt>
                <c:pt idx="9">
                  <c:v>1.012</c:v>
                </c:pt>
                <c:pt idx="10">
                  <c:v>1.972</c:v>
                </c:pt>
                <c:pt idx="11">
                  <c:v>3.7570000000000001</c:v>
                </c:pt>
              </c:numCache>
            </c:numRef>
          </c:val>
          <c:extLst>
            <c:ext xmlns:c16="http://schemas.microsoft.com/office/drawing/2014/chart" uri="{C3380CC4-5D6E-409C-BE32-E72D297353CC}">
              <c16:uniqueId val="{00000009-DCC5-4F4A-A54D-47D52AA346C4}"/>
            </c:ext>
          </c:extLst>
        </c:ser>
        <c:ser>
          <c:idx val="10"/>
          <c:order val="10"/>
          <c:tx>
            <c:strRef>
              <c:f>'8.10'!$A$20</c:f>
              <c:strCache>
                <c:ptCount val="1"/>
                <c:pt idx="0">
                  <c:v>Ostatní kapalná paliva</c:v>
                </c:pt>
              </c:strCache>
            </c:strRef>
          </c:tx>
          <c:spPr>
            <a:solidFill>
              <a:srgbClr val="9D9D9C"/>
            </a:solidFill>
          </c:spPr>
          <c:invertIfNegative val="0"/>
          <c:val>
            <c:numRef>
              <c:f>'8.10'!$B$20:$M$20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DCC5-4F4A-A54D-47D52AA346C4}"/>
            </c:ext>
          </c:extLst>
        </c:ser>
        <c:ser>
          <c:idx val="11"/>
          <c:order val="11"/>
          <c:tx>
            <c:strRef>
              <c:f>'8.10'!$A$21</c:f>
              <c:strCache>
                <c:ptCount val="1"/>
                <c:pt idx="0">
                  <c:v>Ostatní pevná paliva</c:v>
                </c:pt>
              </c:strCache>
            </c:strRef>
          </c:tx>
          <c:spPr>
            <a:solidFill>
              <a:srgbClr val="D0D0D0"/>
            </a:solidFill>
          </c:spPr>
          <c:invertIfNegative val="0"/>
          <c:val>
            <c:numRef>
              <c:f>'8.10'!$B$21:$M$21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DCC5-4F4A-A54D-47D52AA346C4}"/>
            </c:ext>
          </c:extLst>
        </c:ser>
        <c:ser>
          <c:idx val="12"/>
          <c:order val="12"/>
          <c:tx>
            <c:strRef>
              <c:f>'8.10'!$A$22</c:f>
              <c:strCache>
                <c:ptCount val="1"/>
                <c:pt idx="0">
                  <c:v>Ostatní plyny</c:v>
                </c:pt>
              </c:strCache>
            </c:strRef>
          </c:tx>
          <c:spPr>
            <a:pattFill prst="ltUpDiag">
              <a:fgClr>
                <a:srgbClr val="23315F"/>
              </a:fgClr>
              <a:bgClr>
                <a:sysClr val="window" lastClr="FFFFFF"/>
              </a:bgClr>
            </a:pattFill>
          </c:spPr>
          <c:invertIfNegative val="0"/>
          <c:val>
            <c:numRef>
              <c:f>'8.10'!$B$22:$M$22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DCC5-4F4A-A54D-47D52AA346C4}"/>
            </c:ext>
          </c:extLst>
        </c:ser>
        <c:ser>
          <c:idx val="13"/>
          <c:order val="13"/>
          <c:tx>
            <c:strRef>
              <c:f>'8.10'!$A$23</c:f>
              <c:strCache>
                <c:ptCount val="1"/>
                <c:pt idx="0">
                  <c:v>Ostatní</c:v>
                </c:pt>
              </c:strCache>
            </c:strRef>
          </c:tx>
          <c:spPr>
            <a:pattFill prst="ltUpDiag">
              <a:fgClr>
                <a:srgbClr val="E02C1F"/>
              </a:fgClr>
              <a:bgClr>
                <a:sysClr val="window" lastClr="FFFFFF"/>
              </a:bgClr>
            </a:pattFill>
          </c:spPr>
          <c:invertIfNegative val="0"/>
          <c:val>
            <c:numRef>
              <c:f>'8.10'!$B$23:$M$23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DCC5-4F4A-A54D-47D52AA346C4}"/>
            </c:ext>
          </c:extLst>
        </c:ser>
        <c:ser>
          <c:idx val="14"/>
          <c:order val="14"/>
          <c:tx>
            <c:strRef>
              <c:f>'8.10'!$A$24</c:f>
              <c:strCache>
                <c:ptCount val="1"/>
                <c:pt idx="0">
                  <c:v>Topné oleje</c:v>
                </c:pt>
              </c:strCache>
            </c:strRef>
          </c:tx>
          <c:spPr>
            <a:pattFill prst="ltUpDiag">
              <a:fgClr>
                <a:srgbClr val="5A6588"/>
              </a:fgClr>
              <a:bgClr>
                <a:sysClr val="window" lastClr="FFFFFF"/>
              </a:bgClr>
            </a:pattFill>
          </c:spPr>
          <c:invertIfNegative val="0"/>
          <c:val>
            <c:numRef>
              <c:f>'8.10'!$B$24:$M$24</c:f>
              <c:numCache>
                <c:formatCode>#,##0.0</c:formatCode>
                <c:ptCount val="12"/>
                <c:pt idx="0">
                  <c:v>2.5031999999999999E-2</c:v>
                </c:pt>
                <c:pt idx="1">
                  <c:v>1.0792999999999999E-2</c:v>
                </c:pt>
                <c:pt idx="2">
                  <c:v>9.0470000000000012E-3</c:v>
                </c:pt>
                <c:pt idx="3">
                  <c:v>1.8935E-2</c:v>
                </c:pt>
                <c:pt idx="4">
                  <c:v>2.8091999999999999E-2</c:v>
                </c:pt>
                <c:pt idx="5">
                  <c:v>2.4309999999999998E-2</c:v>
                </c:pt>
                <c:pt idx="6">
                  <c:v>2.0024999999999998E-2</c:v>
                </c:pt>
                <c:pt idx="7">
                  <c:v>3.1968000000000003E-2</c:v>
                </c:pt>
                <c:pt idx="8">
                  <c:v>3.2619999999999996E-2</c:v>
                </c:pt>
                <c:pt idx="9">
                  <c:v>2.8268999999999999E-2</c:v>
                </c:pt>
                <c:pt idx="10">
                  <c:v>3.2645E-2</c:v>
                </c:pt>
                <c:pt idx="11">
                  <c:v>3.4754E-2</c:v>
                </c:pt>
              </c:numCache>
            </c:numRef>
          </c:val>
          <c:extLst>
            <c:ext xmlns:c16="http://schemas.microsoft.com/office/drawing/2014/chart" uri="{C3380CC4-5D6E-409C-BE32-E72D297353CC}">
              <c16:uniqueId val="{0000000E-DCC5-4F4A-A54D-47D52AA346C4}"/>
            </c:ext>
          </c:extLst>
        </c:ser>
        <c:ser>
          <c:idx val="15"/>
          <c:order val="15"/>
          <c:tx>
            <c:strRef>
              <c:f>'8.10'!$A$25</c:f>
              <c:strCache>
                <c:ptCount val="1"/>
                <c:pt idx="0">
                  <c:v>Zemní plyn</c:v>
                </c:pt>
              </c:strCache>
            </c:strRef>
          </c:tx>
          <c:spPr>
            <a:pattFill prst="ltUpDiag">
              <a:fgClr>
                <a:srgbClr val="E86158"/>
              </a:fgClr>
              <a:bgClr>
                <a:sysClr val="window" lastClr="FFFFFF"/>
              </a:bgClr>
            </a:pattFill>
          </c:spPr>
          <c:invertIfNegative val="0"/>
          <c:val>
            <c:numRef>
              <c:f>'8.10'!$B$25:$M$25</c:f>
              <c:numCache>
                <c:formatCode>#,##0.0</c:formatCode>
                <c:ptCount val="12"/>
                <c:pt idx="0">
                  <c:v>59.469229999999996</c:v>
                </c:pt>
                <c:pt idx="1">
                  <c:v>53.157891000000006</c:v>
                </c:pt>
                <c:pt idx="2">
                  <c:v>48.418885000000003</c:v>
                </c:pt>
                <c:pt idx="3">
                  <c:v>39.675463999999998</c:v>
                </c:pt>
                <c:pt idx="4">
                  <c:v>21.84083</c:v>
                </c:pt>
                <c:pt idx="5">
                  <c:v>12.698287000000001</c:v>
                </c:pt>
                <c:pt idx="6">
                  <c:v>13.029010000000001</c:v>
                </c:pt>
                <c:pt idx="7">
                  <c:v>13.966916000000003</c:v>
                </c:pt>
                <c:pt idx="8">
                  <c:v>12.204649000000002</c:v>
                </c:pt>
                <c:pt idx="9">
                  <c:v>25.748820000000002</c:v>
                </c:pt>
                <c:pt idx="10">
                  <c:v>49.086812999999999</c:v>
                </c:pt>
                <c:pt idx="11">
                  <c:v>64.76956899999999</c:v>
                </c:pt>
              </c:numCache>
            </c:numRef>
          </c:val>
          <c:extLst>
            <c:ext xmlns:c16="http://schemas.microsoft.com/office/drawing/2014/chart" uri="{C3380CC4-5D6E-409C-BE32-E72D297353CC}">
              <c16:uniqueId val="{0000000F-DCC5-4F4A-A54D-47D52AA346C4}"/>
            </c:ext>
          </c:extLst>
        </c:ser>
        <c:dLbls>
          <c:showLegendKey val="0"/>
          <c:showVal val="0"/>
          <c:showCatName val="0"/>
          <c:showSerName val="0"/>
          <c:showPercent val="0"/>
          <c:showBubbleSize val="0"/>
        </c:dLbls>
        <c:gapWidth val="50"/>
        <c:overlap val="100"/>
        <c:axId val="288781056"/>
        <c:axId val="288782592"/>
      </c:barChart>
      <c:catAx>
        <c:axId val="28878105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8782592"/>
        <c:crosses val="autoZero"/>
        <c:auto val="1"/>
        <c:lblAlgn val="ctr"/>
        <c:lblOffset val="100"/>
        <c:noMultiLvlLbl val="0"/>
      </c:catAx>
      <c:valAx>
        <c:axId val="288782592"/>
        <c:scaling>
          <c:orientation val="minMax"/>
          <c:max val="6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8781056"/>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10CE-4878-9BBB-E2DE627D7DA4}"/>
              </c:ext>
            </c:extLst>
          </c:dPt>
          <c:dPt>
            <c:idx val="1"/>
            <c:bubble3D val="0"/>
            <c:spPr>
              <a:solidFill>
                <a:schemeClr val="accent2"/>
              </a:solidFill>
            </c:spPr>
            <c:extLst>
              <c:ext xmlns:c16="http://schemas.microsoft.com/office/drawing/2014/chart" uri="{C3380CC4-5D6E-409C-BE32-E72D297353CC}">
                <c16:uniqueId val="{00000003-10CE-4878-9BBB-E2DE627D7DA4}"/>
              </c:ext>
            </c:extLst>
          </c:dPt>
          <c:dPt>
            <c:idx val="2"/>
            <c:bubble3D val="0"/>
            <c:spPr>
              <a:solidFill>
                <a:schemeClr val="accent3"/>
              </a:solidFill>
            </c:spPr>
            <c:extLst>
              <c:ext xmlns:c16="http://schemas.microsoft.com/office/drawing/2014/chart" uri="{C3380CC4-5D6E-409C-BE32-E72D297353CC}">
                <c16:uniqueId val="{00000005-10CE-4878-9BBB-E2DE627D7DA4}"/>
              </c:ext>
            </c:extLst>
          </c:dPt>
          <c:dPt>
            <c:idx val="3"/>
            <c:bubble3D val="0"/>
            <c:spPr>
              <a:solidFill>
                <a:schemeClr val="accent4"/>
              </a:solidFill>
            </c:spPr>
            <c:extLst>
              <c:ext xmlns:c16="http://schemas.microsoft.com/office/drawing/2014/chart" uri="{C3380CC4-5D6E-409C-BE32-E72D297353CC}">
                <c16:uniqueId val="{00000007-10CE-4878-9BBB-E2DE627D7DA4}"/>
              </c:ext>
            </c:extLst>
          </c:dPt>
          <c:dPt>
            <c:idx val="4"/>
            <c:bubble3D val="0"/>
            <c:spPr>
              <a:solidFill>
                <a:schemeClr val="accent5"/>
              </a:solidFill>
            </c:spPr>
            <c:extLst>
              <c:ext xmlns:c16="http://schemas.microsoft.com/office/drawing/2014/chart" uri="{C3380CC4-5D6E-409C-BE32-E72D297353CC}">
                <c16:uniqueId val="{00000009-10CE-4878-9BBB-E2DE627D7DA4}"/>
              </c:ext>
            </c:extLst>
          </c:dPt>
          <c:dPt>
            <c:idx val="5"/>
            <c:bubble3D val="0"/>
            <c:spPr>
              <a:solidFill>
                <a:schemeClr val="accent6"/>
              </a:solidFill>
            </c:spPr>
            <c:extLst>
              <c:ext xmlns:c16="http://schemas.microsoft.com/office/drawing/2014/chart" uri="{C3380CC4-5D6E-409C-BE32-E72D297353CC}">
                <c16:uniqueId val="{0000000B-10CE-4878-9BBB-E2DE627D7DA4}"/>
              </c:ext>
            </c:extLst>
          </c:dPt>
          <c:dPt>
            <c:idx val="6"/>
            <c:bubble3D val="0"/>
            <c:spPr>
              <a:solidFill>
                <a:srgbClr val="F0948F"/>
              </a:solidFill>
            </c:spPr>
            <c:extLst>
              <c:ext xmlns:c16="http://schemas.microsoft.com/office/drawing/2014/chart" uri="{C3380CC4-5D6E-409C-BE32-E72D297353CC}">
                <c16:uniqueId val="{0000000D-10CE-4878-9BBB-E2DE627D7DA4}"/>
              </c:ext>
            </c:extLst>
          </c:dPt>
          <c:dPt>
            <c:idx val="7"/>
            <c:bubble3D val="0"/>
            <c:spPr>
              <a:solidFill>
                <a:srgbClr val="F7C9C7"/>
              </a:solidFill>
            </c:spPr>
            <c:extLst>
              <c:ext xmlns:c16="http://schemas.microsoft.com/office/drawing/2014/chart" uri="{C3380CC4-5D6E-409C-BE32-E72D297353CC}">
                <c16:uniqueId val="{0000000F-10CE-4878-9BBB-E2DE627D7DA4}"/>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10-10CE-4878-9BBB-E2DE627D7DA4}"/>
            </c:ext>
          </c:extLst>
        </c:ser>
        <c:ser>
          <c:idx val="2"/>
          <c:order val="1"/>
          <c:dPt>
            <c:idx val="0"/>
            <c:bubble3D val="0"/>
            <c:spPr>
              <a:solidFill>
                <a:schemeClr val="accent1"/>
              </a:solidFill>
            </c:spPr>
            <c:extLst>
              <c:ext xmlns:c16="http://schemas.microsoft.com/office/drawing/2014/chart" uri="{C3380CC4-5D6E-409C-BE32-E72D297353CC}">
                <c16:uniqueId val="{00000012-10CE-4878-9BBB-E2DE627D7DA4}"/>
              </c:ext>
            </c:extLst>
          </c:dPt>
          <c:dPt>
            <c:idx val="1"/>
            <c:bubble3D val="0"/>
            <c:spPr>
              <a:solidFill>
                <a:schemeClr val="accent2"/>
              </a:solidFill>
            </c:spPr>
            <c:extLst>
              <c:ext xmlns:c16="http://schemas.microsoft.com/office/drawing/2014/chart" uri="{C3380CC4-5D6E-409C-BE32-E72D297353CC}">
                <c16:uniqueId val="{00000014-10CE-4878-9BBB-E2DE627D7DA4}"/>
              </c:ext>
            </c:extLst>
          </c:dPt>
          <c:dPt>
            <c:idx val="2"/>
            <c:bubble3D val="0"/>
            <c:spPr>
              <a:solidFill>
                <a:schemeClr val="accent3"/>
              </a:solidFill>
            </c:spPr>
            <c:extLst>
              <c:ext xmlns:c16="http://schemas.microsoft.com/office/drawing/2014/chart" uri="{C3380CC4-5D6E-409C-BE32-E72D297353CC}">
                <c16:uniqueId val="{00000016-10CE-4878-9BBB-E2DE627D7DA4}"/>
              </c:ext>
            </c:extLst>
          </c:dPt>
          <c:dPt>
            <c:idx val="3"/>
            <c:bubble3D val="0"/>
            <c:spPr>
              <a:solidFill>
                <a:schemeClr val="accent4"/>
              </a:solidFill>
            </c:spPr>
            <c:extLst>
              <c:ext xmlns:c16="http://schemas.microsoft.com/office/drawing/2014/chart" uri="{C3380CC4-5D6E-409C-BE32-E72D297353CC}">
                <c16:uniqueId val="{00000018-10CE-4878-9BBB-E2DE627D7DA4}"/>
              </c:ext>
            </c:extLst>
          </c:dPt>
          <c:dPt>
            <c:idx val="4"/>
            <c:bubble3D val="0"/>
            <c:spPr>
              <a:solidFill>
                <a:schemeClr val="accent5"/>
              </a:solidFill>
            </c:spPr>
            <c:extLst>
              <c:ext xmlns:c16="http://schemas.microsoft.com/office/drawing/2014/chart" uri="{C3380CC4-5D6E-409C-BE32-E72D297353CC}">
                <c16:uniqueId val="{0000001A-10CE-4878-9BBB-E2DE627D7DA4}"/>
              </c:ext>
            </c:extLst>
          </c:dPt>
          <c:dPt>
            <c:idx val="5"/>
            <c:bubble3D val="0"/>
            <c:spPr>
              <a:solidFill>
                <a:schemeClr val="accent6"/>
              </a:solidFill>
            </c:spPr>
            <c:extLst>
              <c:ext xmlns:c16="http://schemas.microsoft.com/office/drawing/2014/chart" uri="{C3380CC4-5D6E-409C-BE32-E72D297353CC}">
                <c16:uniqueId val="{0000001C-10CE-4878-9BBB-E2DE627D7DA4}"/>
              </c:ext>
            </c:extLst>
          </c:dPt>
          <c:dPt>
            <c:idx val="6"/>
            <c:bubble3D val="0"/>
            <c:spPr>
              <a:solidFill>
                <a:srgbClr val="F0948F"/>
              </a:solidFill>
            </c:spPr>
            <c:extLst>
              <c:ext xmlns:c16="http://schemas.microsoft.com/office/drawing/2014/chart" uri="{C3380CC4-5D6E-409C-BE32-E72D297353CC}">
                <c16:uniqueId val="{0000001E-10CE-4878-9BBB-E2DE627D7DA4}"/>
              </c:ext>
            </c:extLst>
          </c:dPt>
          <c:dPt>
            <c:idx val="7"/>
            <c:bubble3D val="0"/>
            <c:spPr>
              <a:solidFill>
                <a:srgbClr val="F7C9C7"/>
              </a:solidFill>
            </c:spPr>
            <c:extLst>
              <c:ext xmlns:c16="http://schemas.microsoft.com/office/drawing/2014/chart" uri="{C3380CC4-5D6E-409C-BE32-E72D297353CC}">
                <c16:uniqueId val="{00000020-10CE-4878-9BBB-E2DE627D7DA4}"/>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1-10CE-4878-9BBB-E2DE627D7DA4}"/>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Dodávky tepla v</a:t>
            </a:r>
            <a:r>
              <a:rPr lang="en-US" sz="1000">
                <a:solidFill>
                  <a:schemeClr val="accent1"/>
                </a:solidFill>
              </a:rPr>
              <a:t> krajích ČR</a:t>
            </a:r>
            <a:r>
              <a:rPr lang="cs-CZ" sz="1000">
                <a:solidFill>
                  <a:schemeClr val="accent1"/>
                </a:solidFill>
              </a:rPr>
              <a:t> </a:t>
            </a:r>
            <a:r>
              <a:rPr lang="en-US" sz="1000">
                <a:solidFill>
                  <a:schemeClr val="accent1"/>
                </a:solidFill>
              </a:rPr>
              <a:t>(</a:t>
            </a:r>
            <a:r>
              <a:rPr lang="cs-CZ" sz="1000">
                <a:solidFill>
                  <a:schemeClr val="accent1"/>
                </a:solidFill>
              </a:rPr>
              <a:t>TJ</a:t>
            </a:r>
            <a:r>
              <a:rPr lang="en-US" sz="1000">
                <a:solidFill>
                  <a:schemeClr val="accent1"/>
                </a:solidFill>
              </a:rPr>
              <a:t>)</a:t>
            </a:r>
          </a:p>
        </c:rich>
      </c:tx>
      <c:layout>
        <c:manualLayout>
          <c:xMode val="edge"/>
          <c:yMode val="edge"/>
          <c:x val="1.6942894925858127E-3"/>
          <c:y val="2.4028834601521828E-2"/>
        </c:manualLayout>
      </c:layout>
      <c:overlay val="0"/>
      <c:spPr>
        <a:solidFill>
          <a:sysClr val="window" lastClr="FFFFFF"/>
        </a:solidFill>
      </c:spPr>
    </c:title>
    <c:autoTitleDeleted val="0"/>
    <c:plotArea>
      <c:layout>
        <c:manualLayout>
          <c:layoutTarget val="inner"/>
          <c:xMode val="edge"/>
          <c:yMode val="edge"/>
          <c:x val="7.8357197038349743E-2"/>
          <c:y val="0.11692046203475667"/>
          <c:w val="0.88754220620120694"/>
          <c:h val="0.79505390720833502"/>
        </c:manualLayout>
      </c:layout>
      <c:barChart>
        <c:barDir val="col"/>
        <c:grouping val="stacked"/>
        <c:varyColors val="0"/>
        <c:ser>
          <c:idx val="0"/>
          <c:order val="0"/>
          <c:tx>
            <c:strRef>
              <c:f>'5.2'!$A$7</c:f>
              <c:strCache>
                <c:ptCount val="1"/>
                <c:pt idx="0">
                  <c:v>Hlavní město Praha</c:v>
                </c:pt>
              </c:strCache>
            </c:strRef>
          </c:tx>
          <c:spPr>
            <a:solidFill>
              <a:schemeClr val="accent1"/>
            </a:solidFill>
          </c:spPr>
          <c:invertIfNegative val="0"/>
          <c:val>
            <c:numRef>
              <c:f>'5.2'!$B$7:$M$7</c:f>
              <c:numCache>
                <c:formatCode>#,##0.0</c:formatCode>
                <c:ptCount val="12"/>
                <c:pt idx="0">
                  <c:v>443.11325300000004</c:v>
                </c:pt>
                <c:pt idx="1">
                  <c:v>425.13118800000001</c:v>
                </c:pt>
                <c:pt idx="2">
                  <c:v>383.73451499999993</c:v>
                </c:pt>
                <c:pt idx="3">
                  <c:v>313.71001799999999</c:v>
                </c:pt>
                <c:pt idx="4">
                  <c:v>198.76573799999997</c:v>
                </c:pt>
                <c:pt idx="5">
                  <c:v>129.56956199999999</c:v>
                </c:pt>
                <c:pt idx="6">
                  <c:v>179.08312099999998</c:v>
                </c:pt>
                <c:pt idx="7">
                  <c:v>126.872719</c:v>
                </c:pt>
                <c:pt idx="8">
                  <c:v>106.32017900000001</c:v>
                </c:pt>
                <c:pt idx="9">
                  <c:v>209.96178899999995</c:v>
                </c:pt>
                <c:pt idx="10">
                  <c:v>394.00377400000008</c:v>
                </c:pt>
                <c:pt idx="11">
                  <c:v>472.06095599999992</c:v>
                </c:pt>
              </c:numCache>
            </c:numRef>
          </c:val>
          <c:extLst>
            <c:ext xmlns:c16="http://schemas.microsoft.com/office/drawing/2014/chart" uri="{C3380CC4-5D6E-409C-BE32-E72D297353CC}">
              <c16:uniqueId val="{00000000-FD66-47C3-BB64-4A2AA1CEB551}"/>
            </c:ext>
          </c:extLst>
        </c:ser>
        <c:ser>
          <c:idx val="1"/>
          <c:order val="1"/>
          <c:tx>
            <c:strRef>
              <c:f>'5.2'!$A$8</c:f>
              <c:strCache>
                <c:ptCount val="1"/>
                <c:pt idx="0">
                  <c:v>Jihočeský kraj</c:v>
                </c:pt>
              </c:strCache>
            </c:strRef>
          </c:tx>
          <c:spPr>
            <a:solidFill>
              <a:schemeClr val="accent2"/>
            </a:solidFill>
          </c:spPr>
          <c:invertIfNegative val="0"/>
          <c:val>
            <c:numRef>
              <c:f>'5.2'!$B$8:$M$8</c:f>
              <c:numCache>
                <c:formatCode>#,##0.0</c:formatCode>
                <c:ptCount val="12"/>
                <c:pt idx="0">
                  <c:v>595.52498700000001</c:v>
                </c:pt>
                <c:pt idx="1">
                  <c:v>563.28832399999976</c:v>
                </c:pt>
                <c:pt idx="2">
                  <c:v>502.92631499999987</c:v>
                </c:pt>
                <c:pt idx="3">
                  <c:v>429.15303200000005</c:v>
                </c:pt>
                <c:pt idx="4">
                  <c:v>260.35432600000007</c:v>
                </c:pt>
                <c:pt idx="5">
                  <c:v>169.70542600000005</c:v>
                </c:pt>
                <c:pt idx="6">
                  <c:v>163.67772399999998</c:v>
                </c:pt>
                <c:pt idx="7">
                  <c:v>136.795997</c:v>
                </c:pt>
                <c:pt idx="8">
                  <c:v>129.77114799999998</c:v>
                </c:pt>
                <c:pt idx="9">
                  <c:v>264.77686499999987</c:v>
                </c:pt>
                <c:pt idx="10">
                  <c:v>453.86535099999992</c:v>
                </c:pt>
                <c:pt idx="11">
                  <c:v>565.46716899999956</c:v>
                </c:pt>
              </c:numCache>
            </c:numRef>
          </c:val>
          <c:extLst>
            <c:ext xmlns:c16="http://schemas.microsoft.com/office/drawing/2014/chart" uri="{C3380CC4-5D6E-409C-BE32-E72D297353CC}">
              <c16:uniqueId val="{00000001-FD66-47C3-BB64-4A2AA1CEB551}"/>
            </c:ext>
          </c:extLst>
        </c:ser>
        <c:ser>
          <c:idx val="2"/>
          <c:order val="2"/>
          <c:tx>
            <c:strRef>
              <c:f>'5.2'!$A$9</c:f>
              <c:strCache>
                <c:ptCount val="1"/>
                <c:pt idx="0">
                  <c:v>Jihomoravský kraj</c:v>
                </c:pt>
              </c:strCache>
            </c:strRef>
          </c:tx>
          <c:spPr>
            <a:solidFill>
              <a:schemeClr val="accent3"/>
            </a:solidFill>
          </c:spPr>
          <c:invertIfNegative val="0"/>
          <c:val>
            <c:numRef>
              <c:f>'5.2'!$B$9:$M$9</c:f>
              <c:numCache>
                <c:formatCode>#,##0.0</c:formatCode>
                <c:ptCount val="12"/>
                <c:pt idx="0">
                  <c:v>694.15072299999997</c:v>
                </c:pt>
                <c:pt idx="1">
                  <c:v>639.93824399999994</c:v>
                </c:pt>
                <c:pt idx="2">
                  <c:v>529.67272500000013</c:v>
                </c:pt>
                <c:pt idx="3">
                  <c:v>440.55469700000009</c:v>
                </c:pt>
                <c:pt idx="4">
                  <c:v>273.11433999999991</c:v>
                </c:pt>
                <c:pt idx="5">
                  <c:v>185.69267599999995</c:v>
                </c:pt>
                <c:pt idx="6">
                  <c:v>159.78990300000001</c:v>
                </c:pt>
                <c:pt idx="7">
                  <c:v>167.80500899999996</c:v>
                </c:pt>
                <c:pt idx="8">
                  <c:v>173.80480499999999</c:v>
                </c:pt>
                <c:pt idx="9">
                  <c:v>279.85431899999998</c:v>
                </c:pt>
                <c:pt idx="10">
                  <c:v>560.7882629999998</c:v>
                </c:pt>
                <c:pt idx="11">
                  <c:v>722.71398799999997</c:v>
                </c:pt>
              </c:numCache>
            </c:numRef>
          </c:val>
          <c:extLst>
            <c:ext xmlns:c16="http://schemas.microsoft.com/office/drawing/2014/chart" uri="{C3380CC4-5D6E-409C-BE32-E72D297353CC}">
              <c16:uniqueId val="{00000002-FD66-47C3-BB64-4A2AA1CEB551}"/>
            </c:ext>
          </c:extLst>
        </c:ser>
        <c:ser>
          <c:idx val="3"/>
          <c:order val="3"/>
          <c:tx>
            <c:strRef>
              <c:f>'5.2'!$A$10</c:f>
              <c:strCache>
                <c:ptCount val="1"/>
                <c:pt idx="0">
                  <c:v>Karlovarský kraj</c:v>
                </c:pt>
              </c:strCache>
            </c:strRef>
          </c:tx>
          <c:spPr>
            <a:solidFill>
              <a:schemeClr val="accent4"/>
            </a:solidFill>
          </c:spPr>
          <c:invertIfNegative val="0"/>
          <c:val>
            <c:numRef>
              <c:f>'5.2'!$B$10:$M$10</c:f>
              <c:numCache>
                <c:formatCode>#,##0.0</c:formatCode>
                <c:ptCount val="12"/>
                <c:pt idx="0">
                  <c:v>443.52591399999994</c:v>
                </c:pt>
                <c:pt idx="1">
                  <c:v>426.25906800000001</c:v>
                </c:pt>
                <c:pt idx="2">
                  <c:v>400.18058199999996</c:v>
                </c:pt>
                <c:pt idx="3">
                  <c:v>321.80822300000005</c:v>
                </c:pt>
                <c:pt idx="4">
                  <c:v>202.93575199999998</c:v>
                </c:pt>
                <c:pt idx="5">
                  <c:v>112.84222799999998</c:v>
                </c:pt>
                <c:pt idx="6">
                  <c:v>98.393119000000027</c:v>
                </c:pt>
                <c:pt idx="7">
                  <c:v>106.47279399999999</c:v>
                </c:pt>
                <c:pt idx="8">
                  <c:v>116.56604400000002</c:v>
                </c:pt>
                <c:pt idx="9">
                  <c:v>244.75299900000002</c:v>
                </c:pt>
                <c:pt idx="10">
                  <c:v>358.96472599999998</c:v>
                </c:pt>
                <c:pt idx="11">
                  <c:v>432.32155099999989</c:v>
                </c:pt>
              </c:numCache>
            </c:numRef>
          </c:val>
          <c:extLst>
            <c:ext xmlns:c16="http://schemas.microsoft.com/office/drawing/2014/chart" uri="{C3380CC4-5D6E-409C-BE32-E72D297353CC}">
              <c16:uniqueId val="{00000003-FD66-47C3-BB64-4A2AA1CEB551}"/>
            </c:ext>
          </c:extLst>
        </c:ser>
        <c:ser>
          <c:idx val="4"/>
          <c:order val="4"/>
          <c:tx>
            <c:strRef>
              <c:f>'5.2'!$A$11</c:f>
              <c:strCache>
                <c:ptCount val="1"/>
                <c:pt idx="0">
                  <c:v>Kraj Vysočina</c:v>
                </c:pt>
              </c:strCache>
            </c:strRef>
          </c:tx>
          <c:spPr>
            <a:solidFill>
              <a:schemeClr val="accent5"/>
            </a:solidFill>
          </c:spPr>
          <c:invertIfNegative val="0"/>
          <c:val>
            <c:numRef>
              <c:f>'5.2'!$B$11:$M$11</c:f>
              <c:numCache>
                <c:formatCode>#,##0.0</c:formatCode>
                <c:ptCount val="12"/>
                <c:pt idx="0">
                  <c:v>215.30620600000003</c:v>
                </c:pt>
                <c:pt idx="1">
                  <c:v>201.465509</c:v>
                </c:pt>
                <c:pt idx="2">
                  <c:v>174.69854100000003</c:v>
                </c:pt>
                <c:pt idx="3">
                  <c:v>142.44313400000004</c:v>
                </c:pt>
                <c:pt idx="4">
                  <c:v>80.441404000000006</c:v>
                </c:pt>
                <c:pt idx="5">
                  <c:v>45.266519000000009</c:v>
                </c:pt>
                <c:pt idx="6">
                  <c:v>38.734463999999988</c:v>
                </c:pt>
                <c:pt idx="7">
                  <c:v>39.882415999999999</c:v>
                </c:pt>
                <c:pt idx="8">
                  <c:v>39.865785999999986</c:v>
                </c:pt>
                <c:pt idx="9">
                  <c:v>96.223230000000029</c:v>
                </c:pt>
                <c:pt idx="10">
                  <c:v>176.6258960000001</c:v>
                </c:pt>
                <c:pt idx="11">
                  <c:v>215.39208700000003</c:v>
                </c:pt>
              </c:numCache>
            </c:numRef>
          </c:val>
          <c:extLst>
            <c:ext xmlns:c16="http://schemas.microsoft.com/office/drawing/2014/chart" uri="{C3380CC4-5D6E-409C-BE32-E72D297353CC}">
              <c16:uniqueId val="{00000004-FD66-47C3-BB64-4A2AA1CEB551}"/>
            </c:ext>
          </c:extLst>
        </c:ser>
        <c:ser>
          <c:idx val="5"/>
          <c:order val="5"/>
          <c:tx>
            <c:strRef>
              <c:f>'5.2'!$A$12</c:f>
              <c:strCache>
                <c:ptCount val="1"/>
                <c:pt idx="0">
                  <c:v>Královéhradecký kraj</c:v>
                </c:pt>
              </c:strCache>
            </c:strRef>
          </c:tx>
          <c:spPr>
            <a:solidFill>
              <a:schemeClr val="accent6"/>
            </a:solidFill>
          </c:spPr>
          <c:invertIfNegative val="0"/>
          <c:val>
            <c:numRef>
              <c:f>'5.2'!$B$12:$M$12</c:f>
              <c:numCache>
                <c:formatCode>#,##0.0</c:formatCode>
                <c:ptCount val="12"/>
                <c:pt idx="0">
                  <c:v>348.14191399999999</c:v>
                </c:pt>
                <c:pt idx="1">
                  <c:v>345.62513600000005</c:v>
                </c:pt>
                <c:pt idx="2">
                  <c:v>300.49998199999993</c:v>
                </c:pt>
                <c:pt idx="3">
                  <c:v>250.97468300000003</c:v>
                </c:pt>
                <c:pt idx="4">
                  <c:v>172.04874399999997</c:v>
                </c:pt>
                <c:pt idx="5">
                  <c:v>118.824155</c:v>
                </c:pt>
                <c:pt idx="6">
                  <c:v>93.048787999999988</c:v>
                </c:pt>
                <c:pt idx="7">
                  <c:v>94.855115000000012</c:v>
                </c:pt>
                <c:pt idx="8">
                  <c:v>110.33069099999997</c:v>
                </c:pt>
                <c:pt idx="9">
                  <c:v>202.83822800000002</c:v>
                </c:pt>
                <c:pt idx="10">
                  <c:v>299.31938600000007</c:v>
                </c:pt>
                <c:pt idx="11">
                  <c:v>348.1769900000001</c:v>
                </c:pt>
              </c:numCache>
            </c:numRef>
          </c:val>
          <c:extLst>
            <c:ext xmlns:c16="http://schemas.microsoft.com/office/drawing/2014/chart" uri="{C3380CC4-5D6E-409C-BE32-E72D297353CC}">
              <c16:uniqueId val="{00000005-FD66-47C3-BB64-4A2AA1CEB551}"/>
            </c:ext>
          </c:extLst>
        </c:ser>
        <c:ser>
          <c:idx val="6"/>
          <c:order val="6"/>
          <c:tx>
            <c:strRef>
              <c:f>'5.2'!$A$13</c:f>
              <c:strCache>
                <c:ptCount val="1"/>
                <c:pt idx="0">
                  <c:v>Liberecký kraj</c:v>
                </c:pt>
              </c:strCache>
            </c:strRef>
          </c:tx>
          <c:spPr>
            <a:solidFill>
              <a:srgbClr val="F0948F"/>
            </a:solidFill>
          </c:spPr>
          <c:invertIfNegative val="0"/>
          <c:val>
            <c:numRef>
              <c:f>'5.2'!$B$13:$M$13</c:f>
              <c:numCache>
                <c:formatCode>#,##0.0</c:formatCode>
                <c:ptCount val="12"/>
                <c:pt idx="0">
                  <c:v>256.49353536968403</c:v>
                </c:pt>
                <c:pt idx="1">
                  <c:v>244.82994061546722</c:v>
                </c:pt>
                <c:pt idx="2">
                  <c:v>226.02855240020028</c:v>
                </c:pt>
                <c:pt idx="3">
                  <c:v>178.03807765520992</c:v>
                </c:pt>
                <c:pt idx="4">
                  <c:v>102.78737018156008</c:v>
                </c:pt>
                <c:pt idx="5">
                  <c:v>60.465983540467064</c:v>
                </c:pt>
                <c:pt idx="6">
                  <c:v>58.413859000000009</c:v>
                </c:pt>
                <c:pt idx="7">
                  <c:v>60.454152999999991</c:v>
                </c:pt>
                <c:pt idx="8">
                  <c:v>61.578527999999999</c:v>
                </c:pt>
                <c:pt idx="9">
                  <c:v>132.58692892967554</c:v>
                </c:pt>
                <c:pt idx="10">
                  <c:v>220.72938223336558</c:v>
                </c:pt>
                <c:pt idx="11">
                  <c:v>266.85823593265206</c:v>
                </c:pt>
              </c:numCache>
            </c:numRef>
          </c:val>
          <c:extLst>
            <c:ext xmlns:c16="http://schemas.microsoft.com/office/drawing/2014/chart" uri="{C3380CC4-5D6E-409C-BE32-E72D297353CC}">
              <c16:uniqueId val="{00000006-FD66-47C3-BB64-4A2AA1CEB551}"/>
            </c:ext>
          </c:extLst>
        </c:ser>
        <c:ser>
          <c:idx val="7"/>
          <c:order val="7"/>
          <c:tx>
            <c:strRef>
              <c:f>'5.2'!$A$14</c:f>
              <c:strCache>
                <c:ptCount val="1"/>
                <c:pt idx="0">
                  <c:v>Moravskoslezský kraj</c:v>
                </c:pt>
              </c:strCache>
            </c:strRef>
          </c:tx>
          <c:spPr>
            <a:solidFill>
              <a:srgbClr val="F7C9C7"/>
            </a:solidFill>
          </c:spPr>
          <c:invertIfNegative val="0"/>
          <c:val>
            <c:numRef>
              <c:f>'5.2'!$B$14:$M$14</c:f>
              <c:numCache>
                <c:formatCode>#,##0.0</c:formatCode>
                <c:ptCount val="12"/>
                <c:pt idx="0">
                  <c:v>1795.1982130000015</c:v>
                </c:pt>
                <c:pt idx="1">
                  <c:v>1760.7528530000011</c:v>
                </c:pt>
                <c:pt idx="2">
                  <c:v>1532.1345529999999</c:v>
                </c:pt>
                <c:pt idx="3">
                  <c:v>1221.4632900000008</c:v>
                </c:pt>
                <c:pt idx="4">
                  <c:v>724.96009500000025</c:v>
                </c:pt>
                <c:pt idx="5">
                  <c:v>442.83439200000004</c:v>
                </c:pt>
                <c:pt idx="6">
                  <c:v>415.23166800000001</c:v>
                </c:pt>
                <c:pt idx="7">
                  <c:v>392.26792000000006</c:v>
                </c:pt>
                <c:pt idx="8">
                  <c:v>405.34137099999992</c:v>
                </c:pt>
                <c:pt idx="9">
                  <c:v>771.9801759999998</c:v>
                </c:pt>
                <c:pt idx="10">
                  <c:v>1382.5493190000007</c:v>
                </c:pt>
                <c:pt idx="11">
                  <c:v>1691.5011700000002</c:v>
                </c:pt>
              </c:numCache>
            </c:numRef>
          </c:val>
          <c:extLst>
            <c:ext xmlns:c16="http://schemas.microsoft.com/office/drawing/2014/chart" uri="{C3380CC4-5D6E-409C-BE32-E72D297353CC}">
              <c16:uniqueId val="{00000007-FD66-47C3-BB64-4A2AA1CEB551}"/>
            </c:ext>
          </c:extLst>
        </c:ser>
        <c:ser>
          <c:idx val="8"/>
          <c:order val="8"/>
          <c:tx>
            <c:strRef>
              <c:f>'5.2'!$A$15</c:f>
              <c:strCache>
                <c:ptCount val="1"/>
                <c:pt idx="0">
                  <c:v>Olomoucký kraj</c:v>
                </c:pt>
              </c:strCache>
            </c:strRef>
          </c:tx>
          <c:spPr>
            <a:solidFill>
              <a:schemeClr val="tx1"/>
            </a:solidFill>
          </c:spPr>
          <c:invertIfNegative val="0"/>
          <c:val>
            <c:numRef>
              <c:f>'5.2'!$B$15:$M$15</c:f>
              <c:numCache>
                <c:formatCode>#,##0.0</c:formatCode>
                <c:ptCount val="12"/>
                <c:pt idx="0">
                  <c:v>423.49011100000001</c:v>
                </c:pt>
                <c:pt idx="1">
                  <c:v>400.85094500000002</c:v>
                </c:pt>
                <c:pt idx="2">
                  <c:v>338.26663700000006</c:v>
                </c:pt>
                <c:pt idx="3">
                  <c:v>270.45266499999997</c:v>
                </c:pt>
                <c:pt idx="4">
                  <c:v>162.90386699999993</c:v>
                </c:pt>
                <c:pt idx="5">
                  <c:v>116.822104</c:v>
                </c:pt>
                <c:pt idx="6">
                  <c:v>106.133589</c:v>
                </c:pt>
                <c:pt idx="7">
                  <c:v>99.052448999999996</c:v>
                </c:pt>
                <c:pt idx="8">
                  <c:v>121.31203499999999</c:v>
                </c:pt>
                <c:pt idx="9">
                  <c:v>191.98994499999998</c:v>
                </c:pt>
                <c:pt idx="10">
                  <c:v>344.7582789999999</c:v>
                </c:pt>
                <c:pt idx="11">
                  <c:v>434.31092599999999</c:v>
                </c:pt>
              </c:numCache>
            </c:numRef>
          </c:val>
          <c:extLst>
            <c:ext xmlns:c16="http://schemas.microsoft.com/office/drawing/2014/chart" uri="{C3380CC4-5D6E-409C-BE32-E72D297353CC}">
              <c16:uniqueId val="{00000008-FD66-47C3-BB64-4A2AA1CEB551}"/>
            </c:ext>
          </c:extLst>
        </c:ser>
        <c:ser>
          <c:idx val="9"/>
          <c:order val="9"/>
          <c:tx>
            <c:strRef>
              <c:f>'5.2'!$A$16</c:f>
              <c:strCache>
                <c:ptCount val="1"/>
                <c:pt idx="0">
                  <c:v>Pardubický kraj</c:v>
                </c:pt>
              </c:strCache>
            </c:strRef>
          </c:tx>
          <c:spPr>
            <a:solidFill>
              <a:srgbClr val="646363"/>
            </a:solidFill>
          </c:spPr>
          <c:invertIfNegative val="0"/>
          <c:val>
            <c:numRef>
              <c:f>'5.2'!$B$16:$M$16</c:f>
              <c:numCache>
                <c:formatCode>#,##0.0</c:formatCode>
                <c:ptCount val="12"/>
                <c:pt idx="0">
                  <c:v>560.75967200000002</c:v>
                </c:pt>
                <c:pt idx="1">
                  <c:v>540.23627899999997</c:v>
                </c:pt>
                <c:pt idx="2">
                  <c:v>465.81275199999999</c:v>
                </c:pt>
                <c:pt idx="3">
                  <c:v>355.19536699999998</c:v>
                </c:pt>
                <c:pt idx="4">
                  <c:v>174.171696</c:v>
                </c:pt>
                <c:pt idx="5">
                  <c:v>88.414674000000019</c:v>
                </c:pt>
                <c:pt idx="6">
                  <c:v>76.513869</c:v>
                </c:pt>
                <c:pt idx="7">
                  <c:v>79.438206000000008</c:v>
                </c:pt>
                <c:pt idx="8">
                  <c:v>83.725872999999993</c:v>
                </c:pt>
                <c:pt idx="9">
                  <c:v>228.385581</c:v>
                </c:pt>
                <c:pt idx="10">
                  <c:v>449.16515599999997</c:v>
                </c:pt>
                <c:pt idx="11">
                  <c:v>578.61524999999983</c:v>
                </c:pt>
              </c:numCache>
            </c:numRef>
          </c:val>
          <c:extLst>
            <c:ext xmlns:c16="http://schemas.microsoft.com/office/drawing/2014/chart" uri="{C3380CC4-5D6E-409C-BE32-E72D297353CC}">
              <c16:uniqueId val="{00000009-FD66-47C3-BB64-4A2AA1CEB551}"/>
            </c:ext>
          </c:extLst>
        </c:ser>
        <c:ser>
          <c:idx val="10"/>
          <c:order val="10"/>
          <c:tx>
            <c:strRef>
              <c:f>'5.2'!$A$17</c:f>
              <c:strCache>
                <c:ptCount val="1"/>
                <c:pt idx="0">
                  <c:v>Plzeňský kraj</c:v>
                </c:pt>
              </c:strCache>
            </c:strRef>
          </c:tx>
          <c:spPr>
            <a:solidFill>
              <a:srgbClr val="9D9D9C"/>
            </a:solidFill>
          </c:spPr>
          <c:invertIfNegative val="0"/>
          <c:val>
            <c:numRef>
              <c:f>'5.2'!$B$17:$M$17</c:f>
              <c:numCache>
                <c:formatCode>#,##0.0</c:formatCode>
                <c:ptCount val="12"/>
                <c:pt idx="0">
                  <c:v>514.90962100000013</c:v>
                </c:pt>
                <c:pt idx="1">
                  <c:v>508.50681899999995</c:v>
                </c:pt>
                <c:pt idx="2">
                  <c:v>456.1762050000001</c:v>
                </c:pt>
                <c:pt idx="3">
                  <c:v>356.37598900000012</c:v>
                </c:pt>
                <c:pt idx="4">
                  <c:v>215.32925500000002</c:v>
                </c:pt>
                <c:pt idx="5">
                  <c:v>116.30020399999999</c:v>
                </c:pt>
                <c:pt idx="6">
                  <c:v>107.12615300000002</c:v>
                </c:pt>
                <c:pt idx="7">
                  <c:v>97.128485999999981</c:v>
                </c:pt>
                <c:pt idx="8">
                  <c:v>106.29995599999998</c:v>
                </c:pt>
                <c:pt idx="9">
                  <c:v>253.245069</c:v>
                </c:pt>
                <c:pt idx="10">
                  <c:v>434.09122400000001</c:v>
                </c:pt>
                <c:pt idx="11">
                  <c:v>561.97401500000024</c:v>
                </c:pt>
              </c:numCache>
            </c:numRef>
          </c:val>
          <c:extLst>
            <c:ext xmlns:c16="http://schemas.microsoft.com/office/drawing/2014/chart" uri="{C3380CC4-5D6E-409C-BE32-E72D297353CC}">
              <c16:uniqueId val="{0000000A-FD66-47C3-BB64-4A2AA1CEB551}"/>
            </c:ext>
          </c:extLst>
        </c:ser>
        <c:ser>
          <c:idx val="11"/>
          <c:order val="11"/>
          <c:tx>
            <c:strRef>
              <c:f>'5.2'!$A$18</c:f>
              <c:strCache>
                <c:ptCount val="1"/>
                <c:pt idx="0">
                  <c:v>Středočeský kraj</c:v>
                </c:pt>
              </c:strCache>
            </c:strRef>
          </c:tx>
          <c:spPr>
            <a:solidFill>
              <a:srgbClr val="D0D0D0"/>
            </a:solidFill>
          </c:spPr>
          <c:invertIfNegative val="0"/>
          <c:val>
            <c:numRef>
              <c:f>'5.2'!$B$18:$M$18</c:f>
              <c:numCache>
                <c:formatCode>#,##0.0</c:formatCode>
                <c:ptCount val="12"/>
                <c:pt idx="0">
                  <c:v>2329.4963320000006</c:v>
                </c:pt>
                <c:pt idx="1">
                  <c:v>2182.5974759999999</c:v>
                </c:pt>
                <c:pt idx="2">
                  <c:v>2056.2262249999994</c:v>
                </c:pt>
                <c:pt idx="3">
                  <c:v>1681.0956360000005</c:v>
                </c:pt>
                <c:pt idx="4">
                  <c:v>850.40161400000011</c:v>
                </c:pt>
                <c:pt idx="5">
                  <c:v>592.04629000000011</c:v>
                </c:pt>
                <c:pt idx="6">
                  <c:v>536.68212100000005</c:v>
                </c:pt>
                <c:pt idx="7">
                  <c:v>638.97213499999987</c:v>
                </c:pt>
                <c:pt idx="8">
                  <c:v>697.31920600000012</c:v>
                </c:pt>
                <c:pt idx="9">
                  <c:v>1171.495261</c:v>
                </c:pt>
                <c:pt idx="10">
                  <c:v>1896.2552579999997</c:v>
                </c:pt>
                <c:pt idx="11">
                  <c:v>2313.1843219999996</c:v>
                </c:pt>
              </c:numCache>
            </c:numRef>
          </c:val>
          <c:extLst>
            <c:ext xmlns:c16="http://schemas.microsoft.com/office/drawing/2014/chart" uri="{C3380CC4-5D6E-409C-BE32-E72D297353CC}">
              <c16:uniqueId val="{0000000B-FD66-47C3-BB64-4A2AA1CEB551}"/>
            </c:ext>
          </c:extLst>
        </c:ser>
        <c:ser>
          <c:idx val="12"/>
          <c:order val="12"/>
          <c:tx>
            <c:strRef>
              <c:f>'5.2'!$A$19</c:f>
              <c:strCache>
                <c:ptCount val="1"/>
                <c:pt idx="0">
                  <c:v>Ústecký kraj</c:v>
                </c:pt>
              </c:strCache>
            </c:strRef>
          </c:tx>
          <c:spPr>
            <a:pattFill prst="ltUpDiag">
              <a:fgClr>
                <a:schemeClr val="accent1"/>
              </a:fgClr>
              <a:bgClr>
                <a:schemeClr val="bg1"/>
              </a:bgClr>
            </a:pattFill>
          </c:spPr>
          <c:invertIfNegative val="0"/>
          <c:val>
            <c:numRef>
              <c:f>'5.2'!$B$19:$M$19</c:f>
              <c:numCache>
                <c:formatCode>#,##0.0</c:formatCode>
                <c:ptCount val="12"/>
                <c:pt idx="0">
                  <c:v>1403.3102889999993</c:v>
                </c:pt>
                <c:pt idx="1">
                  <c:v>1303.9474130000001</c:v>
                </c:pt>
                <c:pt idx="2">
                  <c:v>1255.9246429999998</c:v>
                </c:pt>
                <c:pt idx="3">
                  <c:v>1039.1074160000001</c:v>
                </c:pt>
                <c:pt idx="4">
                  <c:v>643.95623799999964</c:v>
                </c:pt>
                <c:pt idx="5">
                  <c:v>459.5919830000002</c:v>
                </c:pt>
                <c:pt idx="6">
                  <c:v>444.48375900000013</c:v>
                </c:pt>
                <c:pt idx="7">
                  <c:v>479.13605100000001</c:v>
                </c:pt>
                <c:pt idx="8">
                  <c:v>497.17060399999991</c:v>
                </c:pt>
                <c:pt idx="9">
                  <c:v>773.74932300000057</c:v>
                </c:pt>
                <c:pt idx="10">
                  <c:v>1135.9379620000002</c:v>
                </c:pt>
                <c:pt idx="11">
                  <c:v>1404.0941890000001</c:v>
                </c:pt>
              </c:numCache>
            </c:numRef>
          </c:val>
          <c:extLst>
            <c:ext xmlns:c16="http://schemas.microsoft.com/office/drawing/2014/chart" uri="{C3380CC4-5D6E-409C-BE32-E72D297353CC}">
              <c16:uniqueId val="{0000000C-FD66-47C3-BB64-4A2AA1CEB551}"/>
            </c:ext>
          </c:extLst>
        </c:ser>
        <c:ser>
          <c:idx val="13"/>
          <c:order val="13"/>
          <c:tx>
            <c:strRef>
              <c:f>'5.2'!$A$20</c:f>
              <c:strCache>
                <c:ptCount val="1"/>
                <c:pt idx="0">
                  <c:v>Zlínský kraj</c:v>
                </c:pt>
              </c:strCache>
            </c:strRef>
          </c:tx>
          <c:spPr>
            <a:pattFill prst="ltUpDiag">
              <a:fgClr>
                <a:schemeClr val="accent5"/>
              </a:fgClr>
              <a:bgClr>
                <a:schemeClr val="bg1"/>
              </a:bgClr>
            </a:pattFill>
          </c:spPr>
          <c:invertIfNegative val="0"/>
          <c:val>
            <c:numRef>
              <c:f>'5.2'!$B$20:$M$20</c:f>
              <c:numCache>
                <c:formatCode>#,##0.0</c:formatCode>
                <c:ptCount val="12"/>
                <c:pt idx="0">
                  <c:v>460.31168786579326</c:v>
                </c:pt>
                <c:pt idx="1">
                  <c:v>448.42852378557541</c:v>
                </c:pt>
                <c:pt idx="2">
                  <c:v>386.56050723956344</c:v>
                </c:pt>
                <c:pt idx="3">
                  <c:v>306.64714847660389</c:v>
                </c:pt>
                <c:pt idx="4">
                  <c:v>203.0328540037759</c:v>
                </c:pt>
                <c:pt idx="5">
                  <c:v>142.31210028894282</c:v>
                </c:pt>
                <c:pt idx="6">
                  <c:v>100.80696900000001</c:v>
                </c:pt>
                <c:pt idx="7">
                  <c:v>140.377163</c:v>
                </c:pt>
                <c:pt idx="8">
                  <c:v>141.06350599999996</c:v>
                </c:pt>
                <c:pt idx="9">
                  <c:v>216.20430100000007</c:v>
                </c:pt>
                <c:pt idx="10">
                  <c:v>357.01825200000002</c:v>
                </c:pt>
                <c:pt idx="11">
                  <c:v>428.50668600000006</c:v>
                </c:pt>
              </c:numCache>
            </c:numRef>
          </c:val>
          <c:extLst>
            <c:ext xmlns:c16="http://schemas.microsoft.com/office/drawing/2014/chart" uri="{C3380CC4-5D6E-409C-BE32-E72D297353CC}">
              <c16:uniqueId val="{0000000D-FD66-47C3-BB64-4A2AA1CEB551}"/>
            </c:ext>
          </c:extLst>
        </c:ser>
        <c:dLbls>
          <c:showLegendKey val="0"/>
          <c:showVal val="0"/>
          <c:showCatName val="0"/>
          <c:showSerName val="0"/>
          <c:showPercent val="0"/>
          <c:showBubbleSize val="0"/>
        </c:dLbls>
        <c:gapWidth val="50"/>
        <c:overlap val="100"/>
        <c:axId val="226155136"/>
        <c:axId val="222036352"/>
      </c:barChart>
      <c:catAx>
        <c:axId val="226155136"/>
        <c:scaling>
          <c:orientation val="minMax"/>
        </c:scaling>
        <c:delete val="0"/>
        <c:axPos val="b"/>
        <c:majorTickMark val="none"/>
        <c:minorTickMark val="none"/>
        <c:tickLblPos val="nextTo"/>
        <c:txPr>
          <a:bodyPr/>
          <a:lstStyle/>
          <a:p>
            <a:pPr>
              <a:defRPr sz="900"/>
            </a:pPr>
            <a:endParaRPr lang="cs-CZ"/>
          </a:p>
        </c:txPr>
        <c:crossAx val="222036352"/>
        <c:crosses val="autoZero"/>
        <c:auto val="1"/>
        <c:lblAlgn val="ctr"/>
        <c:lblOffset val="100"/>
        <c:noMultiLvlLbl val="0"/>
      </c:catAx>
      <c:valAx>
        <c:axId val="222036352"/>
        <c:scaling>
          <c:orientation val="minMax"/>
        </c:scaling>
        <c:delete val="0"/>
        <c:axPos val="l"/>
        <c:majorGridlines/>
        <c:numFmt formatCode="#,##0" sourceLinked="0"/>
        <c:majorTickMark val="none"/>
        <c:minorTickMark val="none"/>
        <c:tickLblPos val="nextTo"/>
        <c:spPr>
          <a:ln>
            <a:noFill/>
          </a:ln>
        </c:spPr>
        <c:txPr>
          <a:bodyPr/>
          <a:lstStyle/>
          <a:p>
            <a:pPr>
              <a:defRPr sz="900"/>
            </a:pPr>
            <a:endParaRPr lang="cs-CZ"/>
          </a:p>
        </c:txPr>
        <c:crossAx val="22615513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3B79-4CA2-89B6-E3E51F03F132}"/>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3B79-4CA2-89B6-E3E51F03F132}"/>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3B79-4CA2-89B6-E3E51F03F132}"/>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3B79-4CA2-89B6-E3E51F03F132}"/>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3B79-4CA2-89B6-E3E51F03F132}"/>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3B79-4CA2-89B6-E3E51F03F132}"/>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3B79-4CA2-89B6-E3E51F03F132}"/>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3B79-4CA2-89B6-E3E51F03F132}"/>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3B79-4CA2-89B6-E3E51F03F132}"/>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3B79-4CA2-89B6-E3E51F03F132}"/>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3B79-4CA2-89B6-E3E51F03F132}"/>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3B79-4CA2-89B6-E3E51F03F132}"/>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3B79-4CA2-89B6-E3E51F03F132}"/>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3B79-4CA2-89B6-E3E51F03F132}"/>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3B79-4CA2-89B6-E3E51F03F132}"/>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3B79-4CA2-89B6-E3E51F03F132}"/>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1.4220466622386831E-3"/>
          <c:y val="0"/>
        </c:manualLayout>
      </c:layout>
      <c:overlay val="0"/>
    </c:title>
    <c:autoTitleDeleted val="0"/>
    <c:plotArea>
      <c:layout>
        <c:manualLayout>
          <c:layoutTarget val="inner"/>
          <c:xMode val="edge"/>
          <c:yMode val="edge"/>
          <c:x val="7.2330476776411051E-2"/>
          <c:y val="0.25074902829200774"/>
          <c:w val="0.62603580707049966"/>
          <c:h val="0.58425115673339911"/>
        </c:manualLayout>
      </c:layout>
      <c:barChart>
        <c:barDir val="col"/>
        <c:grouping val="stacked"/>
        <c:varyColors val="0"/>
        <c:ser>
          <c:idx val="0"/>
          <c:order val="0"/>
          <c:tx>
            <c:strRef>
              <c:f>'8.11'!$A$27</c:f>
              <c:strCache>
                <c:ptCount val="1"/>
                <c:pt idx="0">
                  <c:v>Průmysl</c:v>
                </c:pt>
              </c:strCache>
            </c:strRef>
          </c:tx>
          <c:invertIfNegative val="0"/>
          <c:val>
            <c:numRef>
              <c:f>'8.11'!$B$27:$M$27</c:f>
              <c:numCache>
                <c:formatCode>#,##0.0</c:formatCode>
                <c:ptCount val="12"/>
                <c:pt idx="0">
                  <c:v>112.69604799999999</c:v>
                </c:pt>
                <c:pt idx="1">
                  <c:v>106.99225899999999</c:v>
                </c:pt>
                <c:pt idx="2">
                  <c:v>99.852140999999989</c:v>
                </c:pt>
                <c:pt idx="3">
                  <c:v>86.350786999999997</c:v>
                </c:pt>
                <c:pt idx="4">
                  <c:v>61.877949999999998</c:v>
                </c:pt>
                <c:pt idx="5">
                  <c:v>48.468240000000009</c:v>
                </c:pt>
                <c:pt idx="6">
                  <c:v>47.444890000000001</c:v>
                </c:pt>
                <c:pt idx="7">
                  <c:v>34.653459999999995</c:v>
                </c:pt>
                <c:pt idx="8">
                  <c:v>41.359310000000001</c:v>
                </c:pt>
                <c:pt idx="9">
                  <c:v>63.728615000000005</c:v>
                </c:pt>
                <c:pt idx="10">
                  <c:v>96.265527999999989</c:v>
                </c:pt>
                <c:pt idx="11">
                  <c:v>102.93045800000002</c:v>
                </c:pt>
              </c:numCache>
            </c:numRef>
          </c:val>
          <c:extLst>
            <c:ext xmlns:c16="http://schemas.microsoft.com/office/drawing/2014/chart" uri="{C3380CC4-5D6E-409C-BE32-E72D297353CC}">
              <c16:uniqueId val="{00000000-7DC6-4D23-96EC-F6F7E8DB4875}"/>
            </c:ext>
          </c:extLst>
        </c:ser>
        <c:ser>
          <c:idx val="1"/>
          <c:order val="1"/>
          <c:tx>
            <c:strRef>
              <c:f>'8.11'!$A$28</c:f>
              <c:strCache>
                <c:ptCount val="1"/>
                <c:pt idx="0">
                  <c:v>Energetika</c:v>
                </c:pt>
              </c:strCache>
            </c:strRef>
          </c:tx>
          <c:invertIfNegative val="0"/>
          <c:val>
            <c:numRef>
              <c:f>'8.11'!$B$28:$M$28</c:f>
              <c:numCache>
                <c:formatCode>#,##0.0</c:formatCode>
                <c:ptCount val="12"/>
                <c:pt idx="0">
                  <c:v>0.23641999999999999</c:v>
                </c:pt>
                <c:pt idx="1">
                  <c:v>0.22122</c:v>
                </c:pt>
                <c:pt idx="2">
                  <c:v>0.26256000000000002</c:v>
                </c:pt>
                <c:pt idx="3">
                  <c:v>0.24730000000000002</c:v>
                </c:pt>
                <c:pt idx="4">
                  <c:v>0.27579999999999999</c:v>
                </c:pt>
                <c:pt idx="5">
                  <c:v>0</c:v>
                </c:pt>
                <c:pt idx="6">
                  <c:v>0.28387000000000001</c:v>
                </c:pt>
                <c:pt idx="7">
                  <c:v>0.26904</c:v>
                </c:pt>
                <c:pt idx="8">
                  <c:v>0.25137999999999999</c:v>
                </c:pt>
                <c:pt idx="9">
                  <c:v>0.21818000000000001</c:v>
                </c:pt>
                <c:pt idx="10">
                  <c:v>0.23544000000000001</c:v>
                </c:pt>
                <c:pt idx="11">
                  <c:v>0</c:v>
                </c:pt>
              </c:numCache>
            </c:numRef>
          </c:val>
          <c:extLst>
            <c:ext xmlns:c16="http://schemas.microsoft.com/office/drawing/2014/chart" uri="{C3380CC4-5D6E-409C-BE32-E72D297353CC}">
              <c16:uniqueId val="{00000001-7DC6-4D23-96EC-F6F7E8DB4875}"/>
            </c:ext>
          </c:extLst>
        </c:ser>
        <c:ser>
          <c:idx val="2"/>
          <c:order val="2"/>
          <c:tx>
            <c:strRef>
              <c:f>'8.11'!$A$29</c:f>
              <c:strCache>
                <c:ptCount val="1"/>
                <c:pt idx="0">
                  <c:v>Doprava</c:v>
                </c:pt>
              </c:strCache>
            </c:strRef>
          </c:tx>
          <c:invertIfNegative val="0"/>
          <c:val>
            <c:numRef>
              <c:f>'8.11'!$B$29:$M$29</c:f>
              <c:numCache>
                <c:formatCode>#,##0.0</c:formatCode>
                <c:ptCount val="12"/>
                <c:pt idx="0">
                  <c:v>4.5760899999999998</c:v>
                </c:pt>
                <c:pt idx="1">
                  <c:v>4.4481099999999998</c:v>
                </c:pt>
                <c:pt idx="2">
                  <c:v>4.0692700000000004</c:v>
                </c:pt>
                <c:pt idx="3">
                  <c:v>3.0333399999999999</c:v>
                </c:pt>
                <c:pt idx="4">
                  <c:v>0.39571999999999996</c:v>
                </c:pt>
                <c:pt idx="5">
                  <c:v>2.5439999999999997E-2</c:v>
                </c:pt>
                <c:pt idx="6">
                  <c:v>5.3009999999999995E-2</c:v>
                </c:pt>
                <c:pt idx="7">
                  <c:v>7.5429999999999997E-2</c:v>
                </c:pt>
                <c:pt idx="8">
                  <c:v>7.6670000000000002E-2</c:v>
                </c:pt>
                <c:pt idx="9">
                  <c:v>1.6246399999999999</c:v>
                </c:pt>
                <c:pt idx="10">
                  <c:v>3.7197800000000001</c:v>
                </c:pt>
                <c:pt idx="11">
                  <c:v>4.7252000000000001</c:v>
                </c:pt>
              </c:numCache>
            </c:numRef>
          </c:val>
          <c:extLst>
            <c:ext xmlns:c16="http://schemas.microsoft.com/office/drawing/2014/chart" uri="{C3380CC4-5D6E-409C-BE32-E72D297353CC}">
              <c16:uniqueId val="{00000002-7DC6-4D23-96EC-F6F7E8DB4875}"/>
            </c:ext>
          </c:extLst>
        </c:ser>
        <c:ser>
          <c:idx val="3"/>
          <c:order val="3"/>
          <c:tx>
            <c:strRef>
              <c:f>'8.11'!$A$30</c:f>
              <c:strCache>
                <c:ptCount val="1"/>
                <c:pt idx="0">
                  <c:v>Stavebnictví</c:v>
                </c:pt>
              </c:strCache>
            </c:strRef>
          </c:tx>
          <c:invertIfNegative val="0"/>
          <c:val>
            <c:numRef>
              <c:f>'8.11'!$B$30:$M$30</c:f>
              <c:numCache>
                <c:formatCode>#,##0.0</c:formatCode>
                <c:ptCount val="12"/>
                <c:pt idx="0">
                  <c:v>0.57511000000000001</c:v>
                </c:pt>
                <c:pt idx="1">
                  <c:v>0.57610299999999992</c:v>
                </c:pt>
                <c:pt idx="2">
                  <c:v>0.451569</c:v>
                </c:pt>
                <c:pt idx="3">
                  <c:v>0.320521</c:v>
                </c:pt>
                <c:pt idx="4">
                  <c:v>9.1468999999999995E-2</c:v>
                </c:pt>
                <c:pt idx="5">
                  <c:v>2.8228000000000003E-2</c:v>
                </c:pt>
                <c:pt idx="6">
                  <c:v>2.1749999999999999E-2</c:v>
                </c:pt>
                <c:pt idx="7">
                  <c:v>3.1559999999999998E-2</c:v>
                </c:pt>
                <c:pt idx="8">
                  <c:v>3.4959999999999998E-2</c:v>
                </c:pt>
                <c:pt idx="9">
                  <c:v>0.16697499999999998</c:v>
                </c:pt>
                <c:pt idx="10">
                  <c:v>0.45427999999999996</c:v>
                </c:pt>
                <c:pt idx="11">
                  <c:v>0.64027999999999996</c:v>
                </c:pt>
              </c:numCache>
            </c:numRef>
          </c:val>
          <c:extLst>
            <c:ext xmlns:c16="http://schemas.microsoft.com/office/drawing/2014/chart" uri="{C3380CC4-5D6E-409C-BE32-E72D297353CC}">
              <c16:uniqueId val="{00000003-7DC6-4D23-96EC-F6F7E8DB4875}"/>
            </c:ext>
          </c:extLst>
        </c:ser>
        <c:ser>
          <c:idx val="4"/>
          <c:order val="4"/>
          <c:tx>
            <c:strRef>
              <c:f>'8.11'!$A$31</c:f>
              <c:strCache>
                <c:ptCount val="1"/>
                <c:pt idx="0">
                  <c:v>Zemědělství a lesnictví</c:v>
                </c:pt>
              </c:strCache>
            </c:strRef>
          </c:tx>
          <c:invertIfNegative val="0"/>
          <c:val>
            <c:numRef>
              <c:f>'8.11'!$B$31:$M$31</c:f>
              <c:numCache>
                <c:formatCode>#,##0.0</c:formatCode>
                <c:ptCount val="12"/>
                <c:pt idx="0">
                  <c:v>4.9612680000000005</c:v>
                </c:pt>
                <c:pt idx="1">
                  <c:v>5.677071999999999</c:v>
                </c:pt>
                <c:pt idx="2">
                  <c:v>5.5809100000000003</c:v>
                </c:pt>
                <c:pt idx="3">
                  <c:v>4.4246099999999995</c:v>
                </c:pt>
                <c:pt idx="4">
                  <c:v>1.98942</c:v>
                </c:pt>
                <c:pt idx="5">
                  <c:v>1.1685999999999999</c:v>
                </c:pt>
                <c:pt idx="6">
                  <c:v>0.96365000000000001</c:v>
                </c:pt>
                <c:pt idx="7">
                  <c:v>1.013646</c:v>
                </c:pt>
                <c:pt idx="8">
                  <c:v>1.1582379999999999</c:v>
                </c:pt>
                <c:pt idx="9">
                  <c:v>2.338908</c:v>
                </c:pt>
                <c:pt idx="10">
                  <c:v>3.5692719999999998</c:v>
                </c:pt>
                <c:pt idx="11">
                  <c:v>4.2924260000000007</c:v>
                </c:pt>
              </c:numCache>
            </c:numRef>
          </c:val>
          <c:extLst>
            <c:ext xmlns:c16="http://schemas.microsoft.com/office/drawing/2014/chart" uri="{C3380CC4-5D6E-409C-BE32-E72D297353CC}">
              <c16:uniqueId val="{00000004-7DC6-4D23-96EC-F6F7E8DB4875}"/>
            </c:ext>
          </c:extLst>
        </c:ser>
        <c:ser>
          <c:idx val="5"/>
          <c:order val="5"/>
          <c:tx>
            <c:strRef>
              <c:f>'8.11'!$A$32</c:f>
              <c:strCache>
                <c:ptCount val="1"/>
                <c:pt idx="0">
                  <c:v>Domácnosti</c:v>
                </c:pt>
              </c:strCache>
            </c:strRef>
          </c:tx>
          <c:spPr>
            <a:solidFill>
              <a:schemeClr val="accent6"/>
            </a:solidFill>
          </c:spPr>
          <c:invertIfNegative val="0"/>
          <c:val>
            <c:numRef>
              <c:f>'8.11'!$B$32:$M$32</c:f>
              <c:numCache>
                <c:formatCode>#,##0.0</c:formatCode>
                <c:ptCount val="12"/>
                <c:pt idx="0">
                  <c:v>215.90383800000001</c:v>
                </c:pt>
                <c:pt idx="1">
                  <c:v>218.57672399999998</c:v>
                </c:pt>
                <c:pt idx="2">
                  <c:v>194.69610400000002</c:v>
                </c:pt>
                <c:pt idx="3">
                  <c:v>147.72500500000001</c:v>
                </c:pt>
                <c:pt idx="4">
                  <c:v>90.700484000000017</c:v>
                </c:pt>
                <c:pt idx="5">
                  <c:v>42.312474999999999</c:v>
                </c:pt>
                <c:pt idx="6">
                  <c:v>37.991694999999993</c:v>
                </c:pt>
                <c:pt idx="7">
                  <c:v>39.39632300000001</c:v>
                </c:pt>
                <c:pt idx="8">
                  <c:v>40.993539999999996</c:v>
                </c:pt>
                <c:pt idx="9">
                  <c:v>111.39844199999999</c:v>
                </c:pt>
                <c:pt idx="10">
                  <c:v>186.280765</c:v>
                </c:pt>
                <c:pt idx="11">
                  <c:v>249.40114799999995</c:v>
                </c:pt>
              </c:numCache>
            </c:numRef>
          </c:val>
          <c:extLst>
            <c:ext xmlns:c16="http://schemas.microsoft.com/office/drawing/2014/chart" uri="{C3380CC4-5D6E-409C-BE32-E72D297353CC}">
              <c16:uniqueId val="{00000005-7DC6-4D23-96EC-F6F7E8DB4875}"/>
            </c:ext>
          </c:extLst>
        </c:ser>
        <c:ser>
          <c:idx val="6"/>
          <c:order val="6"/>
          <c:tx>
            <c:strRef>
              <c:f>'8.11'!$A$33</c:f>
              <c:strCache>
                <c:ptCount val="1"/>
                <c:pt idx="0">
                  <c:v>Obchod, služby, školství, zdravotnictví</c:v>
                </c:pt>
              </c:strCache>
            </c:strRef>
          </c:tx>
          <c:spPr>
            <a:solidFill>
              <a:srgbClr val="F0948F"/>
            </a:solidFill>
          </c:spPr>
          <c:invertIfNegative val="0"/>
          <c:val>
            <c:numRef>
              <c:f>'8.11'!$B$33:$M$33</c:f>
              <c:numCache>
                <c:formatCode>#,##0.0</c:formatCode>
                <c:ptCount val="12"/>
                <c:pt idx="0">
                  <c:v>164.59242399999994</c:v>
                </c:pt>
                <c:pt idx="1">
                  <c:v>165.28223200000002</c:v>
                </c:pt>
                <c:pt idx="2">
                  <c:v>146.162115</c:v>
                </c:pt>
                <c:pt idx="3">
                  <c:v>105.16551500000001</c:v>
                </c:pt>
                <c:pt idx="4">
                  <c:v>53.529109000000005</c:v>
                </c:pt>
                <c:pt idx="5">
                  <c:v>20.632458000000003</c:v>
                </c:pt>
                <c:pt idx="6">
                  <c:v>17.850713999999996</c:v>
                </c:pt>
                <c:pt idx="7">
                  <c:v>19.231737000000003</c:v>
                </c:pt>
                <c:pt idx="8">
                  <c:v>19.67851000000001</c:v>
                </c:pt>
                <c:pt idx="9">
                  <c:v>67.982770000000016</c:v>
                </c:pt>
                <c:pt idx="10">
                  <c:v>133.16553200000001</c:v>
                </c:pt>
                <c:pt idx="11">
                  <c:v>187.26518799999999</c:v>
                </c:pt>
              </c:numCache>
            </c:numRef>
          </c:val>
          <c:extLst>
            <c:ext xmlns:c16="http://schemas.microsoft.com/office/drawing/2014/chart" uri="{C3380CC4-5D6E-409C-BE32-E72D297353CC}">
              <c16:uniqueId val="{00000006-7DC6-4D23-96EC-F6F7E8DB4875}"/>
            </c:ext>
          </c:extLst>
        </c:ser>
        <c:ser>
          <c:idx val="7"/>
          <c:order val="7"/>
          <c:tx>
            <c:strRef>
              <c:f>'8.11'!$A$34</c:f>
              <c:strCache>
                <c:ptCount val="1"/>
                <c:pt idx="0">
                  <c:v>Ostatní</c:v>
                </c:pt>
              </c:strCache>
            </c:strRef>
          </c:tx>
          <c:spPr>
            <a:solidFill>
              <a:srgbClr val="F7C9C7"/>
            </a:solidFill>
          </c:spPr>
          <c:invertIfNegative val="0"/>
          <c:val>
            <c:numRef>
              <c:f>'8.11'!$B$34:$M$34</c:f>
              <c:numCache>
                <c:formatCode>#,##0.0</c:formatCode>
                <c:ptCount val="12"/>
                <c:pt idx="0">
                  <c:v>1.7762</c:v>
                </c:pt>
                <c:pt idx="1">
                  <c:v>1.5917999999999999</c:v>
                </c:pt>
                <c:pt idx="2">
                  <c:v>1.3514999999999999</c:v>
                </c:pt>
                <c:pt idx="3">
                  <c:v>0.66449999999999998</c:v>
                </c:pt>
                <c:pt idx="4">
                  <c:v>0.43180000000000002</c:v>
                </c:pt>
                <c:pt idx="5">
                  <c:v>0.1174</c:v>
                </c:pt>
                <c:pt idx="6">
                  <c:v>0.14698000000000003</c:v>
                </c:pt>
                <c:pt idx="7">
                  <c:v>5.4000000000000003E-3</c:v>
                </c:pt>
                <c:pt idx="8">
                  <c:v>0.11170000000000001</c:v>
                </c:pt>
                <c:pt idx="9">
                  <c:v>0.30269999999999997</c:v>
                </c:pt>
                <c:pt idx="10">
                  <c:v>1.1957</c:v>
                </c:pt>
                <c:pt idx="11">
                  <c:v>1.5549000000000002</c:v>
                </c:pt>
              </c:numCache>
            </c:numRef>
          </c:val>
          <c:extLst>
            <c:ext xmlns:c16="http://schemas.microsoft.com/office/drawing/2014/chart" uri="{C3380CC4-5D6E-409C-BE32-E72D297353CC}">
              <c16:uniqueId val="{00000007-7DC6-4D23-96EC-F6F7E8DB4875}"/>
            </c:ext>
          </c:extLst>
        </c:ser>
        <c:dLbls>
          <c:showLegendKey val="0"/>
          <c:showVal val="0"/>
          <c:showCatName val="0"/>
          <c:showSerName val="0"/>
          <c:showPercent val="0"/>
          <c:showBubbleSize val="0"/>
        </c:dLbls>
        <c:gapWidth val="50"/>
        <c:overlap val="100"/>
        <c:axId val="289756672"/>
        <c:axId val="289758208"/>
      </c:barChart>
      <c:catAx>
        <c:axId val="28975667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758208"/>
        <c:crosses val="autoZero"/>
        <c:auto val="1"/>
        <c:lblAlgn val="ctr"/>
        <c:lblOffset val="100"/>
        <c:noMultiLvlLbl val="0"/>
      </c:catAx>
      <c:valAx>
        <c:axId val="289758208"/>
        <c:scaling>
          <c:orientation val="minMax"/>
          <c:max val="6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756672"/>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'8.11'!$M$39</c:f>
              <c:strCache>
                <c:ptCount val="1"/>
                <c:pt idx="0">
                  <c:v>Instalovaný výkon</c:v>
                </c:pt>
              </c:strCache>
            </c:strRef>
          </c:tx>
          <c:invertIfNegative val="0"/>
          <c:val>
            <c:numRef>
              <c:f>'8.11'!$N$39</c:f>
              <c:numCache>
                <c:formatCode>0.0%</c:formatCode>
                <c:ptCount val="1"/>
                <c:pt idx="0">
                  <c:v>2.7413307540202898E-2</c:v>
                </c:pt>
              </c:numCache>
            </c:numRef>
          </c:val>
          <c:extLst>
            <c:ext xmlns:c16="http://schemas.microsoft.com/office/drawing/2014/chart" uri="{C3380CC4-5D6E-409C-BE32-E72D297353CC}">
              <c16:uniqueId val="{00000000-0AAD-45A2-930A-B491FF02B4EE}"/>
            </c:ext>
          </c:extLst>
        </c:ser>
        <c:ser>
          <c:idx val="1"/>
          <c:order val="1"/>
          <c:tx>
            <c:strRef>
              <c:f>'8.11'!$M$40</c:f>
              <c:strCache>
                <c:ptCount val="1"/>
                <c:pt idx="0">
                  <c:v>Výroba tepla brutto</c:v>
                </c:pt>
              </c:strCache>
            </c:strRef>
          </c:tx>
          <c:invertIfNegative val="0"/>
          <c:val>
            <c:numRef>
              <c:f>'8.11'!$N$40</c:f>
              <c:numCache>
                <c:formatCode>0.0%</c:formatCode>
                <c:ptCount val="1"/>
                <c:pt idx="0">
                  <c:v>3.8137192172505933E-2</c:v>
                </c:pt>
              </c:numCache>
            </c:numRef>
          </c:val>
          <c:extLst>
            <c:ext xmlns:c16="http://schemas.microsoft.com/office/drawing/2014/chart" uri="{C3380CC4-5D6E-409C-BE32-E72D297353CC}">
              <c16:uniqueId val="{00000001-0AAD-45A2-930A-B491FF02B4EE}"/>
            </c:ext>
          </c:extLst>
        </c:ser>
        <c:ser>
          <c:idx val="2"/>
          <c:order val="2"/>
          <c:tx>
            <c:strRef>
              <c:f>'8.11'!$M$41</c:f>
              <c:strCache>
                <c:ptCount val="1"/>
                <c:pt idx="0">
                  <c:v>Dodávky tepla</c:v>
                </c:pt>
              </c:strCache>
            </c:strRef>
          </c:tx>
          <c:invertIfNegative val="0"/>
          <c:val>
            <c:numRef>
              <c:f>'8.11'!$N$41</c:f>
              <c:numCache>
                <c:formatCode>0.0%</c:formatCode>
                <c:ptCount val="1"/>
                <c:pt idx="0">
                  <c:v>4.9173200192481351E-2</c:v>
                </c:pt>
              </c:numCache>
            </c:numRef>
          </c:val>
          <c:extLst>
            <c:ext xmlns:c16="http://schemas.microsoft.com/office/drawing/2014/chart" uri="{C3380CC4-5D6E-409C-BE32-E72D297353CC}">
              <c16:uniqueId val="{00000002-0AAD-45A2-930A-B491FF02B4EE}"/>
            </c:ext>
          </c:extLst>
        </c:ser>
        <c:dLbls>
          <c:showLegendKey val="0"/>
          <c:showVal val="0"/>
          <c:showCatName val="0"/>
          <c:showSerName val="0"/>
          <c:showPercent val="0"/>
          <c:showBubbleSize val="0"/>
        </c:dLbls>
        <c:gapWidth val="150"/>
        <c:axId val="289781248"/>
        <c:axId val="289782784"/>
      </c:barChart>
      <c:catAx>
        <c:axId val="289781248"/>
        <c:scaling>
          <c:orientation val="maxMin"/>
        </c:scaling>
        <c:delete val="0"/>
        <c:axPos val="l"/>
        <c:numFmt formatCode="General" sourceLinked="1"/>
        <c:majorTickMark val="none"/>
        <c:minorTickMark val="none"/>
        <c:tickLblPos val="none"/>
        <c:crossAx val="289782784"/>
        <c:crosses val="autoZero"/>
        <c:auto val="1"/>
        <c:lblAlgn val="ctr"/>
        <c:lblOffset val="100"/>
        <c:noMultiLvlLbl val="0"/>
      </c:catAx>
      <c:valAx>
        <c:axId val="289782784"/>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9781248"/>
        <c:crosses val="max"/>
        <c:crossBetween val="between"/>
      </c:valAx>
    </c:plotArea>
    <c:legend>
      <c:legendPos val="b"/>
      <c:layout>
        <c:manualLayout>
          <c:xMode val="edge"/>
          <c:yMode val="edge"/>
          <c:x val="0"/>
          <c:y val="0.6972914081748588"/>
          <c:w val="0.57248361362742017"/>
          <c:h val="0.27545798981750141"/>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7.4349038268442654E-4"/>
          <c:y val="1.3342614559817608E-2"/>
        </c:manualLayout>
      </c:layout>
      <c:overlay val="0"/>
    </c:title>
    <c:autoTitleDeleted val="0"/>
    <c:plotArea>
      <c:layout/>
      <c:barChart>
        <c:barDir val="col"/>
        <c:grouping val="stacked"/>
        <c:varyColors val="0"/>
        <c:ser>
          <c:idx val="0"/>
          <c:order val="0"/>
          <c:tx>
            <c:strRef>
              <c:f>'8.11'!$A$10</c:f>
              <c:strCache>
                <c:ptCount val="1"/>
                <c:pt idx="0">
                  <c:v>Biomasa</c:v>
                </c:pt>
              </c:strCache>
            </c:strRef>
          </c:tx>
          <c:spPr>
            <a:solidFill>
              <a:srgbClr val="23315F"/>
            </a:solidFill>
          </c:spPr>
          <c:invertIfNegative val="0"/>
          <c:val>
            <c:numRef>
              <c:f>'8.11'!$B$10:$M$10</c:f>
              <c:numCache>
                <c:formatCode>#,##0.0</c:formatCode>
                <c:ptCount val="12"/>
                <c:pt idx="0">
                  <c:v>72.565975999999992</c:v>
                </c:pt>
                <c:pt idx="1">
                  <c:v>69.914073000000002</c:v>
                </c:pt>
                <c:pt idx="2">
                  <c:v>64.339071000000004</c:v>
                </c:pt>
                <c:pt idx="3">
                  <c:v>78.608332999999988</c:v>
                </c:pt>
                <c:pt idx="4">
                  <c:v>52.343862000000001</c:v>
                </c:pt>
                <c:pt idx="5">
                  <c:v>52.587392000000001</c:v>
                </c:pt>
                <c:pt idx="6">
                  <c:v>48.646677999999994</c:v>
                </c:pt>
                <c:pt idx="7">
                  <c:v>3.6728620000000003</c:v>
                </c:pt>
                <c:pt idx="8">
                  <c:v>2.0007989999999998</c:v>
                </c:pt>
                <c:pt idx="9">
                  <c:v>72.668603999999988</c:v>
                </c:pt>
                <c:pt idx="10">
                  <c:v>101.85404200000001</c:v>
                </c:pt>
                <c:pt idx="11">
                  <c:v>114.040207</c:v>
                </c:pt>
              </c:numCache>
            </c:numRef>
          </c:val>
          <c:extLst>
            <c:ext xmlns:c16="http://schemas.microsoft.com/office/drawing/2014/chart" uri="{C3380CC4-5D6E-409C-BE32-E72D297353CC}">
              <c16:uniqueId val="{00000000-9530-4775-A6CD-6C2849BD7E8A}"/>
            </c:ext>
          </c:extLst>
        </c:ser>
        <c:ser>
          <c:idx val="1"/>
          <c:order val="1"/>
          <c:tx>
            <c:strRef>
              <c:f>'8.11'!$A$11</c:f>
              <c:strCache>
                <c:ptCount val="1"/>
                <c:pt idx="0">
                  <c:v>Bioplyn</c:v>
                </c:pt>
              </c:strCache>
            </c:strRef>
          </c:tx>
          <c:spPr>
            <a:solidFill>
              <a:srgbClr val="5A6588"/>
            </a:solidFill>
          </c:spPr>
          <c:invertIfNegative val="0"/>
          <c:val>
            <c:numRef>
              <c:f>'8.11'!$B$11:$M$11</c:f>
              <c:numCache>
                <c:formatCode>#,##0.0</c:formatCode>
                <c:ptCount val="12"/>
                <c:pt idx="0">
                  <c:v>8.1351899999999997</c:v>
                </c:pt>
                <c:pt idx="1">
                  <c:v>7.5325199999999999</c:v>
                </c:pt>
                <c:pt idx="2">
                  <c:v>7.0781900000000002</c:v>
                </c:pt>
                <c:pt idx="3">
                  <c:v>6.2681299999999993</c:v>
                </c:pt>
                <c:pt idx="4">
                  <c:v>4.4551499999999997</c:v>
                </c:pt>
                <c:pt idx="5">
                  <c:v>2.2779699999999998</c:v>
                </c:pt>
                <c:pt idx="6">
                  <c:v>1.958</c:v>
                </c:pt>
                <c:pt idx="7">
                  <c:v>2.0985999999999998</c:v>
                </c:pt>
                <c:pt idx="8">
                  <c:v>2.2555999999999998</c:v>
                </c:pt>
                <c:pt idx="9">
                  <c:v>4.0664999999999996</c:v>
                </c:pt>
                <c:pt idx="10">
                  <c:v>5.889759999999999</c:v>
                </c:pt>
                <c:pt idx="11">
                  <c:v>6.3478600000000007</c:v>
                </c:pt>
              </c:numCache>
            </c:numRef>
          </c:val>
          <c:extLst>
            <c:ext xmlns:c16="http://schemas.microsoft.com/office/drawing/2014/chart" uri="{C3380CC4-5D6E-409C-BE32-E72D297353CC}">
              <c16:uniqueId val="{00000001-9530-4775-A6CD-6C2849BD7E8A}"/>
            </c:ext>
          </c:extLst>
        </c:ser>
        <c:ser>
          <c:idx val="2"/>
          <c:order val="2"/>
          <c:tx>
            <c:strRef>
              <c:f>'8.11'!$A$12</c:f>
              <c:strCache>
                <c:ptCount val="1"/>
                <c:pt idx="0">
                  <c:v>Černé uhlí</c:v>
                </c:pt>
              </c:strCache>
            </c:strRef>
          </c:tx>
          <c:spPr>
            <a:solidFill>
              <a:srgbClr val="9198B0"/>
            </a:solidFill>
          </c:spPr>
          <c:invertIfNegative val="0"/>
          <c:val>
            <c:numRef>
              <c:f>'8.11'!$B$12:$M$12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9530-4775-A6CD-6C2849BD7E8A}"/>
            </c:ext>
          </c:extLst>
        </c:ser>
        <c:ser>
          <c:idx val="3"/>
          <c:order val="3"/>
          <c:tx>
            <c:strRef>
              <c:f>'8.11'!$A$13</c:f>
              <c:strCache>
                <c:ptCount val="1"/>
                <c:pt idx="0">
                  <c:v>Elektrická energie</c:v>
                </c:pt>
              </c:strCache>
            </c:strRef>
          </c:tx>
          <c:spPr>
            <a:solidFill>
              <a:srgbClr val="C8CBD7"/>
            </a:solidFill>
          </c:spPr>
          <c:invertIfNegative val="0"/>
          <c:val>
            <c:numRef>
              <c:f>'8.11'!$B$13:$M$13</c:f>
              <c:numCache>
                <c:formatCode>#,##0.0</c:formatCode>
                <c:ptCount val="12"/>
                <c:pt idx="0">
                  <c:v>0.19771900000000001</c:v>
                </c:pt>
                <c:pt idx="1">
                  <c:v>0.18026300000000001</c:v>
                </c:pt>
                <c:pt idx="2">
                  <c:v>0.22594700000000001</c:v>
                </c:pt>
                <c:pt idx="3">
                  <c:v>0.21521000000000001</c:v>
                </c:pt>
                <c:pt idx="4">
                  <c:v>0.19891</c:v>
                </c:pt>
                <c:pt idx="5">
                  <c:v>0.35499999999999998</c:v>
                </c:pt>
                <c:pt idx="6">
                  <c:v>0.34319</c:v>
                </c:pt>
                <c:pt idx="7">
                  <c:v>0.37389999999999995</c:v>
                </c:pt>
                <c:pt idx="8">
                  <c:v>0.27315</c:v>
                </c:pt>
                <c:pt idx="9">
                  <c:v>0.22391999999999998</c:v>
                </c:pt>
                <c:pt idx="10">
                  <c:v>0.20773</c:v>
                </c:pt>
                <c:pt idx="11">
                  <c:v>0.22116</c:v>
                </c:pt>
              </c:numCache>
            </c:numRef>
          </c:val>
          <c:extLst>
            <c:ext xmlns:c16="http://schemas.microsoft.com/office/drawing/2014/chart" uri="{C3380CC4-5D6E-409C-BE32-E72D297353CC}">
              <c16:uniqueId val="{00000003-9530-4775-A6CD-6C2849BD7E8A}"/>
            </c:ext>
          </c:extLst>
        </c:ser>
        <c:ser>
          <c:idx val="4"/>
          <c:order val="4"/>
          <c:tx>
            <c:strRef>
              <c:f>'8.11'!$A$14</c:f>
              <c:strCache>
                <c:ptCount val="1"/>
                <c:pt idx="0">
                  <c:v>Energie prostředí (tepelné čerpadlo)</c:v>
                </c:pt>
              </c:strCache>
            </c:strRef>
          </c:tx>
          <c:spPr>
            <a:solidFill>
              <a:srgbClr val="E02C1F"/>
            </a:solidFill>
          </c:spPr>
          <c:invertIfNegative val="0"/>
          <c:val>
            <c:numRef>
              <c:f>'8.11'!$B$14:$M$14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9530-4775-A6CD-6C2849BD7E8A}"/>
            </c:ext>
          </c:extLst>
        </c:ser>
        <c:ser>
          <c:idx val="5"/>
          <c:order val="5"/>
          <c:tx>
            <c:strRef>
              <c:f>'8.11'!$A$15</c:f>
              <c:strCache>
                <c:ptCount val="1"/>
                <c:pt idx="0">
                  <c:v>Energie Slunce (solární kolektor)</c:v>
                </c:pt>
              </c:strCache>
            </c:strRef>
          </c:tx>
          <c:spPr>
            <a:solidFill>
              <a:srgbClr val="E86158"/>
            </a:solidFill>
          </c:spPr>
          <c:invertIfNegative val="0"/>
          <c:val>
            <c:numRef>
              <c:f>'8.11'!$B$15:$M$15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9530-4775-A6CD-6C2849BD7E8A}"/>
            </c:ext>
          </c:extLst>
        </c:ser>
        <c:ser>
          <c:idx val="6"/>
          <c:order val="6"/>
          <c:tx>
            <c:strRef>
              <c:f>'8.11'!$A$16</c:f>
              <c:strCache>
                <c:ptCount val="1"/>
                <c:pt idx="0">
                  <c:v>Hnědé uhlí</c:v>
                </c:pt>
              </c:strCache>
            </c:strRef>
          </c:tx>
          <c:spPr>
            <a:solidFill>
              <a:srgbClr val="F0948F"/>
            </a:solidFill>
          </c:spPr>
          <c:invertIfNegative val="0"/>
          <c:val>
            <c:numRef>
              <c:f>'8.11'!$B$16:$M$16</c:f>
              <c:numCache>
                <c:formatCode>#,##0.0</c:formatCode>
                <c:ptCount val="12"/>
                <c:pt idx="0">
                  <c:v>317.250044</c:v>
                </c:pt>
                <c:pt idx="1">
                  <c:v>324.75609399999996</c:v>
                </c:pt>
                <c:pt idx="2">
                  <c:v>282.61293899999998</c:v>
                </c:pt>
                <c:pt idx="3">
                  <c:v>181.694389</c:v>
                </c:pt>
                <c:pt idx="4">
                  <c:v>97.408016000000003</c:v>
                </c:pt>
                <c:pt idx="5">
                  <c:v>24.847992999999999</c:v>
                </c:pt>
                <c:pt idx="6">
                  <c:v>38.969369</c:v>
                </c:pt>
                <c:pt idx="7">
                  <c:v>72.528964999999999</c:v>
                </c:pt>
                <c:pt idx="8">
                  <c:v>82.933021999999994</c:v>
                </c:pt>
                <c:pt idx="9">
                  <c:v>111.10270600000001</c:v>
                </c:pt>
                <c:pt idx="10">
                  <c:v>227.88132199999998</c:v>
                </c:pt>
                <c:pt idx="11">
                  <c:v>329.95549699999998</c:v>
                </c:pt>
              </c:numCache>
            </c:numRef>
          </c:val>
          <c:extLst>
            <c:ext xmlns:c16="http://schemas.microsoft.com/office/drawing/2014/chart" uri="{C3380CC4-5D6E-409C-BE32-E72D297353CC}">
              <c16:uniqueId val="{00000006-9530-4775-A6CD-6C2849BD7E8A}"/>
            </c:ext>
          </c:extLst>
        </c:ser>
        <c:ser>
          <c:idx val="7"/>
          <c:order val="7"/>
          <c:tx>
            <c:strRef>
              <c:f>'8.11'!$A$17</c:f>
              <c:strCache>
                <c:ptCount val="1"/>
                <c:pt idx="0">
                  <c:v>Jaderné palivo</c:v>
                </c:pt>
              </c:strCache>
            </c:strRef>
          </c:tx>
          <c:spPr>
            <a:solidFill>
              <a:srgbClr val="F7C9C7"/>
            </a:solidFill>
          </c:spPr>
          <c:invertIfNegative val="0"/>
          <c:val>
            <c:numRef>
              <c:f>'8.11'!$B$17:$M$17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9530-4775-A6CD-6C2849BD7E8A}"/>
            </c:ext>
          </c:extLst>
        </c:ser>
        <c:ser>
          <c:idx val="8"/>
          <c:order val="8"/>
          <c:tx>
            <c:strRef>
              <c:f>'8.11'!$A$18</c:f>
              <c:strCache>
                <c:ptCount val="1"/>
                <c:pt idx="0">
                  <c:v>Koks</c:v>
                </c:pt>
              </c:strCache>
            </c:strRef>
          </c:tx>
          <c:spPr>
            <a:solidFill>
              <a:srgbClr val="262626"/>
            </a:solidFill>
          </c:spPr>
          <c:invertIfNegative val="0"/>
          <c:val>
            <c:numRef>
              <c:f>'8.11'!$B$18:$M$18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9530-4775-A6CD-6C2849BD7E8A}"/>
            </c:ext>
          </c:extLst>
        </c:ser>
        <c:ser>
          <c:idx val="9"/>
          <c:order val="9"/>
          <c:tx>
            <c:strRef>
              <c:f>'8.11'!$A$19</c:f>
              <c:strCache>
                <c:ptCount val="1"/>
                <c:pt idx="0">
                  <c:v>Odpadní teplo</c:v>
                </c:pt>
              </c:strCache>
            </c:strRef>
          </c:tx>
          <c:spPr>
            <a:solidFill>
              <a:srgbClr val="646363"/>
            </a:solidFill>
          </c:spPr>
          <c:invertIfNegative val="0"/>
          <c:val>
            <c:numRef>
              <c:f>'8.11'!$B$19:$M$19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9530-4775-A6CD-6C2849BD7E8A}"/>
            </c:ext>
          </c:extLst>
        </c:ser>
        <c:ser>
          <c:idx val="10"/>
          <c:order val="10"/>
          <c:tx>
            <c:strRef>
              <c:f>'8.11'!$A$20</c:f>
              <c:strCache>
                <c:ptCount val="1"/>
                <c:pt idx="0">
                  <c:v>Ostatní kapalná paliva</c:v>
                </c:pt>
              </c:strCache>
            </c:strRef>
          </c:tx>
          <c:spPr>
            <a:solidFill>
              <a:srgbClr val="9D9D9C"/>
            </a:solidFill>
          </c:spPr>
          <c:invertIfNegative val="0"/>
          <c:val>
            <c:numRef>
              <c:f>'8.11'!$B$20:$M$20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9530-4775-A6CD-6C2849BD7E8A}"/>
            </c:ext>
          </c:extLst>
        </c:ser>
        <c:ser>
          <c:idx val="11"/>
          <c:order val="11"/>
          <c:tx>
            <c:strRef>
              <c:f>'8.11'!$A$21</c:f>
              <c:strCache>
                <c:ptCount val="1"/>
                <c:pt idx="0">
                  <c:v>Ostatní pevná paliva</c:v>
                </c:pt>
              </c:strCache>
            </c:strRef>
          </c:tx>
          <c:spPr>
            <a:solidFill>
              <a:srgbClr val="D0D0D0"/>
            </a:solidFill>
          </c:spPr>
          <c:invertIfNegative val="0"/>
          <c:val>
            <c:numRef>
              <c:f>'8.11'!$B$21:$M$21</c:f>
              <c:numCache>
                <c:formatCode>#,##0.0</c:formatCode>
                <c:ptCount val="12"/>
                <c:pt idx="0">
                  <c:v>37.205862000000003</c:v>
                </c:pt>
                <c:pt idx="1">
                  <c:v>32.676318000000002</c:v>
                </c:pt>
                <c:pt idx="2">
                  <c:v>37.966740999999999</c:v>
                </c:pt>
                <c:pt idx="3">
                  <c:v>35.044381000000001</c:v>
                </c:pt>
                <c:pt idx="4">
                  <c:v>29.231905999999999</c:v>
                </c:pt>
                <c:pt idx="5">
                  <c:v>18.786999999999999</c:v>
                </c:pt>
                <c:pt idx="6">
                  <c:v>1.3420000000000001</c:v>
                </c:pt>
                <c:pt idx="7">
                  <c:v>1.762</c:v>
                </c:pt>
                <c:pt idx="8">
                  <c:v>1.6148979999999999</c:v>
                </c:pt>
                <c:pt idx="9">
                  <c:v>25.860289000000002</c:v>
                </c:pt>
                <c:pt idx="10">
                  <c:v>30.662222</c:v>
                </c:pt>
                <c:pt idx="11">
                  <c:v>32.423063999999997</c:v>
                </c:pt>
              </c:numCache>
            </c:numRef>
          </c:val>
          <c:extLst>
            <c:ext xmlns:c16="http://schemas.microsoft.com/office/drawing/2014/chart" uri="{C3380CC4-5D6E-409C-BE32-E72D297353CC}">
              <c16:uniqueId val="{0000000B-9530-4775-A6CD-6C2849BD7E8A}"/>
            </c:ext>
          </c:extLst>
        </c:ser>
        <c:ser>
          <c:idx val="12"/>
          <c:order val="12"/>
          <c:tx>
            <c:strRef>
              <c:f>'8.11'!$A$22</c:f>
              <c:strCache>
                <c:ptCount val="1"/>
                <c:pt idx="0">
                  <c:v>Ostatní plyny</c:v>
                </c:pt>
              </c:strCache>
            </c:strRef>
          </c:tx>
          <c:spPr>
            <a:pattFill prst="ltUpDiag">
              <a:fgClr>
                <a:srgbClr val="23315F"/>
              </a:fgClr>
              <a:bgClr>
                <a:sysClr val="window" lastClr="FFFFFF"/>
              </a:bgClr>
            </a:pattFill>
          </c:spPr>
          <c:invertIfNegative val="0"/>
          <c:val>
            <c:numRef>
              <c:f>'8.11'!$B$22:$M$22</c:f>
              <c:numCache>
                <c:formatCode>#,##0.0</c:formatCode>
                <c:ptCount val="12"/>
                <c:pt idx="0">
                  <c:v>3.3000000000000002E-2</c:v>
                </c:pt>
                <c:pt idx="1">
                  <c:v>0.108</c:v>
                </c:pt>
                <c:pt idx="2">
                  <c:v>9.7000000000000003E-2</c:v>
                </c:pt>
                <c:pt idx="3">
                  <c:v>4.0000000000000001E-3</c:v>
                </c:pt>
                <c:pt idx="4">
                  <c:v>7.0000000000000007E-2</c:v>
                </c:pt>
                <c:pt idx="5">
                  <c:v>6.0000000000000001E-3</c:v>
                </c:pt>
                <c:pt idx="6">
                  <c:v>4.0000000000000001E-3</c:v>
                </c:pt>
                <c:pt idx="7">
                  <c:v>7.0000000000000001E-3</c:v>
                </c:pt>
                <c:pt idx="8">
                  <c:v>1.0999999999999999E-2</c:v>
                </c:pt>
                <c:pt idx="9">
                  <c:v>3.5999999999999997E-2</c:v>
                </c:pt>
                <c:pt idx="10">
                  <c:v>2.1000000000000001E-2</c:v>
                </c:pt>
                <c:pt idx="11">
                  <c:v>3.1E-2</c:v>
                </c:pt>
              </c:numCache>
            </c:numRef>
          </c:val>
          <c:extLst>
            <c:ext xmlns:c16="http://schemas.microsoft.com/office/drawing/2014/chart" uri="{C3380CC4-5D6E-409C-BE32-E72D297353CC}">
              <c16:uniqueId val="{0000000C-9530-4775-A6CD-6C2849BD7E8A}"/>
            </c:ext>
          </c:extLst>
        </c:ser>
        <c:ser>
          <c:idx val="13"/>
          <c:order val="13"/>
          <c:tx>
            <c:strRef>
              <c:f>'8.11'!$A$23</c:f>
              <c:strCache>
                <c:ptCount val="1"/>
                <c:pt idx="0">
                  <c:v>Ostatní</c:v>
                </c:pt>
              </c:strCache>
            </c:strRef>
          </c:tx>
          <c:spPr>
            <a:pattFill prst="ltUpDiag">
              <a:fgClr>
                <a:srgbClr val="E02C1F"/>
              </a:fgClr>
              <a:bgClr>
                <a:sysClr val="window" lastClr="FFFFFF"/>
              </a:bgClr>
            </a:pattFill>
          </c:spPr>
          <c:invertIfNegative val="0"/>
          <c:val>
            <c:numRef>
              <c:f>'8.11'!$B$23:$M$23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9530-4775-A6CD-6C2849BD7E8A}"/>
            </c:ext>
          </c:extLst>
        </c:ser>
        <c:ser>
          <c:idx val="14"/>
          <c:order val="14"/>
          <c:tx>
            <c:strRef>
              <c:f>'8.11'!$A$24</c:f>
              <c:strCache>
                <c:ptCount val="1"/>
                <c:pt idx="0">
                  <c:v>Topné oleje</c:v>
                </c:pt>
              </c:strCache>
            </c:strRef>
          </c:tx>
          <c:spPr>
            <a:pattFill prst="ltUpDiag">
              <a:fgClr>
                <a:srgbClr val="5A6588"/>
              </a:fgClr>
              <a:bgClr>
                <a:sysClr val="window" lastClr="FFFFFF"/>
              </a:bgClr>
            </a:pattFill>
          </c:spPr>
          <c:invertIfNegative val="0"/>
          <c:val>
            <c:numRef>
              <c:f>'8.11'!$B$24:$M$24</c:f>
              <c:numCache>
                <c:formatCode>#,##0.0</c:formatCode>
                <c:ptCount val="12"/>
                <c:pt idx="0">
                  <c:v>1.2137999999999999E-2</c:v>
                </c:pt>
                <c:pt idx="1">
                  <c:v>9.3682000000000001E-2</c:v>
                </c:pt>
                <c:pt idx="2">
                  <c:v>1.1259E-2</c:v>
                </c:pt>
                <c:pt idx="3">
                  <c:v>0.105619</c:v>
                </c:pt>
                <c:pt idx="4">
                  <c:v>5.8094E-2</c:v>
                </c:pt>
                <c:pt idx="5">
                  <c:v>0</c:v>
                </c:pt>
                <c:pt idx="6">
                  <c:v>0</c:v>
                </c:pt>
                <c:pt idx="7">
                  <c:v>0</c:v>
                </c:pt>
                <c:pt idx="8">
                  <c:v>1.1020000000000001E-3</c:v>
                </c:pt>
                <c:pt idx="9">
                  <c:v>2.0400000000000001E-3</c:v>
                </c:pt>
                <c:pt idx="10">
                  <c:v>0.57977800000000002</c:v>
                </c:pt>
                <c:pt idx="11">
                  <c:v>1.031936</c:v>
                </c:pt>
              </c:numCache>
            </c:numRef>
          </c:val>
          <c:extLst>
            <c:ext xmlns:c16="http://schemas.microsoft.com/office/drawing/2014/chart" uri="{C3380CC4-5D6E-409C-BE32-E72D297353CC}">
              <c16:uniqueId val="{0000000E-9530-4775-A6CD-6C2849BD7E8A}"/>
            </c:ext>
          </c:extLst>
        </c:ser>
        <c:ser>
          <c:idx val="15"/>
          <c:order val="15"/>
          <c:tx>
            <c:strRef>
              <c:f>'8.11'!$A$25</c:f>
              <c:strCache>
                <c:ptCount val="1"/>
                <c:pt idx="0">
                  <c:v>Zemní plyn</c:v>
                </c:pt>
              </c:strCache>
            </c:strRef>
          </c:tx>
          <c:spPr>
            <a:pattFill prst="ltUpDiag">
              <a:fgClr>
                <a:srgbClr val="E86158"/>
              </a:fgClr>
              <a:bgClr>
                <a:sysClr val="window" lastClr="FFFFFF"/>
              </a:bgClr>
            </a:pattFill>
          </c:spPr>
          <c:invertIfNegative val="0"/>
          <c:val>
            <c:numRef>
              <c:f>'8.11'!$B$25:$M$25</c:f>
              <c:numCache>
                <c:formatCode>#,##0.0</c:formatCode>
                <c:ptCount val="12"/>
                <c:pt idx="0">
                  <c:v>79.509691999999987</c:v>
                </c:pt>
                <c:pt idx="1">
                  <c:v>73.245868999999985</c:v>
                </c:pt>
                <c:pt idx="2">
                  <c:v>63.845057999999995</c:v>
                </c:pt>
                <c:pt idx="3">
                  <c:v>54.435927</c:v>
                </c:pt>
                <c:pt idx="4">
                  <c:v>31.563317000000005</c:v>
                </c:pt>
                <c:pt idx="5">
                  <c:v>17.438848999999998</c:v>
                </c:pt>
                <c:pt idx="6">
                  <c:v>15.862915999999998</c:v>
                </c:pt>
                <c:pt idx="7">
                  <c:v>16.685158999999999</c:v>
                </c:pt>
                <c:pt idx="8">
                  <c:v>17.210385000000002</c:v>
                </c:pt>
                <c:pt idx="9">
                  <c:v>39.28501</c:v>
                </c:pt>
                <c:pt idx="10">
                  <c:v>66.995369999999994</c:v>
                </c:pt>
                <c:pt idx="11">
                  <c:v>77.923290999999963</c:v>
                </c:pt>
              </c:numCache>
            </c:numRef>
          </c:val>
          <c:extLst>
            <c:ext xmlns:c16="http://schemas.microsoft.com/office/drawing/2014/chart" uri="{C3380CC4-5D6E-409C-BE32-E72D297353CC}">
              <c16:uniqueId val="{0000000F-9530-4775-A6CD-6C2849BD7E8A}"/>
            </c:ext>
          </c:extLst>
        </c:ser>
        <c:dLbls>
          <c:showLegendKey val="0"/>
          <c:showVal val="0"/>
          <c:showCatName val="0"/>
          <c:showSerName val="0"/>
          <c:showPercent val="0"/>
          <c:showBubbleSize val="0"/>
        </c:dLbls>
        <c:gapWidth val="50"/>
        <c:overlap val="100"/>
        <c:axId val="289617408"/>
        <c:axId val="289618944"/>
      </c:barChart>
      <c:catAx>
        <c:axId val="28961740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618944"/>
        <c:crosses val="autoZero"/>
        <c:auto val="1"/>
        <c:lblAlgn val="ctr"/>
        <c:lblOffset val="100"/>
        <c:noMultiLvlLbl val="0"/>
      </c:catAx>
      <c:valAx>
        <c:axId val="289618944"/>
        <c:scaling>
          <c:orientation val="minMax"/>
          <c:max val="6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617408"/>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FC31-42C6-8F95-7606B71E6BE5}"/>
              </c:ext>
            </c:extLst>
          </c:dPt>
          <c:dPt>
            <c:idx val="1"/>
            <c:bubble3D val="0"/>
            <c:spPr>
              <a:solidFill>
                <a:schemeClr val="accent2"/>
              </a:solidFill>
            </c:spPr>
            <c:extLst>
              <c:ext xmlns:c16="http://schemas.microsoft.com/office/drawing/2014/chart" uri="{C3380CC4-5D6E-409C-BE32-E72D297353CC}">
                <c16:uniqueId val="{00000003-FC31-42C6-8F95-7606B71E6BE5}"/>
              </c:ext>
            </c:extLst>
          </c:dPt>
          <c:dPt>
            <c:idx val="2"/>
            <c:bubble3D val="0"/>
            <c:spPr>
              <a:solidFill>
                <a:schemeClr val="accent3"/>
              </a:solidFill>
            </c:spPr>
            <c:extLst>
              <c:ext xmlns:c16="http://schemas.microsoft.com/office/drawing/2014/chart" uri="{C3380CC4-5D6E-409C-BE32-E72D297353CC}">
                <c16:uniqueId val="{00000005-FC31-42C6-8F95-7606B71E6BE5}"/>
              </c:ext>
            </c:extLst>
          </c:dPt>
          <c:dPt>
            <c:idx val="3"/>
            <c:bubble3D val="0"/>
            <c:spPr>
              <a:solidFill>
                <a:schemeClr val="accent4"/>
              </a:solidFill>
            </c:spPr>
            <c:extLst>
              <c:ext xmlns:c16="http://schemas.microsoft.com/office/drawing/2014/chart" uri="{C3380CC4-5D6E-409C-BE32-E72D297353CC}">
                <c16:uniqueId val="{00000007-FC31-42C6-8F95-7606B71E6BE5}"/>
              </c:ext>
            </c:extLst>
          </c:dPt>
          <c:dPt>
            <c:idx val="4"/>
            <c:bubble3D val="0"/>
            <c:spPr>
              <a:solidFill>
                <a:schemeClr val="accent5"/>
              </a:solidFill>
            </c:spPr>
            <c:extLst>
              <c:ext xmlns:c16="http://schemas.microsoft.com/office/drawing/2014/chart" uri="{C3380CC4-5D6E-409C-BE32-E72D297353CC}">
                <c16:uniqueId val="{00000009-FC31-42C6-8F95-7606B71E6BE5}"/>
              </c:ext>
            </c:extLst>
          </c:dPt>
          <c:dPt>
            <c:idx val="5"/>
            <c:bubble3D val="0"/>
            <c:spPr>
              <a:solidFill>
                <a:schemeClr val="accent6"/>
              </a:solidFill>
            </c:spPr>
            <c:extLst>
              <c:ext xmlns:c16="http://schemas.microsoft.com/office/drawing/2014/chart" uri="{C3380CC4-5D6E-409C-BE32-E72D297353CC}">
                <c16:uniqueId val="{0000000B-FC31-42C6-8F95-7606B71E6BE5}"/>
              </c:ext>
            </c:extLst>
          </c:dPt>
          <c:dPt>
            <c:idx val="6"/>
            <c:bubble3D val="0"/>
            <c:spPr>
              <a:solidFill>
                <a:srgbClr val="F0948F"/>
              </a:solidFill>
            </c:spPr>
            <c:extLst>
              <c:ext xmlns:c16="http://schemas.microsoft.com/office/drawing/2014/chart" uri="{C3380CC4-5D6E-409C-BE32-E72D297353CC}">
                <c16:uniqueId val="{0000000D-FC31-42C6-8F95-7606B71E6BE5}"/>
              </c:ext>
            </c:extLst>
          </c:dPt>
          <c:dPt>
            <c:idx val="7"/>
            <c:bubble3D val="0"/>
            <c:spPr>
              <a:solidFill>
                <a:srgbClr val="F7C9C7"/>
              </a:solidFill>
            </c:spPr>
            <c:extLst>
              <c:ext xmlns:c16="http://schemas.microsoft.com/office/drawing/2014/chart" uri="{C3380CC4-5D6E-409C-BE32-E72D297353CC}">
                <c16:uniqueId val="{0000000F-FC31-42C6-8F95-7606B71E6BE5}"/>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10-FC31-42C6-8F95-7606B71E6BE5}"/>
            </c:ext>
          </c:extLst>
        </c:ser>
        <c:ser>
          <c:idx val="2"/>
          <c:order val="1"/>
          <c:dPt>
            <c:idx val="0"/>
            <c:bubble3D val="0"/>
            <c:spPr>
              <a:solidFill>
                <a:schemeClr val="accent1"/>
              </a:solidFill>
            </c:spPr>
            <c:extLst>
              <c:ext xmlns:c16="http://schemas.microsoft.com/office/drawing/2014/chart" uri="{C3380CC4-5D6E-409C-BE32-E72D297353CC}">
                <c16:uniqueId val="{00000012-FC31-42C6-8F95-7606B71E6BE5}"/>
              </c:ext>
            </c:extLst>
          </c:dPt>
          <c:dPt>
            <c:idx val="1"/>
            <c:bubble3D val="0"/>
            <c:spPr>
              <a:solidFill>
                <a:schemeClr val="accent2"/>
              </a:solidFill>
            </c:spPr>
            <c:extLst>
              <c:ext xmlns:c16="http://schemas.microsoft.com/office/drawing/2014/chart" uri="{C3380CC4-5D6E-409C-BE32-E72D297353CC}">
                <c16:uniqueId val="{00000014-FC31-42C6-8F95-7606B71E6BE5}"/>
              </c:ext>
            </c:extLst>
          </c:dPt>
          <c:dPt>
            <c:idx val="2"/>
            <c:bubble3D val="0"/>
            <c:spPr>
              <a:solidFill>
                <a:schemeClr val="accent3"/>
              </a:solidFill>
            </c:spPr>
            <c:extLst>
              <c:ext xmlns:c16="http://schemas.microsoft.com/office/drawing/2014/chart" uri="{C3380CC4-5D6E-409C-BE32-E72D297353CC}">
                <c16:uniqueId val="{00000016-FC31-42C6-8F95-7606B71E6BE5}"/>
              </c:ext>
            </c:extLst>
          </c:dPt>
          <c:dPt>
            <c:idx val="3"/>
            <c:bubble3D val="0"/>
            <c:spPr>
              <a:solidFill>
                <a:schemeClr val="accent4"/>
              </a:solidFill>
            </c:spPr>
            <c:extLst>
              <c:ext xmlns:c16="http://schemas.microsoft.com/office/drawing/2014/chart" uri="{C3380CC4-5D6E-409C-BE32-E72D297353CC}">
                <c16:uniqueId val="{00000018-FC31-42C6-8F95-7606B71E6BE5}"/>
              </c:ext>
            </c:extLst>
          </c:dPt>
          <c:dPt>
            <c:idx val="4"/>
            <c:bubble3D val="0"/>
            <c:spPr>
              <a:solidFill>
                <a:schemeClr val="accent5"/>
              </a:solidFill>
            </c:spPr>
            <c:extLst>
              <c:ext xmlns:c16="http://schemas.microsoft.com/office/drawing/2014/chart" uri="{C3380CC4-5D6E-409C-BE32-E72D297353CC}">
                <c16:uniqueId val="{0000001A-FC31-42C6-8F95-7606B71E6BE5}"/>
              </c:ext>
            </c:extLst>
          </c:dPt>
          <c:dPt>
            <c:idx val="5"/>
            <c:bubble3D val="0"/>
            <c:spPr>
              <a:solidFill>
                <a:schemeClr val="accent6"/>
              </a:solidFill>
            </c:spPr>
            <c:extLst>
              <c:ext xmlns:c16="http://schemas.microsoft.com/office/drawing/2014/chart" uri="{C3380CC4-5D6E-409C-BE32-E72D297353CC}">
                <c16:uniqueId val="{0000001C-FC31-42C6-8F95-7606B71E6BE5}"/>
              </c:ext>
            </c:extLst>
          </c:dPt>
          <c:dPt>
            <c:idx val="6"/>
            <c:bubble3D val="0"/>
            <c:spPr>
              <a:solidFill>
                <a:srgbClr val="F0948F"/>
              </a:solidFill>
            </c:spPr>
            <c:extLst>
              <c:ext xmlns:c16="http://schemas.microsoft.com/office/drawing/2014/chart" uri="{C3380CC4-5D6E-409C-BE32-E72D297353CC}">
                <c16:uniqueId val="{0000001E-FC31-42C6-8F95-7606B71E6BE5}"/>
              </c:ext>
            </c:extLst>
          </c:dPt>
          <c:dPt>
            <c:idx val="7"/>
            <c:bubble3D val="0"/>
            <c:spPr>
              <a:solidFill>
                <a:srgbClr val="F7C9C7"/>
              </a:solidFill>
            </c:spPr>
            <c:extLst>
              <c:ext xmlns:c16="http://schemas.microsoft.com/office/drawing/2014/chart" uri="{C3380CC4-5D6E-409C-BE32-E72D297353CC}">
                <c16:uniqueId val="{00000020-FC31-42C6-8F95-7606B71E6BE5}"/>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1-FC31-42C6-8F95-7606B71E6BE5}"/>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AE4-49DD-8DD0-BF2FD3347764}"/>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AE4-49DD-8DD0-BF2FD3347764}"/>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AE4-49DD-8DD0-BF2FD3347764}"/>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AE4-49DD-8DD0-BF2FD3347764}"/>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AE4-49DD-8DD0-BF2FD3347764}"/>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AE4-49DD-8DD0-BF2FD3347764}"/>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AE4-49DD-8DD0-BF2FD3347764}"/>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AE4-49DD-8DD0-BF2FD3347764}"/>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AE4-49DD-8DD0-BF2FD3347764}"/>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AE4-49DD-8DD0-BF2FD3347764}"/>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AE4-49DD-8DD0-BF2FD3347764}"/>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AE4-49DD-8DD0-BF2FD3347764}"/>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AE4-49DD-8DD0-BF2FD3347764}"/>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AE4-49DD-8DD0-BF2FD3347764}"/>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AE4-49DD-8DD0-BF2FD3347764}"/>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CAE4-49DD-8DD0-BF2FD3347764}"/>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1.0950515117817302E-3"/>
          <c:y val="0"/>
        </c:manualLayout>
      </c:layout>
      <c:overlay val="0"/>
    </c:title>
    <c:autoTitleDeleted val="0"/>
    <c:plotArea>
      <c:layout>
        <c:manualLayout>
          <c:layoutTarget val="inner"/>
          <c:xMode val="edge"/>
          <c:yMode val="edge"/>
          <c:x val="8.8999975598373637E-2"/>
          <c:y val="0.29248122646279789"/>
          <c:w val="0.58899387519178148"/>
          <c:h val="0.53942642318683287"/>
        </c:manualLayout>
      </c:layout>
      <c:barChart>
        <c:barDir val="col"/>
        <c:grouping val="stacked"/>
        <c:varyColors val="0"/>
        <c:ser>
          <c:idx val="0"/>
          <c:order val="0"/>
          <c:tx>
            <c:strRef>
              <c:f>'8.12'!$A$27</c:f>
              <c:strCache>
                <c:ptCount val="1"/>
                <c:pt idx="0">
                  <c:v>Průmysl</c:v>
                </c:pt>
              </c:strCache>
            </c:strRef>
          </c:tx>
          <c:invertIfNegative val="0"/>
          <c:val>
            <c:numRef>
              <c:f>'8.12'!$B$27:$M$27</c:f>
              <c:numCache>
                <c:formatCode>#,##0.0</c:formatCode>
                <c:ptCount val="12"/>
                <c:pt idx="0">
                  <c:v>539.6705740000001</c:v>
                </c:pt>
                <c:pt idx="1">
                  <c:v>497.26172399999996</c:v>
                </c:pt>
                <c:pt idx="2">
                  <c:v>532.70594600000004</c:v>
                </c:pt>
                <c:pt idx="3">
                  <c:v>465.78243800000001</c:v>
                </c:pt>
                <c:pt idx="4">
                  <c:v>180.88175999999999</c:v>
                </c:pt>
                <c:pt idx="5">
                  <c:v>198.33396300000001</c:v>
                </c:pt>
                <c:pt idx="6">
                  <c:v>263.10753199999999</c:v>
                </c:pt>
                <c:pt idx="7">
                  <c:v>276.13167200000004</c:v>
                </c:pt>
                <c:pt idx="8">
                  <c:v>290.96355999999997</c:v>
                </c:pt>
                <c:pt idx="9">
                  <c:v>352.85994199999999</c:v>
                </c:pt>
                <c:pt idx="10">
                  <c:v>411.49559499999998</c:v>
                </c:pt>
                <c:pt idx="11">
                  <c:v>458.679126</c:v>
                </c:pt>
              </c:numCache>
            </c:numRef>
          </c:val>
          <c:extLst>
            <c:ext xmlns:c16="http://schemas.microsoft.com/office/drawing/2014/chart" uri="{C3380CC4-5D6E-409C-BE32-E72D297353CC}">
              <c16:uniqueId val="{00000000-72DF-4AAF-B273-0CD73148B88E}"/>
            </c:ext>
          </c:extLst>
        </c:ser>
        <c:ser>
          <c:idx val="1"/>
          <c:order val="1"/>
          <c:tx>
            <c:strRef>
              <c:f>'8.12'!$A$28</c:f>
              <c:strCache>
                <c:ptCount val="1"/>
                <c:pt idx="0">
                  <c:v>Energetika</c:v>
                </c:pt>
              </c:strCache>
            </c:strRef>
          </c:tx>
          <c:invertIfNegative val="0"/>
          <c:val>
            <c:numRef>
              <c:f>'8.12'!$B$28:$M$28</c:f>
              <c:numCache>
                <c:formatCode>#,##0.0</c:formatCode>
                <c:ptCount val="12"/>
                <c:pt idx="0">
                  <c:v>34.654670000000003</c:v>
                </c:pt>
                <c:pt idx="1">
                  <c:v>2.1174360000000001</c:v>
                </c:pt>
                <c:pt idx="2">
                  <c:v>56.263480000000001</c:v>
                </c:pt>
                <c:pt idx="3">
                  <c:v>0.34265899999999999</c:v>
                </c:pt>
                <c:pt idx="4">
                  <c:v>0.14544099999999999</c:v>
                </c:pt>
                <c:pt idx="5">
                  <c:v>6.6089999999999996E-2</c:v>
                </c:pt>
                <c:pt idx="6">
                  <c:v>5.9859999999999997E-2</c:v>
                </c:pt>
                <c:pt idx="7">
                  <c:v>6.4619999999999997E-2</c:v>
                </c:pt>
                <c:pt idx="8">
                  <c:v>0.10697999999999999</c:v>
                </c:pt>
                <c:pt idx="9">
                  <c:v>0.77454199999999995</c:v>
                </c:pt>
                <c:pt idx="10">
                  <c:v>1.6414299999999999</c:v>
                </c:pt>
                <c:pt idx="11">
                  <c:v>45.651772999999999</c:v>
                </c:pt>
              </c:numCache>
            </c:numRef>
          </c:val>
          <c:extLst>
            <c:ext xmlns:c16="http://schemas.microsoft.com/office/drawing/2014/chart" uri="{C3380CC4-5D6E-409C-BE32-E72D297353CC}">
              <c16:uniqueId val="{00000001-72DF-4AAF-B273-0CD73148B88E}"/>
            </c:ext>
          </c:extLst>
        </c:ser>
        <c:ser>
          <c:idx val="2"/>
          <c:order val="2"/>
          <c:tx>
            <c:strRef>
              <c:f>'8.12'!$A$29</c:f>
              <c:strCache>
                <c:ptCount val="1"/>
                <c:pt idx="0">
                  <c:v>Doprava</c:v>
                </c:pt>
              </c:strCache>
            </c:strRef>
          </c:tx>
          <c:invertIfNegative val="0"/>
          <c:val>
            <c:numRef>
              <c:f>'8.12'!$B$29:$M$29</c:f>
              <c:numCache>
                <c:formatCode>#,##0.0</c:formatCode>
                <c:ptCount val="12"/>
                <c:pt idx="0">
                  <c:v>3.2482600000000001</c:v>
                </c:pt>
                <c:pt idx="1">
                  <c:v>2.9180170000000003</c:v>
                </c:pt>
                <c:pt idx="2">
                  <c:v>2.4445610000000002</c:v>
                </c:pt>
                <c:pt idx="3">
                  <c:v>1.7089000000000001</c:v>
                </c:pt>
                <c:pt idx="4">
                  <c:v>0.6996</c:v>
                </c:pt>
                <c:pt idx="5">
                  <c:v>0.23649999999999999</c:v>
                </c:pt>
                <c:pt idx="6">
                  <c:v>0.19707999999999998</c:v>
                </c:pt>
                <c:pt idx="7">
                  <c:v>0.28039999999999998</c:v>
                </c:pt>
                <c:pt idx="8">
                  <c:v>0.39385300000000001</c:v>
                </c:pt>
                <c:pt idx="9">
                  <c:v>1.0515810000000001</c:v>
                </c:pt>
                <c:pt idx="10">
                  <c:v>2.3707500000000006</c:v>
                </c:pt>
                <c:pt idx="11">
                  <c:v>2.8946610000000002</c:v>
                </c:pt>
              </c:numCache>
            </c:numRef>
          </c:val>
          <c:extLst>
            <c:ext xmlns:c16="http://schemas.microsoft.com/office/drawing/2014/chart" uri="{C3380CC4-5D6E-409C-BE32-E72D297353CC}">
              <c16:uniqueId val="{00000002-72DF-4AAF-B273-0CD73148B88E}"/>
            </c:ext>
          </c:extLst>
        </c:ser>
        <c:ser>
          <c:idx val="3"/>
          <c:order val="3"/>
          <c:tx>
            <c:strRef>
              <c:f>'8.12'!$A$30</c:f>
              <c:strCache>
                <c:ptCount val="1"/>
                <c:pt idx="0">
                  <c:v>Stavebnictví</c:v>
                </c:pt>
              </c:strCache>
            </c:strRef>
          </c:tx>
          <c:invertIfNegative val="0"/>
          <c:val>
            <c:numRef>
              <c:f>'8.12'!$B$30:$M$30</c:f>
              <c:numCache>
                <c:formatCode>#,##0.0</c:formatCode>
                <c:ptCount val="12"/>
                <c:pt idx="0">
                  <c:v>0.13300999999999999</c:v>
                </c:pt>
                <c:pt idx="1">
                  <c:v>0.121</c:v>
                </c:pt>
                <c:pt idx="2">
                  <c:v>0.107</c:v>
                </c:pt>
                <c:pt idx="3">
                  <c:v>0.12928000000000001</c:v>
                </c:pt>
                <c:pt idx="4">
                  <c:v>3.533E-2</c:v>
                </c:pt>
                <c:pt idx="5">
                  <c:v>8.0000000000000002E-3</c:v>
                </c:pt>
                <c:pt idx="6">
                  <c:v>5.0000000000000001E-3</c:v>
                </c:pt>
                <c:pt idx="7">
                  <c:v>7.0000000000000001E-3</c:v>
                </c:pt>
                <c:pt idx="8">
                  <c:v>0.01</c:v>
                </c:pt>
                <c:pt idx="9">
                  <c:v>6.3760000000000011E-2</c:v>
                </c:pt>
                <c:pt idx="10">
                  <c:v>0.14407</c:v>
                </c:pt>
                <c:pt idx="11">
                  <c:v>0.19565000000000002</c:v>
                </c:pt>
              </c:numCache>
            </c:numRef>
          </c:val>
          <c:extLst>
            <c:ext xmlns:c16="http://schemas.microsoft.com/office/drawing/2014/chart" uri="{C3380CC4-5D6E-409C-BE32-E72D297353CC}">
              <c16:uniqueId val="{00000003-72DF-4AAF-B273-0CD73148B88E}"/>
            </c:ext>
          </c:extLst>
        </c:ser>
        <c:ser>
          <c:idx val="4"/>
          <c:order val="4"/>
          <c:tx>
            <c:strRef>
              <c:f>'8.12'!$A$31</c:f>
              <c:strCache>
                <c:ptCount val="1"/>
                <c:pt idx="0">
                  <c:v>Zemědělství a lesnictví</c:v>
                </c:pt>
              </c:strCache>
            </c:strRef>
          </c:tx>
          <c:invertIfNegative val="0"/>
          <c:val>
            <c:numRef>
              <c:f>'8.12'!$B$31:$M$31</c:f>
              <c:numCache>
                <c:formatCode>#,##0.0</c:formatCode>
                <c:ptCount val="12"/>
                <c:pt idx="0">
                  <c:v>1.484491</c:v>
                </c:pt>
                <c:pt idx="1">
                  <c:v>1.7442730000000002</c:v>
                </c:pt>
                <c:pt idx="2">
                  <c:v>1.04044</c:v>
                </c:pt>
                <c:pt idx="3">
                  <c:v>0.81904200000000005</c:v>
                </c:pt>
                <c:pt idx="4">
                  <c:v>0.9294</c:v>
                </c:pt>
                <c:pt idx="5">
                  <c:v>0.78989999999999994</c:v>
                </c:pt>
                <c:pt idx="6">
                  <c:v>1.1432440000000001</c:v>
                </c:pt>
                <c:pt idx="7">
                  <c:v>1.6801599999999999</c:v>
                </c:pt>
                <c:pt idx="8">
                  <c:v>1.5855699999999999</c:v>
                </c:pt>
                <c:pt idx="9">
                  <c:v>1.2468620000000001</c:v>
                </c:pt>
                <c:pt idx="10">
                  <c:v>1.2266649999999999</c:v>
                </c:pt>
                <c:pt idx="11">
                  <c:v>1.307877</c:v>
                </c:pt>
              </c:numCache>
            </c:numRef>
          </c:val>
          <c:extLst>
            <c:ext xmlns:c16="http://schemas.microsoft.com/office/drawing/2014/chart" uri="{C3380CC4-5D6E-409C-BE32-E72D297353CC}">
              <c16:uniqueId val="{00000004-72DF-4AAF-B273-0CD73148B88E}"/>
            </c:ext>
          </c:extLst>
        </c:ser>
        <c:ser>
          <c:idx val="5"/>
          <c:order val="5"/>
          <c:tx>
            <c:strRef>
              <c:f>'8.12'!$A$32</c:f>
              <c:strCache>
                <c:ptCount val="1"/>
                <c:pt idx="0">
                  <c:v>Domácnosti</c:v>
                </c:pt>
              </c:strCache>
            </c:strRef>
          </c:tx>
          <c:spPr>
            <a:solidFill>
              <a:schemeClr val="accent6"/>
            </a:solidFill>
          </c:spPr>
          <c:invertIfNegative val="0"/>
          <c:val>
            <c:numRef>
              <c:f>'8.12'!$B$32:$M$32</c:f>
              <c:numCache>
                <c:formatCode>#,##0.0</c:formatCode>
                <c:ptCount val="12"/>
                <c:pt idx="0">
                  <c:v>328.89850600000011</c:v>
                </c:pt>
                <c:pt idx="1">
                  <c:v>318.70262600000001</c:v>
                </c:pt>
                <c:pt idx="2">
                  <c:v>280.44348600000001</c:v>
                </c:pt>
                <c:pt idx="3">
                  <c:v>215.28331899999992</c:v>
                </c:pt>
                <c:pt idx="4">
                  <c:v>109.51864900000002</c:v>
                </c:pt>
                <c:pt idx="5">
                  <c:v>66.722704999999991</c:v>
                </c:pt>
                <c:pt idx="6">
                  <c:v>60.360637000000004</c:v>
                </c:pt>
                <c:pt idx="7">
                  <c:v>62.908682999999996</c:v>
                </c:pt>
                <c:pt idx="8">
                  <c:v>66.965157000000005</c:v>
                </c:pt>
                <c:pt idx="9">
                  <c:v>151.72220000000002</c:v>
                </c:pt>
                <c:pt idx="10">
                  <c:v>270.86855599999996</c:v>
                </c:pt>
                <c:pt idx="11">
                  <c:v>341.78618399999999</c:v>
                </c:pt>
              </c:numCache>
            </c:numRef>
          </c:val>
          <c:extLst>
            <c:ext xmlns:c16="http://schemas.microsoft.com/office/drawing/2014/chart" uri="{C3380CC4-5D6E-409C-BE32-E72D297353CC}">
              <c16:uniqueId val="{00000005-72DF-4AAF-B273-0CD73148B88E}"/>
            </c:ext>
          </c:extLst>
        </c:ser>
        <c:ser>
          <c:idx val="6"/>
          <c:order val="6"/>
          <c:tx>
            <c:strRef>
              <c:f>'8.12'!$A$33</c:f>
              <c:strCache>
                <c:ptCount val="1"/>
                <c:pt idx="0">
                  <c:v>Obchod, služby, školství, zdravotnictví</c:v>
                </c:pt>
              </c:strCache>
            </c:strRef>
          </c:tx>
          <c:spPr>
            <a:solidFill>
              <a:srgbClr val="F0948F"/>
            </a:solidFill>
          </c:spPr>
          <c:invertIfNegative val="0"/>
          <c:val>
            <c:numRef>
              <c:f>'8.12'!$B$33:$M$33</c:f>
              <c:numCache>
                <c:formatCode>#,##0.0</c:formatCode>
                <c:ptCount val="12"/>
                <c:pt idx="0">
                  <c:v>144.28352000000001</c:v>
                </c:pt>
                <c:pt idx="1">
                  <c:v>139.54790100000005</c:v>
                </c:pt>
                <c:pt idx="2">
                  <c:v>124.51015999999998</c:v>
                </c:pt>
                <c:pt idx="3">
                  <c:v>99.188906000000017</c:v>
                </c:pt>
                <c:pt idx="4">
                  <c:v>47.642493000000002</c:v>
                </c:pt>
                <c:pt idx="5">
                  <c:v>24.266339000000006</c:v>
                </c:pt>
                <c:pt idx="6">
                  <c:v>21.507817000000003</c:v>
                </c:pt>
                <c:pt idx="7">
                  <c:v>22.181235000000001</c:v>
                </c:pt>
                <c:pt idx="8">
                  <c:v>24.160092000000006</c:v>
                </c:pt>
                <c:pt idx="9">
                  <c:v>57.915475000000001</c:v>
                </c:pt>
                <c:pt idx="10">
                  <c:v>120.90638200000001</c:v>
                </c:pt>
                <c:pt idx="11">
                  <c:v>149.71431699999999</c:v>
                </c:pt>
              </c:numCache>
            </c:numRef>
          </c:val>
          <c:extLst>
            <c:ext xmlns:c16="http://schemas.microsoft.com/office/drawing/2014/chart" uri="{C3380CC4-5D6E-409C-BE32-E72D297353CC}">
              <c16:uniqueId val="{00000006-72DF-4AAF-B273-0CD73148B88E}"/>
            </c:ext>
          </c:extLst>
        </c:ser>
        <c:ser>
          <c:idx val="7"/>
          <c:order val="7"/>
          <c:tx>
            <c:strRef>
              <c:f>'8.12'!$A$34</c:f>
              <c:strCache>
                <c:ptCount val="1"/>
                <c:pt idx="0">
                  <c:v>Ostatní</c:v>
                </c:pt>
              </c:strCache>
            </c:strRef>
          </c:tx>
          <c:spPr>
            <a:solidFill>
              <a:srgbClr val="F7C9C7"/>
            </a:solidFill>
          </c:spPr>
          <c:invertIfNegative val="0"/>
          <c:val>
            <c:numRef>
              <c:f>'8.12'!$B$34:$M$34</c:f>
              <c:numCache>
                <c:formatCode>#,##0.0</c:formatCode>
                <c:ptCount val="12"/>
                <c:pt idx="0">
                  <c:v>2.8606829999999999</c:v>
                </c:pt>
                <c:pt idx="1">
                  <c:v>2.3696690000000005</c:v>
                </c:pt>
                <c:pt idx="2">
                  <c:v>2.361891</c:v>
                </c:pt>
                <c:pt idx="3">
                  <c:v>1.1159869999999998</c:v>
                </c:pt>
                <c:pt idx="4">
                  <c:v>0.48631999999999997</c:v>
                </c:pt>
                <c:pt idx="5">
                  <c:v>0.60982399999999992</c:v>
                </c:pt>
                <c:pt idx="6">
                  <c:v>0.38871799999999995</c:v>
                </c:pt>
                <c:pt idx="7">
                  <c:v>0.31769999999999998</c:v>
                </c:pt>
                <c:pt idx="8">
                  <c:v>0.3468</c:v>
                </c:pt>
                <c:pt idx="9">
                  <c:v>0.84994500000000006</c:v>
                </c:pt>
                <c:pt idx="10">
                  <c:v>1.7527969999999999</c:v>
                </c:pt>
                <c:pt idx="11">
                  <c:v>2.0709739999999996</c:v>
                </c:pt>
              </c:numCache>
            </c:numRef>
          </c:val>
          <c:extLst>
            <c:ext xmlns:c16="http://schemas.microsoft.com/office/drawing/2014/chart" uri="{C3380CC4-5D6E-409C-BE32-E72D297353CC}">
              <c16:uniqueId val="{00000007-72DF-4AAF-B273-0CD73148B88E}"/>
            </c:ext>
          </c:extLst>
        </c:ser>
        <c:dLbls>
          <c:showLegendKey val="0"/>
          <c:showVal val="0"/>
          <c:showCatName val="0"/>
          <c:showSerName val="0"/>
          <c:showPercent val="0"/>
          <c:showBubbleSize val="0"/>
        </c:dLbls>
        <c:gapWidth val="50"/>
        <c:overlap val="100"/>
        <c:axId val="290162944"/>
        <c:axId val="290172928"/>
      </c:barChart>
      <c:catAx>
        <c:axId val="29016294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90172928"/>
        <c:crosses val="autoZero"/>
        <c:auto val="1"/>
        <c:lblAlgn val="ctr"/>
        <c:lblOffset val="100"/>
        <c:noMultiLvlLbl val="0"/>
      </c:catAx>
      <c:valAx>
        <c:axId val="290172928"/>
        <c:scaling>
          <c:orientation val="minMax"/>
          <c:max val="25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0162944"/>
        <c:crosses val="autoZero"/>
        <c:crossBetween val="between"/>
        <c:majorUnit val="5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solidFill>
                  <a:schemeClr val="tx2"/>
                </a:solidFill>
              </a:defRPr>
            </a:pPr>
            <a:r>
              <a:rPr lang="cs-CZ" sz="1000">
                <a:solidFill>
                  <a:schemeClr val="tx2"/>
                </a:solidFill>
              </a:rPr>
              <a:t>Podíl v ČR</a:t>
            </a:r>
          </a:p>
        </c:rich>
      </c:tx>
      <c:layout>
        <c:manualLayout>
          <c:xMode val="edge"/>
          <c:yMode val="edge"/>
          <c:x val="5.1553002128805394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'8.12'!$M$39</c:f>
              <c:strCache>
                <c:ptCount val="1"/>
                <c:pt idx="0">
                  <c:v>Instalovaný výkon</c:v>
                </c:pt>
              </c:strCache>
            </c:strRef>
          </c:tx>
          <c:invertIfNegative val="0"/>
          <c:val>
            <c:numRef>
              <c:f>'8.12'!$N$39</c:f>
              <c:numCache>
                <c:formatCode>0.0%</c:formatCode>
                <c:ptCount val="1"/>
                <c:pt idx="0">
                  <c:v>0.12177028442640569</c:v>
                </c:pt>
              </c:numCache>
            </c:numRef>
          </c:val>
          <c:extLst>
            <c:ext xmlns:c16="http://schemas.microsoft.com/office/drawing/2014/chart" uri="{C3380CC4-5D6E-409C-BE32-E72D297353CC}">
              <c16:uniqueId val="{00000000-4E36-46C0-A91E-7D3667508618}"/>
            </c:ext>
          </c:extLst>
        </c:ser>
        <c:ser>
          <c:idx val="1"/>
          <c:order val="1"/>
          <c:tx>
            <c:strRef>
              <c:f>'8.12'!$M$40</c:f>
              <c:strCache>
                <c:ptCount val="1"/>
                <c:pt idx="0">
                  <c:v>Výroba tepla brutto</c:v>
                </c:pt>
              </c:strCache>
            </c:strRef>
          </c:tx>
          <c:invertIfNegative val="0"/>
          <c:val>
            <c:numRef>
              <c:f>'8.12'!$N$40</c:f>
              <c:numCache>
                <c:formatCode>0.0%</c:formatCode>
                <c:ptCount val="1"/>
                <c:pt idx="0">
                  <c:v>0.17263154936411587</c:v>
                </c:pt>
              </c:numCache>
            </c:numRef>
          </c:val>
          <c:extLst>
            <c:ext xmlns:c16="http://schemas.microsoft.com/office/drawing/2014/chart" uri="{C3380CC4-5D6E-409C-BE32-E72D297353CC}">
              <c16:uniqueId val="{00000001-4E36-46C0-A91E-7D3667508618}"/>
            </c:ext>
          </c:extLst>
        </c:ser>
        <c:ser>
          <c:idx val="2"/>
          <c:order val="2"/>
          <c:tx>
            <c:strRef>
              <c:f>'8.12'!$M$41</c:f>
              <c:strCache>
                <c:ptCount val="1"/>
                <c:pt idx="0">
                  <c:v>Dodávky tepla</c:v>
                </c:pt>
              </c:strCache>
            </c:strRef>
          </c:tx>
          <c:invertIfNegative val="0"/>
          <c:val>
            <c:numRef>
              <c:f>'8.12'!$N$41</c:f>
              <c:numCache>
                <c:formatCode>0.0%</c:formatCode>
                <c:ptCount val="1"/>
                <c:pt idx="0">
                  <c:v>0.22355088780009386</c:v>
                </c:pt>
              </c:numCache>
            </c:numRef>
          </c:val>
          <c:extLst>
            <c:ext xmlns:c16="http://schemas.microsoft.com/office/drawing/2014/chart" uri="{C3380CC4-5D6E-409C-BE32-E72D297353CC}">
              <c16:uniqueId val="{00000002-4E36-46C0-A91E-7D3667508618}"/>
            </c:ext>
          </c:extLst>
        </c:ser>
        <c:dLbls>
          <c:showLegendKey val="0"/>
          <c:showVal val="0"/>
          <c:showCatName val="0"/>
          <c:showSerName val="0"/>
          <c:showPercent val="0"/>
          <c:showBubbleSize val="0"/>
        </c:dLbls>
        <c:gapWidth val="150"/>
        <c:axId val="290195712"/>
        <c:axId val="290209792"/>
      </c:barChart>
      <c:catAx>
        <c:axId val="290195712"/>
        <c:scaling>
          <c:orientation val="maxMin"/>
        </c:scaling>
        <c:delete val="0"/>
        <c:axPos val="l"/>
        <c:numFmt formatCode="General" sourceLinked="1"/>
        <c:majorTickMark val="none"/>
        <c:minorTickMark val="none"/>
        <c:tickLblPos val="none"/>
        <c:crossAx val="290209792"/>
        <c:crosses val="autoZero"/>
        <c:auto val="1"/>
        <c:lblAlgn val="ctr"/>
        <c:lblOffset val="100"/>
        <c:noMultiLvlLbl val="0"/>
      </c:catAx>
      <c:valAx>
        <c:axId val="290209792"/>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90195712"/>
        <c:crosses val="max"/>
        <c:crossBetween val="between"/>
      </c:valAx>
    </c:plotArea>
    <c:legend>
      <c:legendPos val="b"/>
      <c:layout>
        <c:manualLayout>
          <c:xMode val="edge"/>
          <c:yMode val="edge"/>
          <c:x val="1.5162396231415507E-3"/>
          <c:y val="0.75512807259673831"/>
          <c:w val="0.49902664854189643"/>
          <c:h val="0.2448719274032616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3.2947773685037055E-3"/>
          <c:y val="0"/>
        </c:manualLayout>
      </c:layout>
      <c:overlay val="0"/>
    </c:title>
    <c:autoTitleDeleted val="0"/>
    <c:plotArea>
      <c:layout/>
      <c:barChart>
        <c:barDir val="col"/>
        <c:grouping val="stacked"/>
        <c:varyColors val="0"/>
        <c:ser>
          <c:idx val="0"/>
          <c:order val="0"/>
          <c:tx>
            <c:strRef>
              <c:f>'8.12'!$A$9</c:f>
              <c:strCache>
                <c:ptCount val="1"/>
                <c:pt idx="0">
                  <c:v>Biomasa</c:v>
                </c:pt>
              </c:strCache>
            </c:strRef>
          </c:tx>
          <c:spPr>
            <a:solidFill>
              <a:srgbClr val="23315F"/>
            </a:solidFill>
          </c:spPr>
          <c:invertIfNegative val="0"/>
          <c:val>
            <c:numRef>
              <c:f>'8.12'!$B$9:$M$9</c:f>
              <c:numCache>
                <c:formatCode>#,##0.0</c:formatCode>
                <c:ptCount val="12"/>
                <c:pt idx="0">
                  <c:v>134.64639600000001</c:v>
                </c:pt>
                <c:pt idx="1">
                  <c:v>150.17642099999998</c:v>
                </c:pt>
                <c:pt idx="2">
                  <c:v>144.633498</c:v>
                </c:pt>
                <c:pt idx="3">
                  <c:v>109.60970099999999</c:v>
                </c:pt>
                <c:pt idx="4">
                  <c:v>64.562888999999998</c:v>
                </c:pt>
                <c:pt idx="5">
                  <c:v>33.390682999999996</c:v>
                </c:pt>
                <c:pt idx="6">
                  <c:v>22.796147000000001</c:v>
                </c:pt>
                <c:pt idx="7">
                  <c:v>30.424254999999999</c:v>
                </c:pt>
                <c:pt idx="8">
                  <c:v>32.870058999999998</c:v>
                </c:pt>
                <c:pt idx="9">
                  <c:v>110.242071</c:v>
                </c:pt>
                <c:pt idx="10">
                  <c:v>159.24492800000002</c:v>
                </c:pt>
                <c:pt idx="11">
                  <c:v>169.05923800000002</c:v>
                </c:pt>
              </c:numCache>
            </c:numRef>
          </c:val>
          <c:extLst>
            <c:ext xmlns:c16="http://schemas.microsoft.com/office/drawing/2014/chart" uri="{C3380CC4-5D6E-409C-BE32-E72D297353CC}">
              <c16:uniqueId val="{00000000-2D92-4281-A4C1-DC17004EBD29}"/>
            </c:ext>
          </c:extLst>
        </c:ser>
        <c:ser>
          <c:idx val="1"/>
          <c:order val="1"/>
          <c:tx>
            <c:strRef>
              <c:f>'8.12'!$A$10</c:f>
              <c:strCache>
                <c:ptCount val="1"/>
                <c:pt idx="0">
                  <c:v>Bioplyn</c:v>
                </c:pt>
              </c:strCache>
            </c:strRef>
          </c:tx>
          <c:spPr>
            <a:solidFill>
              <a:srgbClr val="5A6588"/>
            </a:solidFill>
          </c:spPr>
          <c:invertIfNegative val="0"/>
          <c:val>
            <c:numRef>
              <c:f>'8.12'!$B$10:$M$10</c:f>
              <c:numCache>
                <c:formatCode>#,##0.0</c:formatCode>
                <c:ptCount val="12"/>
                <c:pt idx="0">
                  <c:v>4.1398279999999996</c:v>
                </c:pt>
                <c:pt idx="1">
                  <c:v>4.1665460000000003</c:v>
                </c:pt>
                <c:pt idx="2">
                  <c:v>3.7395670000000001</c:v>
                </c:pt>
                <c:pt idx="3">
                  <c:v>2.9478960000000001</c:v>
                </c:pt>
                <c:pt idx="4">
                  <c:v>2.4947639999999995</c:v>
                </c:pt>
                <c:pt idx="5">
                  <c:v>2.3642349999999999</c:v>
                </c:pt>
                <c:pt idx="6">
                  <c:v>2.8849909999999999</c:v>
                </c:pt>
                <c:pt idx="7">
                  <c:v>3.3305389999999999</c:v>
                </c:pt>
                <c:pt idx="8">
                  <c:v>3.1976720000000003</c:v>
                </c:pt>
                <c:pt idx="9">
                  <c:v>3.6931630000000002</c:v>
                </c:pt>
                <c:pt idx="10">
                  <c:v>4.4941560000000003</c:v>
                </c:pt>
                <c:pt idx="11">
                  <c:v>4.4625219999999999</c:v>
                </c:pt>
              </c:numCache>
            </c:numRef>
          </c:val>
          <c:extLst>
            <c:ext xmlns:c16="http://schemas.microsoft.com/office/drawing/2014/chart" uri="{C3380CC4-5D6E-409C-BE32-E72D297353CC}">
              <c16:uniqueId val="{00000001-2D92-4281-A4C1-DC17004EBD29}"/>
            </c:ext>
          </c:extLst>
        </c:ser>
        <c:ser>
          <c:idx val="2"/>
          <c:order val="2"/>
          <c:tx>
            <c:strRef>
              <c:f>'8.12'!$A$11</c:f>
              <c:strCache>
                <c:ptCount val="1"/>
                <c:pt idx="0">
                  <c:v>Černé uhlí</c:v>
                </c:pt>
              </c:strCache>
            </c:strRef>
          </c:tx>
          <c:spPr>
            <a:solidFill>
              <a:srgbClr val="9198B0"/>
            </a:solidFill>
          </c:spPr>
          <c:invertIfNegative val="0"/>
          <c:val>
            <c:numRef>
              <c:f>'8.12'!$B$11:$M$11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2D92-4281-A4C1-DC17004EBD29}"/>
            </c:ext>
          </c:extLst>
        </c:ser>
        <c:ser>
          <c:idx val="3"/>
          <c:order val="3"/>
          <c:tx>
            <c:strRef>
              <c:f>'8.12'!$A$12</c:f>
              <c:strCache>
                <c:ptCount val="1"/>
                <c:pt idx="0">
                  <c:v>Elektrická energie</c:v>
                </c:pt>
              </c:strCache>
            </c:strRef>
          </c:tx>
          <c:spPr>
            <a:solidFill>
              <a:srgbClr val="C8CBD7"/>
            </a:solidFill>
          </c:spPr>
          <c:invertIfNegative val="0"/>
          <c:val>
            <c:numRef>
              <c:f>'8.12'!$B$12:$M$12</c:f>
              <c:numCache>
                <c:formatCode>#,##0.0</c:formatCode>
                <c:ptCount val="12"/>
                <c:pt idx="0">
                  <c:v>1.8340879999999999</c:v>
                </c:pt>
                <c:pt idx="1">
                  <c:v>3.5156680000000002</c:v>
                </c:pt>
                <c:pt idx="2">
                  <c:v>4.4120840000000001</c:v>
                </c:pt>
                <c:pt idx="3">
                  <c:v>3.8178839999999998</c:v>
                </c:pt>
                <c:pt idx="4">
                  <c:v>1.9665999999999999</c:v>
                </c:pt>
                <c:pt idx="5">
                  <c:v>2.4121129999999997</c:v>
                </c:pt>
                <c:pt idx="6">
                  <c:v>1.1662969999999999</c:v>
                </c:pt>
                <c:pt idx="7">
                  <c:v>2.47187</c:v>
                </c:pt>
                <c:pt idx="8">
                  <c:v>2.0778599999999998</c:v>
                </c:pt>
                <c:pt idx="9">
                  <c:v>2.8896100000000002</c:v>
                </c:pt>
                <c:pt idx="10">
                  <c:v>1.7387650000000001</c:v>
                </c:pt>
                <c:pt idx="11">
                  <c:v>5.372439</c:v>
                </c:pt>
              </c:numCache>
            </c:numRef>
          </c:val>
          <c:extLst>
            <c:ext xmlns:c16="http://schemas.microsoft.com/office/drawing/2014/chart" uri="{C3380CC4-5D6E-409C-BE32-E72D297353CC}">
              <c16:uniqueId val="{00000003-2D92-4281-A4C1-DC17004EBD29}"/>
            </c:ext>
          </c:extLst>
        </c:ser>
        <c:ser>
          <c:idx val="4"/>
          <c:order val="4"/>
          <c:tx>
            <c:strRef>
              <c:f>'8.12'!$A$13</c:f>
              <c:strCache>
                <c:ptCount val="1"/>
                <c:pt idx="0">
                  <c:v>Energie prostředí (tepelné čerpadlo)</c:v>
                </c:pt>
              </c:strCache>
            </c:strRef>
          </c:tx>
          <c:spPr>
            <a:solidFill>
              <a:srgbClr val="E02C1F"/>
            </a:solidFill>
          </c:spPr>
          <c:invertIfNegative val="0"/>
          <c:val>
            <c:numRef>
              <c:f>'8.12'!$B$13:$M$13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2D92-4281-A4C1-DC17004EBD29}"/>
            </c:ext>
          </c:extLst>
        </c:ser>
        <c:ser>
          <c:idx val="5"/>
          <c:order val="5"/>
          <c:tx>
            <c:strRef>
              <c:f>'8.12'!$A$14</c:f>
              <c:strCache>
                <c:ptCount val="1"/>
                <c:pt idx="0">
                  <c:v>Energie Slunce (solární kolektor)</c:v>
                </c:pt>
              </c:strCache>
            </c:strRef>
          </c:tx>
          <c:spPr>
            <a:solidFill>
              <a:srgbClr val="E86158"/>
            </a:solidFill>
          </c:spPr>
          <c:invertIfNegative val="0"/>
          <c:val>
            <c:numRef>
              <c:f>'8.12'!$B$14:$M$14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2D92-4281-A4C1-DC17004EBD29}"/>
            </c:ext>
          </c:extLst>
        </c:ser>
        <c:ser>
          <c:idx val="6"/>
          <c:order val="6"/>
          <c:tx>
            <c:strRef>
              <c:f>'8.12'!$A$15</c:f>
              <c:strCache>
                <c:ptCount val="1"/>
                <c:pt idx="0">
                  <c:v>Hnědé uhlí</c:v>
                </c:pt>
              </c:strCache>
            </c:strRef>
          </c:tx>
          <c:spPr>
            <a:solidFill>
              <a:srgbClr val="F0948F"/>
            </a:solidFill>
          </c:spPr>
          <c:invertIfNegative val="0"/>
          <c:val>
            <c:numRef>
              <c:f>'8.12'!$B$15:$M$15</c:f>
              <c:numCache>
                <c:formatCode>#,##0.0</c:formatCode>
                <c:ptCount val="12"/>
                <c:pt idx="0">
                  <c:v>1576.6077560000003</c:v>
                </c:pt>
                <c:pt idx="1">
                  <c:v>1492.3192670000001</c:v>
                </c:pt>
                <c:pt idx="2">
                  <c:v>1318.7027289999999</c:v>
                </c:pt>
                <c:pt idx="3">
                  <c:v>1065.5826939999999</c:v>
                </c:pt>
                <c:pt idx="4">
                  <c:v>557.07758100000001</c:v>
                </c:pt>
                <c:pt idx="5">
                  <c:v>309.16406999999998</c:v>
                </c:pt>
                <c:pt idx="6">
                  <c:v>172.14860300000001</c:v>
                </c:pt>
                <c:pt idx="7">
                  <c:v>268.52868999999993</c:v>
                </c:pt>
                <c:pt idx="8">
                  <c:v>315.88648799999999</c:v>
                </c:pt>
                <c:pt idx="9">
                  <c:v>665.48292000000004</c:v>
                </c:pt>
                <c:pt idx="10">
                  <c:v>1279.0796350000001</c:v>
                </c:pt>
                <c:pt idx="11">
                  <c:v>1598.2484549999997</c:v>
                </c:pt>
              </c:numCache>
            </c:numRef>
          </c:val>
          <c:extLst>
            <c:ext xmlns:c16="http://schemas.microsoft.com/office/drawing/2014/chart" uri="{C3380CC4-5D6E-409C-BE32-E72D297353CC}">
              <c16:uniqueId val="{00000006-2D92-4281-A4C1-DC17004EBD29}"/>
            </c:ext>
          </c:extLst>
        </c:ser>
        <c:ser>
          <c:idx val="7"/>
          <c:order val="7"/>
          <c:tx>
            <c:strRef>
              <c:f>'8.12'!$A$16</c:f>
              <c:strCache>
                <c:ptCount val="1"/>
                <c:pt idx="0">
                  <c:v>Jaderné palivo</c:v>
                </c:pt>
              </c:strCache>
            </c:strRef>
          </c:tx>
          <c:spPr>
            <a:solidFill>
              <a:srgbClr val="F7C9C7"/>
            </a:solidFill>
          </c:spPr>
          <c:invertIfNegative val="0"/>
          <c:val>
            <c:numRef>
              <c:f>'8.12'!$B$16:$M$16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2D92-4281-A4C1-DC17004EBD29}"/>
            </c:ext>
          </c:extLst>
        </c:ser>
        <c:ser>
          <c:idx val="8"/>
          <c:order val="8"/>
          <c:tx>
            <c:strRef>
              <c:f>'8.12'!$A$17</c:f>
              <c:strCache>
                <c:ptCount val="1"/>
                <c:pt idx="0">
                  <c:v>Koks</c:v>
                </c:pt>
              </c:strCache>
            </c:strRef>
          </c:tx>
          <c:spPr>
            <a:solidFill>
              <a:srgbClr val="262626"/>
            </a:solidFill>
          </c:spPr>
          <c:invertIfNegative val="0"/>
          <c:val>
            <c:numRef>
              <c:f>'8.12'!$B$17:$M$17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2D92-4281-A4C1-DC17004EBD29}"/>
            </c:ext>
          </c:extLst>
        </c:ser>
        <c:ser>
          <c:idx val="9"/>
          <c:order val="9"/>
          <c:tx>
            <c:strRef>
              <c:f>'8.12'!$A$18</c:f>
              <c:strCache>
                <c:ptCount val="1"/>
                <c:pt idx="0">
                  <c:v>Odpadní teplo</c:v>
                </c:pt>
              </c:strCache>
            </c:strRef>
          </c:tx>
          <c:spPr>
            <a:solidFill>
              <a:srgbClr val="646363"/>
            </a:solidFill>
          </c:spPr>
          <c:invertIfNegative val="0"/>
          <c:val>
            <c:numRef>
              <c:f>'8.12'!$B$18:$M$18</c:f>
              <c:numCache>
                <c:formatCode>#,##0.0</c:formatCode>
                <c:ptCount val="12"/>
                <c:pt idx="0">
                  <c:v>0.667188</c:v>
                </c:pt>
                <c:pt idx="1">
                  <c:v>1.0392760000000001</c:v>
                </c:pt>
                <c:pt idx="2">
                  <c:v>1.512713</c:v>
                </c:pt>
                <c:pt idx="3">
                  <c:v>2.101</c:v>
                </c:pt>
                <c:pt idx="4">
                  <c:v>5.4619999999999997</c:v>
                </c:pt>
                <c:pt idx="5">
                  <c:v>7.6349999999999998</c:v>
                </c:pt>
                <c:pt idx="6">
                  <c:v>15.319000000000001</c:v>
                </c:pt>
                <c:pt idx="7">
                  <c:v>15.87</c:v>
                </c:pt>
                <c:pt idx="8">
                  <c:v>9.1035959999999996</c:v>
                </c:pt>
                <c:pt idx="9">
                  <c:v>7.274</c:v>
                </c:pt>
                <c:pt idx="10">
                  <c:v>5.02529</c:v>
                </c:pt>
                <c:pt idx="11">
                  <c:v>4.3812899999999999</c:v>
                </c:pt>
              </c:numCache>
            </c:numRef>
          </c:val>
          <c:extLst>
            <c:ext xmlns:c16="http://schemas.microsoft.com/office/drawing/2014/chart" uri="{C3380CC4-5D6E-409C-BE32-E72D297353CC}">
              <c16:uniqueId val="{00000009-2D92-4281-A4C1-DC17004EBD29}"/>
            </c:ext>
          </c:extLst>
        </c:ser>
        <c:ser>
          <c:idx val="10"/>
          <c:order val="10"/>
          <c:tx>
            <c:strRef>
              <c:f>'8.12'!$A$19</c:f>
              <c:strCache>
                <c:ptCount val="1"/>
                <c:pt idx="0">
                  <c:v>Ostatní kapalná paliva</c:v>
                </c:pt>
              </c:strCache>
            </c:strRef>
          </c:tx>
          <c:spPr>
            <a:solidFill>
              <a:srgbClr val="9D9D9C"/>
            </a:solidFill>
          </c:spPr>
          <c:invertIfNegative val="0"/>
          <c:val>
            <c:numRef>
              <c:f>'8.12'!$B$19:$M$19</c:f>
              <c:numCache>
                <c:formatCode>#,##0.0</c:formatCode>
                <c:ptCount val="12"/>
                <c:pt idx="0">
                  <c:v>1.428839</c:v>
                </c:pt>
                <c:pt idx="1">
                  <c:v>1.533474</c:v>
                </c:pt>
                <c:pt idx="2">
                  <c:v>1.567585</c:v>
                </c:pt>
                <c:pt idx="3">
                  <c:v>1.807911</c:v>
                </c:pt>
                <c:pt idx="4">
                  <c:v>0.27332000000000001</c:v>
                </c:pt>
                <c:pt idx="5">
                  <c:v>0.26556299999999999</c:v>
                </c:pt>
                <c:pt idx="6">
                  <c:v>0.77306600000000003</c:v>
                </c:pt>
                <c:pt idx="7">
                  <c:v>0.64839899999999995</c:v>
                </c:pt>
                <c:pt idx="8">
                  <c:v>0.80538200000000004</c:v>
                </c:pt>
                <c:pt idx="9">
                  <c:v>0.73629600000000006</c:v>
                </c:pt>
                <c:pt idx="10">
                  <c:v>1.2111190000000001</c:v>
                </c:pt>
                <c:pt idx="11">
                  <c:v>1.3890009999999999</c:v>
                </c:pt>
              </c:numCache>
            </c:numRef>
          </c:val>
          <c:extLst>
            <c:ext xmlns:c16="http://schemas.microsoft.com/office/drawing/2014/chart" uri="{C3380CC4-5D6E-409C-BE32-E72D297353CC}">
              <c16:uniqueId val="{0000000A-2D92-4281-A4C1-DC17004EBD29}"/>
            </c:ext>
          </c:extLst>
        </c:ser>
        <c:ser>
          <c:idx val="11"/>
          <c:order val="11"/>
          <c:tx>
            <c:strRef>
              <c:f>'8.12'!$A$20</c:f>
              <c:strCache>
                <c:ptCount val="1"/>
                <c:pt idx="0">
                  <c:v>Ostatní pevná paliva</c:v>
                </c:pt>
              </c:strCache>
            </c:strRef>
          </c:tx>
          <c:spPr>
            <a:solidFill>
              <a:srgbClr val="D0D0D0"/>
            </a:solidFill>
          </c:spPr>
          <c:invertIfNegative val="0"/>
          <c:val>
            <c:numRef>
              <c:f>'8.12'!$B$20:$M$20</c:f>
              <c:numCache>
                <c:formatCode>#,##0.0</c:formatCode>
                <c:ptCount val="12"/>
                <c:pt idx="0">
                  <c:v>5.7202618978751545</c:v>
                </c:pt>
                <c:pt idx="1">
                  <c:v>6.0026982221495926</c:v>
                </c:pt>
                <c:pt idx="2">
                  <c:v>2.1098278191778985</c:v>
                </c:pt>
                <c:pt idx="3">
                  <c:v>6.8348024989151241</c:v>
                </c:pt>
                <c:pt idx="4">
                  <c:v>6.384485304860136</c:v>
                </c:pt>
                <c:pt idx="5">
                  <c:v>6.8760000000000003</c:v>
                </c:pt>
                <c:pt idx="6">
                  <c:v>5.2019606285417694</c:v>
                </c:pt>
                <c:pt idx="7">
                  <c:v>6.2686371053157686</c:v>
                </c:pt>
                <c:pt idx="8">
                  <c:v>7.3609612314203323</c:v>
                </c:pt>
                <c:pt idx="9">
                  <c:v>3.3275097488868579</c:v>
                </c:pt>
                <c:pt idx="10">
                  <c:v>2.5776028997585732</c:v>
                </c:pt>
                <c:pt idx="11">
                  <c:v>6.2629999999999999</c:v>
                </c:pt>
              </c:numCache>
            </c:numRef>
          </c:val>
          <c:extLst>
            <c:ext xmlns:c16="http://schemas.microsoft.com/office/drawing/2014/chart" uri="{C3380CC4-5D6E-409C-BE32-E72D297353CC}">
              <c16:uniqueId val="{0000000B-2D92-4281-A4C1-DC17004EBD29}"/>
            </c:ext>
          </c:extLst>
        </c:ser>
        <c:ser>
          <c:idx val="12"/>
          <c:order val="12"/>
          <c:tx>
            <c:strRef>
              <c:f>'8.12'!$A$21</c:f>
              <c:strCache>
                <c:ptCount val="1"/>
                <c:pt idx="0">
                  <c:v>Ostatní plyny</c:v>
                </c:pt>
              </c:strCache>
            </c:strRef>
          </c:tx>
          <c:spPr>
            <a:pattFill prst="ltUpDiag">
              <a:fgClr>
                <a:srgbClr val="23315F"/>
              </a:fgClr>
              <a:bgClr>
                <a:sysClr val="window" lastClr="FFFFFF"/>
              </a:bgClr>
            </a:pattFill>
          </c:spPr>
          <c:invertIfNegative val="0"/>
          <c:val>
            <c:numRef>
              <c:f>'8.12'!$B$21:$M$21</c:f>
              <c:numCache>
                <c:formatCode>#,##0.0</c:formatCode>
                <c:ptCount val="12"/>
                <c:pt idx="0">
                  <c:v>69.560600000000008</c:v>
                </c:pt>
                <c:pt idx="1">
                  <c:v>59.341516000000006</c:v>
                </c:pt>
                <c:pt idx="2">
                  <c:v>51.656178999999995</c:v>
                </c:pt>
                <c:pt idx="3">
                  <c:v>38.473049999999994</c:v>
                </c:pt>
                <c:pt idx="4">
                  <c:v>29.302782000000004</c:v>
                </c:pt>
                <c:pt idx="5">
                  <c:v>75.249380000000002</c:v>
                </c:pt>
                <c:pt idx="6">
                  <c:v>62.40211</c:v>
                </c:pt>
                <c:pt idx="7">
                  <c:v>58.75192599999999</c:v>
                </c:pt>
                <c:pt idx="8">
                  <c:v>66.821090000000012</c:v>
                </c:pt>
                <c:pt idx="9">
                  <c:v>78.622529</c:v>
                </c:pt>
                <c:pt idx="10">
                  <c:v>75.831199999999995</c:v>
                </c:pt>
                <c:pt idx="11">
                  <c:v>54.916020000000003</c:v>
                </c:pt>
              </c:numCache>
            </c:numRef>
          </c:val>
          <c:extLst>
            <c:ext xmlns:c16="http://schemas.microsoft.com/office/drawing/2014/chart" uri="{C3380CC4-5D6E-409C-BE32-E72D297353CC}">
              <c16:uniqueId val="{0000000C-2D92-4281-A4C1-DC17004EBD29}"/>
            </c:ext>
          </c:extLst>
        </c:ser>
        <c:ser>
          <c:idx val="13"/>
          <c:order val="13"/>
          <c:tx>
            <c:strRef>
              <c:f>'8.12'!$A$22</c:f>
              <c:strCache>
                <c:ptCount val="1"/>
                <c:pt idx="0">
                  <c:v>Ostatní</c:v>
                </c:pt>
              </c:strCache>
            </c:strRef>
          </c:tx>
          <c:spPr>
            <a:pattFill prst="ltUpDiag">
              <a:fgClr>
                <a:srgbClr val="E02C1F"/>
              </a:fgClr>
              <a:bgClr>
                <a:sysClr val="window" lastClr="FFFFFF"/>
              </a:bgClr>
            </a:pattFill>
          </c:spPr>
          <c:invertIfNegative val="0"/>
          <c:val>
            <c:numRef>
              <c:f>'8.12'!$B$22:$M$22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2D92-4281-A4C1-DC17004EBD29}"/>
            </c:ext>
          </c:extLst>
        </c:ser>
        <c:ser>
          <c:idx val="14"/>
          <c:order val="14"/>
          <c:tx>
            <c:strRef>
              <c:f>'8.12'!$A$23</c:f>
              <c:strCache>
                <c:ptCount val="1"/>
                <c:pt idx="0">
                  <c:v>Topné oleje</c:v>
                </c:pt>
              </c:strCache>
            </c:strRef>
          </c:tx>
          <c:spPr>
            <a:pattFill prst="ltUpDiag">
              <a:fgClr>
                <a:srgbClr val="5A6588"/>
              </a:fgClr>
              <a:bgClr>
                <a:sysClr val="window" lastClr="FFFFFF"/>
              </a:bgClr>
            </a:pattFill>
          </c:spPr>
          <c:invertIfNegative val="0"/>
          <c:val>
            <c:numRef>
              <c:f>'8.12'!$B$23:$M$23</c:f>
              <c:numCache>
                <c:formatCode>#,##0.0</c:formatCode>
                <c:ptCount val="12"/>
                <c:pt idx="0">
                  <c:v>5.2333090000000002</c:v>
                </c:pt>
                <c:pt idx="1">
                  <c:v>2.3595699999999997</c:v>
                </c:pt>
                <c:pt idx="2">
                  <c:v>2.1093940000000004</c:v>
                </c:pt>
                <c:pt idx="3">
                  <c:v>1.7134850000000001</c:v>
                </c:pt>
                <c:pt idx="4">
                  <c:v>0.93984400000000001</c:v>
                </c:pt>
                <c:pt idx="5">
                  <c:v>1.1468790000000002</c:v>
                </c:pt>
                <c:pt idx="6">
                  <c:v>3.4682760000000004</c:v>
                </c:pt>
                <c:pt idx="7">
                  <c:v>0.847082</c:v>
                </c:pt>
                <c:pt idx="8">
                  <c:v>1.6712340000000001</c:v>
                </c:pt>
                <c:pt idx="9">
                  <c:v>1.356212</c:v>
                </c:pt>
                <c:pt idx="10">
                  <c:v>1.5332000000000001</c:v>
                </c:pt>
                <c:pt idx="11">
                  <c:v>2.1555220000000004</c:v>
                </c:pt>
              </c:numCache>
            </c:numRef>
          </c:val>
          <c:extLst>
            <c:ext xmlns:c16="http://schemas.microsoft.com/office/drawing/2014/chart" uri="{C3380CC4-5D6E-409C-BE32-E72D297353CC}">
              <c16:uniqueId val="{0000000E-2D92-4281-A4C1-DC17004EBD29}"/>
            </c:ext>
          </c:extLst>
        </c:ser>
        <c:ser>
          <c:idx val="15"/>
          <c:order val="15"/>
          <c:tx>
            <c:strRef>
              <c:f>'8.12'!$A$24</c:f>
              <c:strCache>
                <c:ptCount val="1"/>
                <c:pt idx="0">
                  <c:v>Zemní plyn</c:v>
                </c:pt>
              </c:strCache>
            </c:strRef>
          </c:tx>
          <c:spPr>
            <a:pattFill prst="ltUpDiag">
              <a:fgClr>
                <a:srgbClr val="E86158"/>
              </a:fgClr>
              <a:bgClr>
                <a:sysClr val="window" lastClr="FFFFFF"/>
              </a:bgClr>
            </a:pattFill>
          </c:spPr>
          <c:invertIfNegative val="0"/>
          <c:val>
            <c:numRef>
              <c:f>'8.12'!$B$24:$M$24</c:f>
              <c:numCache>
                <c:formatCode>#,##0.0</c:formatCode>
                <c:ptCount val="12"/>
                <c:pt idx="0">
                  <c:v>529.65806610212485</c:v>
                </c:pt>
                <c:pt idx="1">
                  <c:v>462.14303977785045</c:v>
                </c:pt>
                <c:pt idx="2">
                  <c:v>525.78264818082221</c:v>
                </c:pt>
                <c:pt idx="3">
                  <c:v>448.20721250108488</c:v>
                </c:pt>
                <c:pt idx="4">
                  <c:v>181.93734869513986</c:v>
                </c:pt>
                <c:pt idx="5">
                  <c:v>153.54236699999998</c:v>
                </c:pt>
                <c:pt idx="6">
                  <c:v>250.52167037145819</c:v>
                </c:pt>
                <c:pt idx="7">
                  <c:v>251.83073689468421</c:v>
                </c:pt>
                <c:pt idx="8">
                  <c:v>257.52486376857962</c:v>
                </c:pt>
                <c:pt idx="9">
                  <c:v>297.87095025111319</c:v>
                </c:pt>
                <c:pt idx="10">
                  <c:v>365.51936210024144</c:v>
                </c:pt>
                <c:pt idx="11">
                  <c:v>466.93335999999999</c:v>
                </c:pt>
              </c:numCache>
            </c:numRef>
          </c:val>
          <c:extLst>
            <c:ext xmlns:c16="http://schemas.microsoft.com/office/drawing/2014/chart" uri="{C3380CC4-5D6E-409C-BE32-E72D297353CC}">
              <c16:uniqueId val="{0000000F-2D92-4281-A4C1-DC17004EBD29}"/>
            </c:ext>
          </c:extLst>
        </c:ser>
        <c:dLbls>
          <c:showLegendKey val="0"/>
          <c:showVal val="0"/>
          <c:showCatName val="0"/>
          <c:showSerName val="0"/>
          <c:showPercent val="0"/>
          <c:showBubbleSize val="0"/>
        </c:dLbls>
        <c:gapWidth val="50"/>
        <c:overlap val="100"/>
        <c:axId val="289913088"/>
        <c:axId val="289914880"/>
      </c:barChart>
      <c:catAx>
        <c:axId val="28991308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914880"/>
        <c:crosses val="autoZero"/>
        <c:auto val="1"/>
        <c:lblAlgn val="ctr"/>
        <c:lblOffset val="100"/>
        <c:noMultiLvlLbl val="0"/>
      </c:catAx>
      <c:valAx>
        <c:axId val="289914880"/>
        <c:scaling>
          <c:orientation val="minMax"/>
          <c:max val="25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913088"/>
        <c:crosses val="autoZero"/>
        <c:crossBetween val="between"/>
        <c:majorUnit val="5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383C-448A-A657-8685270857EA}"/>
              </c:ext>
            </c:extLst>
          </c:dPt>
          <c:dPt>
            <c:idx val="1"/>
            <c:bubble3D val="0"/>
            <c:spPr>
              <a:solidFill>
                <a:schemeClr val="accent2"/>
              </a:solidFill>
            </c:spPr>
            <c:extLst>
              <c:ext xmlns:c16="http://schemas.microsoft.com/office/drawing/2014/chart" uri="{C3380CC4-5D6E-409C-BE32-E72D297353CC}">
                <c16:uniqueId val="{00000003-383C-448A-A657-8685270857EA}"/>
              </c:ext>
            </c:extLst>
          </c:dPt>
          <c:dPt>
            <c:idx val="2"/>
            <c:bubble3D val="0"/>
            <c:spPr>
              <a:solidFill>
                <a:schemeClr val="accent3"/>
              </a:solidFill>
            </c:spPr>
            <c:extLst>
              <c:ext xmlns:c16="http://schemas.microsoft.com/office/drawing/2014/chart" uri="{C3380CC4-5D6E-409C-BE32-E72D297353CC}">
                <c16:uniqueId val="{00000005-383C-448A-A657-8685270857EA}"/>
              </c:ext>
            </c:extLst>
          </c:dPt>
          <c:dPt>
            <c:idx val="3"/>
            <c:bubble3D val="0"/>
            <c:spPr>
              <a:solidFill>
                <a:schemeClr val="accent4"/>
              </a:solidFill>
            </c:spPr>
            <c:extLst>
              <c:ext xmlns:c16="http://schemas.microsoft.com/office/drawing/2014/chart" uri="{C3380CC4-5D6E-409C-BE32-E72D297353CC}">
                <c16:uniqueId val="{00000007-383C-448A-A657-8685270857EA}"/>
              </c:ext>
            </c:extLst>
          </c:dPt>
          <c:dPt>
            <c:idx val="4"/>
            <c:bubble3D val="0"/>
            <c:spPr>
              <a:solidFill>
                <a:schemeClr val="accent5"/>
              </a:solidFill>
            </c:spPr>
            <c:extLst>
              <c:ext xmlns:c16="http://schemas.microsoft.com/office/drawing/2014/chart" uri="{C3380CC4-5D6E-409C-BE32-E72D297353CC}">
                <c16:uniqueId val="{00000009-383C-448A-A657-8685270857EA}"/>
              </c:ext>
            </c:extLst>
          </c:dPt>
          <c:dPt>
            <c:idx val="5"/>
            <c:bubble3D val="0"/>
            <c:spPr>
              <a:solidFill>
                <a:schemeClr val="accent6"/>
              </a:solidFill>
            </c:spPr>
            <c:extLst>
              <c:ext xmlns:c16="http://schemas.microsoft.com/office/drawing/2014/chart" uri="{C3380CC4-5D6E-409C-BE32-E72D297353CC}">
                <c16:uniqueId val="{0000000B-383C-448A-A657-8685270857EA}"/>
              </c:ext>
            </c:extLst>
          </c:dPt>
          <c:dPt>
            <c:idx val="6"/>
            <c:bubble3D val="0"/>
            <c:spPr>
              <a:solidFill>
                <a:srgbClr val="F0948F"/>
              </a:solidFill>
            </c:spPr>
            <c:extLst>
              <c:ext xmlns:c16="http://schemas.microsoft.com/office/drawing/2014/chart" uri="{C3380CC4-5D6E-409C-BE32-E72D297353CC}">
                <c16:uniqueId val="{0000000D-383C-448A-A657-8685270857EA}"/>
              </c:ext>
            </c:extLst>
          </c:dPt>
          <c:dPt>
            <c:idx val="7"/>
            <c:bubble3D val="0"/>
            <c:spPr>
              <a:solidFill>
                <a:srgbClr val="F7C9C7"/>
              </a:solidFill>
            </c:spPr>
            <c:extLst>
              <c:ext xmlns:c16="http://schemas.microsoft.com/office/drawing/2014/chart" uri="{C3380CC4-5D6E-409C-BE32-E72D297353CC}">
                <c16:uniqueId val="{0000000F-383C-448A-A657-8685270857EA}"/>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10-383C-448A-A657-8685270857EA}"/>
            </c:ext>
          </c:extLst>
        </c:ser>
        <c:ser>
          <c:idx val="2"/>
          <c:order val="1"/>
          <c:dPt>
            <c:idx val="0"/>
            <c:bubble3D val="0"/>
            <c:spPr>
              <a:solidFill>
                <a:schemeClr val="accent1"/>
              </a:solidFill>
            </c:spPr>
            <c:extLst>
              <c:ext xmlns:c16="http://schemas.microsoft.com/office/drawing/2014/chart" uri="{C3380CC4-5D6E-409C-BE32-E72D297353CC}">
                <c16:uniqueId val="{00000012-383C-448A-A657-8685270857EA}"/>
              </c:ext>
            </c:extLst>
          </c:dPt>
          <c:dPt>
            <c:idx val="1"/>
            <c:bubble3D val="0"/>
            <c:spPr>
              <a:solidFill>
                <a:schemeClr val="accent2"/>
              </a:solidFill>
            </c:spPr>
            <c:extLst>
              <c:ext xmlns:c16="http://schemas.microsoft.com/office/drawing/2014/chart" uri="{C3380CC4-5D6E-409C-BE32-E72D297353CC}">
                <c16:uniqueId val="{00000014-383C-448A-A657-8685270857EA}"/>
              </c:ext>
            </c:extLst>
          </c:dPt>
          <c:dPt>
            <c:idx val="2"/>
            <c:bubble3D val="0"/>
            <c:spPr>
              <a:solidFill>
                <a:schemeClr val="accent3"/>
              </a:solidFill>
            </c:spPr>
            <c:extLst>
              <c:ext xmlns:c16="http://schemas.microsoft.com/office/drawing/2014/chart" uri="{C3380CC4-5D6E-409C-BE32-E72D297353CC}">
                <c16:uniqueId val="{00000016-383C-448A-A657-8685270857EA}"/>
              </c:ext>
            </c:extLst>
          </c:dPt>
          <c:dPt>
            <c:idx val="3"/>
            <c:bubble3D val="0"/>
            <c:spPr>
              <a:solidFill>
                <a:schemeClr val="accent4"/>
              </a:solidFill>
            </c:spPr>
            <c:extLst>
              <c:ext xmlns:c16="http://schemas.microsoft.com/office/drawing/2014/chart" uri="{C3380CC4-5D6E-409C-BE32-E72D297353CC}">
                <c16:uniqueId val="{00000018-383C-448A-A657-8685270857EA}"/>
              </c:ext>
            </c:extLst>
          </c:dPt>
          <c:dPt>
            <c:idx val="4"/>
            <c:bubble3D val="0"/>
            <c:spPr>
              <a:solidFill>
                <a:schemeClr val="accent5"/>
              </a:solidFill>
            </c:spPr>
            <c:extLst>
              <c:ext xmlns:c16="http://schemas.microsoft.com/office/drawing/2014/chart" uri="{C3380CC4-5D6E-409C-BE32-E72D297353CC}">
                <c16:uniqueId val="{0000001A-383C-448A-A657-8685270857EA}"/>
              </c:ext>
            </c:extLst>
          </c:dPt>
          <c:dPt>
            <c:idx val="5"/>
            <c:bubble3D val="0"/>
            <c:spPr>
              <a:solidFill>
                <a:schemeClr val="accent6"/>
              </a:solidFill>
            </c:spPr>
            <c:extLst>
              <c:ext xmlns:c16="http://schemas.microsoft.com/office/drawing/2014/chart" uri="{C3380CC4-5D6E-409C-BE32-E72D297353CC}">
                <c16:uniqueId val="{0000001C-383C-448A-A657-8685270857EA}"/>
              </c:ext>
            </c:extLst>
          </c:dPt>
          <c:dPt>
            <c:idx val="6"/>
            <c:bubble3D val="0"/>
            <c:spPr>
              <a:solidFill>
                <a:srgbClr val="F0948F"/>
              </a:solidFill>
            </c:spPr>
            <c:extLst>
              <c:ext xmlns:c16="http://schemas.microsoft.com/office/drawing/2014/chart" uri="{C3380CC4-5D6E-409C-BE32-E72D297353CC}">
                <c16:uniqueId val="{0000001E-383C-448A-A657-8685270857EA}"/>
              </c:ext>
            </c:extLst>
          </c:dPt>
          <c:dPt>
            <c:idx val="7"/>
            <c:bubble3D val="0"/>
            <c:spPr>
              <a:solidFill>
                <a:srgbClr val="F7C9C7"/>
              </a:solidFill>
            </c:spPr>
            <c:extLst>
              <c:ext xmlns:c16="http://schemas.microsoft.com/office/drawing/2014/chart" uri="{C3380CC4-5D6E-409C-BE32-E72D297353CC}">
                <c16:uniqueId val="{00000020-383C-448A-A657-8685270857EA}"/>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1-383C-448A-A657-8685270857EA}"/>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'5.2'!$O$7</c:f>
              <c:strCache>
                <c:ptCount val="1"/>
              </c:strCache>
            </c:strRef>
          </c:tx>
          <c:spPr>
            <a:solidFill>
              <a:schemeClr val="tx2"/>
            </a:solidFill>
          </c:spPr>
          <c:invertIfNegative val="0"/>
          <c:cat>
            <c:numRef>
              <c:f>'5.2'!$P$6</c:f>
              <c:numCache>
                <c:formatCode>General</c:formatCode>
                <c:ptCount val="1"/>
              </c:numCache>
            </c:numRef>
          </c:cat>
          <c:val>
            <c:numRef>
              <c:f>'5.2'!$P$7</c:f>
              <c:numCache>
                <c:formatCode>#,##0.0</c:formatCode>
                <c:ptCount val="1"/>
              </c:numCache>
            </c:numRef>
          </c:val>
          <c:extLst>
            <c:ext xmlns:c16="http://schemas.microsoft.com/office/drawing/2014/chart" uri="{C3380CC4-5D6E-409C-BE32-E72D297353CC}">
              <c16:uniqueId val="{00000000-C881-4992-8822-015BC78A9487}"/>
            </c:ext>
          </c:extLst>
        </c:ser>
        <c:ser>
          <c:idx val="1"/>
          <c:order val="1"/>
          <c:tx>
            <c:strRef>
              <c:f>'5.2'!$O$8</c:f>
              <c:strCache>
                <c:ptCount val="1"/>
              </c:strCache>
            </c:strRef>
          </c:tx>
          <c:spPr>
            <a:solidFill>
              <a:schemeClr val="accent2"/>
            </a:solidFill>
          </c:spPr>
          <c:invertIfNegative val="0"/>
          <c:cat>
            <c:numRef>
              <c:f>'5.2'!$P$6</c:f>
              <c:numCache>
                <c:formatCode>General</c:formatCode>
                <c:ptCount val="1"/>
              </c:numCache>
            </c:numRef>
          </c:cat>
          <c:val>
            <c:numRef>
              <c:f>'5.2'!$P$8</c:f>
              <c:numCache>
                <c:formatCode>#,##0.0</c:formatCode>
                <c:ptCount val="1"/>
              </c:numCache>
            </c:numRef>
          </c:val>
          <c:extLst>
            <c:ext xmlns:c16="http://schemas.microsoft.com/office/drawing/2014/chart" uri="{C3380CC4-5D6E-409C-BE32-E72D297353CC}">
              <c16:uniqueId val="{00000001-C881-4992-8822-015BC78A9487}"/>
            </c:ext>
          </c:extLst>
        </c:ser>
        <c:ser>
          <c:idx val="2"/>
          <c:order val="2"/>
          <c:tx>
            <c:strRef>
              <c:f>'5.2'!$O$9</c:f>
              <c:strCache>
                <c:ptCount val="1"/>
              </c:strCache>
            </c:strRef>
          </c:tx>
          <c:spPr>
            <a:solidFill>
              <a:schemeClr val="accent3"/>
            </a:solidFill>
          </c:spPr>
          <c:invertIfNegative val="0"/>
          <c:cat>
            <c:numRef>
              <c:f>'5.2'!$P$6</c:f>
              <c:numCache>
                <c:formatCode>General</c:formatCode>
                <c:ptCount val="1"/>
              </c:numCache>
            </c:numRef>
          </c:cat>
          <c:val>
            <c:numRef>
              <c:f>'5.2'!$P$9</c:f>
              <c:numCache>
                <c:formatCode>#,##0.0</c:formatCode>
                <c:ptCount val="1"/>
              </c:numCache>
            </c:numRef>
          </c:val>
          <c:extLst>
            <c:ext xmlns:c16="http://schemas.microsoft.com/office/drawing/2014/chart" uri="{C3380CC4-5D6E-409C-BE32-E72D297353CC}">
              <c16:uniqueId val="{00000002-C881-4992-8822-015BC78A9487}"/>
            </c:ext>
          </c:extLst>
        </c:ser>
        <c:ser>
          <c:idx val="3"/>
          <c:order val="3"/>
          <c:tx>
            <c:strRef>
              <c:f>'5.2'!$O$10</c:f>
              <c:strCache>
                <c:ptCount val="1"/>
              </c:strCache>
            </c:strRef>
          </c:tx>
          <c:spPr>
            <a:solidFill>
              <a:schemeClr val="accent4"/>
            </a:solidFill>
          </c:spPr>
          <c:invertIfNegative val="0"/>
          <c:cat>
            <c:numRef>
              <c:f>'5.2'!$P$6</c:f>
              <c:numCache>
                <c:formatCode>General</c:formatCode>
                <c:ptCount val="1"/>
              </c:numCache>
            </c:numRef>
          </c:cat>
          <c:val>
            <c:numRef>
              <c:f>'5.2'!$P$10</c:f>
              <c:numCache>
                <c:formatCode>#,##0.0</c:formatCode>
                <c:ptCount val="1"/>
              </c:numCache>
            </c:numRef>
          </c:val>
          <c:extLst>
            <c:ext xmlns:c16="http://schemas.microsoft.com/office/drawing/2014/chart" uri="{C3380CC4-5D6E-409C-BE32-E72D297353CC}">
              <c16:uniqueId val="{00000003-C881-4992-8822-015BC78A9487}"/>
            </c:ext>
          </c:extLst>
        </c:ser>
        <c:ser>
          <c:idx val="4"/>
          <c:order val="4"/>
          <c:tx>
            <c:strRef>
              <c:f>'5.2'!$O$11</c:f>
              <c:strCache>
                <c:ptCount val="1"/>
              </c:strCache>
            </c:strRef>
          </c:tx>
          <c:spPr>
            <a:solidFill>
              <a:schemeClr val="accent5"/>
            </a:solidFill>
          </c:spPr>
          <c:invertIfNegative val="0"/>
          <c:cat>
            <c:numRef>
              <c:f>'5.2'!$P$6</c:f>
              <c:numCache>
                <c:formatCode>General</c:formatCode>
                <c:ptCount val="1"/>
              </c:numCache>
            </c:numRef>
          </c:cat>
          <c:val>
            <c:numRef>
              <c:f>'5.2'!$P$11</c:f>
              <c:numCache>
                <c:formatCode>#,##0.0</c:formatCode>
                <c:ptCount val="1"/>
              </c:numCache>
            </c:numRef>
          </c:val>
          <c:extLst>
            <c:ext xmlns:c16="http://schemas.microsoft.com/office/drawing/2014/chart" uri="{C3380CC4-5D6E-409C-BE32-E72D297353CC}">
              <c16:uniqueId val="{00000004-C881-4992-8822-015BC78A9487}"/>
            </c:ext>
          </c:extLst>
        </c:ser>
        <c:ser>
          <c:idx val="5"/>
          <c:order val="5"/>
          <c:tx>
            <c:strRef>
              <c:f>'5.2'!$O$12</c:f>
              <c:strCache>
                <c:ptCount val="1"/>
              </c:strCache>
            </c:strRef>
          </c:tx>
          <c:spPr>
            <a:solidFill>
              <a:schemeClr val="accent6"/>
            </a:solidFill>
          </c:spPr>
          <c:invertIfNegative val="0"/>
          <c:cat>
            <c:numRef>
              <c:f>'5.2'!$P$6</c:f>
              <c:numCache>
                <c:formatCode>General</c:formatCode>
                <c:ptCount val="1"/>
              </c:numCache>
            </c:numRef>
          </c:cat>
          <c:val>
            <c:numRef>
              <c:f>'5.2'!$P$12</c:f>
              <c:numCache>
                <c:formatCode>#,##0.0</c:formatCode>
                <c:ptCount val="1"/>
              </c:numCache>
            </c:numRef>
          </c:val>
          <c:extLst>
            <c:ext xmlns:c16="http://schemas.microsoft.com/office/drawing/2014/chart" uri="{C3380CC4-5D6E-409C-BE32-E72D297353CC}">
              <c16:uniqueId val="{00000005-C881-4992-8822-015BC78A9487}"/>
            </c:ext>
          </c:extLst>
        </c:ser>
        <c:ser>
          <c:idx val="6"/>
          <c:order val="6"/>
          <c:tx>
            <c:strRef>
              <c:f>'5.2'!$O$13</c:f>
              <c:strCache>
                <c:ptCount val="1"/>
              </c:strCache>
            </c:strRef>
          </c:tx>
          <c:spPr>
            <a:solidFill>
              <a:srgbClr val="F0948F"/>
            </a:solidFill>
          </c:spPr>
          <c:invertIfNegative val="0"/>
          <c:cat>
            <c:numRef>
              <c:f>'5.2'!$P$6</c:f>
              <c:numCache>
                <c:formatCode>General</c:formatCode>
                <c:ptCount val="1"/>
              </c:numCache>
            </c:numRef>
          </c:cat>
          <c:val>
            <c:numRef>
              <c:f>'5.2'!$P$13</c:f>
              <c:numCache>
                <c:formatCode>#,##0.0</c:formatCode>
                <c:ptCount val="1"/>
              </c:numCache>
            </c:numRef>
          </c:val>
          <c:extLst>
            <c:ext xmlns:c16="http://schemas.microsoft.com/office/drawing/2014/chart" uri="{C3380CC4-5D6E-409C-BE32-E72D297353CC}">
              <c16:uniqueId val="{00000006-C881-4992-8822-015BC78A9487}"/>
            </c:ext>
          </c:extLst>
        </c:ser>
        <c:ser>
          <c:idx val="7"/>
          <c:order val="7"/>
          <c:tx>
            <c:strRef>
              <c:f>'5.2'!$O$14</c:f>
              <c:strCache>
                <c:ptCount val="1"/>
              </c:strCache>
            </c:strRef>
          </c:tx>
          <c:spPr>
            <a:solidFill>
              <a:srgbClr val="F7C9C7"/>
            </a:solidFill>
          </c:spPr>
          <c:invertIfNegative val="0"/>
          <c:cat>
            <c:numRef>
              <c:f>'5.2'!$P$6</c:f>
              <c:numCache>
                <c:formatCode>General</c:formatCode>
                <c:ptCount val="1"/>
              </c:numCache>
            </c:numRef>
          </c:cat>
          <c:val>
            <c:numRef>
              <c:f>'5.2'!$P$14</c:f>
              <c:numCache>
                <c:formatCode>#,##0.0</c:formatCode>
                <c:ptCount val="1"/>
              </c:numCache>
            </c:numRef>
          </c:val>
          <c:extLst>
            <c:ext xmlns:c16="http://schemas.microsoft.com/office/drawing/2014/chart" uri="{C3380CC4-5D6E-409C-BE32-E72D297353CC}">
              <c16:uniqueId val="{00000007-C881-4992-8822-015BC78A9487}"/>
            </c:ext>
          </c:extLst>
        </c:ser>
        <c:ser>
          <c:idx val="8"/>
          <c:order val="8"/>
          <c:tx>
            <c:strRef>
              <c:f>'5.2'!$O$15</c:f>
              <c:strCache>
                <c:ptCount val="1"/>
              </c:strCache>
            </c:strRef>
          </c:tx>
          <c:spPr>
            <a:solidFill>
              <a:schemeClr val="tx1"/>
            </a:solidFill>
          </c:spPr>
          <c:invertIfNegative val="0"/>
          <c:cat>
            <c:numRef>
              <c:f>'5.2'!$P$6</c:f>
              <c:numCache>
                <c:formatCode>General</c:formatCode>
                <c:ptCount val="1"/>
              </c:numCache>
            </c:numRef>
          </c:cat>
          <c:val>
            <c:numRef>
              <c:f>'5.2'!$P$15</c:f>
              <c:numCache>
                <c:formatCode>#,##0.0</c:formatCode>
                <c:ptCount val="1"/>
              </c:numCache>
            </c:numRef>
          </c:val>
          <c:extLst>
            <c:ext xmlns:c16="http://schemas.microsoft.com/office/drawing/2014/chart" uri="{C3380CC4-5D6E-409C-BE32-E72D297353CC}">
              <c16:uniqueId val="{00000008-C881-4992-8822-015BC78A9487}"/>
            </c:ext>
          </c:extLst>
        </c:ser>
        <c:ser>
          <c:idx val="9"/>
          <c:order val="9"/>
          <c:tx>
            <c:strRef>
              <c:f>'5.2'!$O$16</c:f>
              <c:strCache>
                <c:ptCount val="1"/>
              </c:strCache>
            </c:strRef>
          </c:tx>
          <c:spPr>
            <a:solidFill>
              <a:srgbClr val="646363"/>
            </a:solidFill>
          </c:spPr>
          <c:invertIfNegative val="0"/>
          <c:cat>
            <c:numRef>
              <c:f>'5.2'!$P$6</c:f>
              <c:numCache>
                <c:formatCode>General</c:formatCode>
                <c:ptCount val="1"/>
              </c:numCache>
            </c:numRef>
          </c:cat>
          <c:val>
            <c:numRef>
              <c:f>'5.2'!$P$16</c:f>
              <c:numCache>
                <c:formatCode>#,##0.0</c:formatCode>
                <c:ptCount val="1"/>
              </c:numCache>
            </c:numRef>
          </c:val>
          <c:extLst>
            <c:ext xmlns:c16="http://schemas.microsoft.com/office/drawing/2014/chart" uri="{C3380CC4-5D6E-409C-BE32-E72D297353CC}">
              <c16:uniqueId val="{00000009-C881-4992-8822-015BC78A9487}"/>
            </c:ext>
          </c:extLst>
        </c:ser>
        <c:ser>
          <c:idx val="10"/>
          <c:order val="10"/>
          <c:tx>
            <c:strRef>
              <c:f>'5.2'!$O$17</c:f>
              <c:strCache>
                <c:ptCount val="1"/>
              </c:strCache>
            </c:strRef>
          </c:tx>
          <c:spPr>
            <a:solidFill>
              <a:srgbClr val="9D9D9C"/>
            </a:solidFill>
          </c:spPr>
          <c:invertIfNegative val="0"/>
          <c:cat>
            <c:numRef>
              <c:f>'5.2'!$P$6</c:f>
              <c:numCache>
                <c:formatCode>General</c:formatCode>
                <c:ptCount val="1"/>
              </c:numCache>
            </c:numRef>
          </c:cat>
          <c:val>
            <c:numRef>
              <c:f>'5.2'!$P$17</c:f>
              <c:numCache>
                <c:formatCode>#,##0.0</c:formatCode>
                <c:ptCount val="1"/>
              </c:numCache>
            </c:numRef>
          </c:val>
          <c:extLst>
            <c:ext xmlns:c16="http://schemas.microsoft.com/office/drawing/2014/chart" uri="{C3380CC4-5D6E-409C-BE32-E72D297353CC}">
              <c16:uniqueId val="{0000000A-C881-4992-8822-015BC78A9487}"/>
            </c:ext>
          </c:extLst>
        </c:ser>
        <c:ser>
          <c:idx val="11"/>
          <c:order val="11"/>
          <c:tx>
            <c:strRef>
              <c:f>'5.2'!$O$18</c:f>
              <c:strCache>
                <c:ptCount val="1"/>
              </c:strCache>
            </c:strRef>
          </c:tx>
          <c:spPr>
            <a:solidFill>
              <a:srgbClr val="D0D0D0"/>
            </a:solidFill>
          </c:spPr>
          <c:invertIfNegative val="0"/>
          <c:cat>
            <c:numRef>
              <c:f>'5.2'!$P$6</c:f>
              <c:numCache>
                <c:formatCode>General</c:formatCode>
                <c:ptCount val="1"/>
              </c:numCache>
            </c:numRef>
          </c:cat>
          <c:val>
            <c:numRef>
              <c:f>'5.2'!$P$18</c:f>
              <c:numCache>
                <c:formatCode>#,##0.0</c:formatCode>
                <c:ptCount val="1"/>
              </c:numCache>
            </c:numRef>
          </c:val>
          <c:extLst>
            <c:ext xmlns:c16="http://schemas.microsoft.com/office/drawing/2014/chart" uri="{C3380CC4-5D6E-409C-BE32-E72D297353CC}">
              <c16:uniqueId val="{0000000B-C881-4992-8822-015BC78A9487}"/>
            </c:ext>
          </c:extLst>
        </c:ser>
        <c:ser>
          <c:idx val="12"/>
          <c:order val="12"/>
          <c:tx>
            <c:strRef>
              <c:f>'5.2'!$O$19</c:f>
              <c:strCache>
                <c:ptCount val="1"/>
              </c:strCache>
            </c:strRef>
          </c:tx>
          <c:spPr>
            <a:pattFill prst="ltUpDiag">
              <a:fgClr>
                <a:schemeClr val="tx2"/>
              </a:fgClr>
              <a:bgClr>
                <a:schemeClr val="bg1"/>
              </a:bgClr>
            </a:pattFill>
          </c:spPr>
          <c:invertIfNegative val="0"/>
          <c:cat>
            <c:numRef>
              <c:f>'5.2'!$P$6</c:f>
              <c:numCache>
                <c:formatCode>General</c:formatCode>
                <c:ptCount val="1"/>
              </c:numCache>
            </c:numRef>
          </c:cat>
          <c:val>
            <c:numRef>
              <c:f>'5.2'!$P$19</c:f>
              <c:numCache>
                <c:formatCode>#,##0.0</c:formatCode>
                <c:ptCount val="1"/>
              </c:numCache>
            </c:numRef>
          </c:val>
          <c:extLst>
            <c:ext xmlns:c16="http://schemas.microsoft.com/office/drawing/2014/chart" uri="{C3380CC4-5D6E-409C-BE32-E72D297353CC}">
              <c16:uniqueId val="{0000000C-C881-4992-8822-015BC78A9487}"/>
            </c:ext>
          </c:extLst>
        </c:ser>
        <c:ser>
          <c:idx val="13"/>
          <c:order val="13"/>
          <c:tx>
            <c:strRef>
              <c:f>'5.2'!$O$20</c:f>
              <c:strCache>
                <c:ptCount val="1"/>
              </c:strCache>
            </c:strRef>
          </c:tx>
          <c:spPr>
            <a:pattFill prst="ltUpDiag">
              <a:fgClr>
                <a:schemeClr val="accent5"/>
              </a:fgClr>
              <a:bgClr>
                <a:schemeClr val="bg1"/>
              </a:bgClr>
            </a:pattFill>
          </c:spPr>
          <c:invertIfNegative val="0"/>
          <c:cat>
            <c:numRef>
              <c:f>'5.2'!$P$6</c:f>
              <c:numCache>
                <c:formatCode>General</c:formatCode>
                <c:ptCount val="1"/>
              </c:numCache>
            </c:numRef>
          </c:cat>
          <c:val>
            <c:numRef>
              <c:f>'5.2'!$P$20</c:f>
              <c:numCache>
                <c:formatCode>#,##0.0</c:formatCode>
                <c:ptCount val="1"/>
              </c:numCache>
            </c:numRef>
          </c:val>
          <c:extLst>
            <c:ext xmlns:c16="http://schemas.microsoft.com/office/drawing/2014/chart" uri="{C3380CC4-5D6E-409C-BE32-E72D297353CC}">
              <c16:uniqueId val="{0000000D-C881-4992-8822-015BC78A9487}"/>
            </c:ext>
          </c:extLst>
        </c:ser>
        <c:dLbls>
          <c:showLegendKey val="0"/>
          <c:showVal val="0"/>
          <c:showCatName val="0"/>
          <c:showSerName val="0"/>
          <c:showPercent val="0"/>
          <c:showBubbleSize val="0"/>
        </c:dLbls>
        <c:gapWidth val="150"/>
        <c:axId val="226242560"/>
        <c:axId val="226244096"/>
      </c:barChart>
      <c:catAx>
        <c:axId val="226242560"/>
        <c:scaling>
          <c:orientation val="minMax"/>
        </c:scaling>
        <c:delete val="1"/>
        <c:axPos val="b"/>
        <c:numFmt formatCode="General" sourceLinked="1"/>
        <c:majorTickMark val="out"/>
        <c:minorTickMark val="none"/>
        <c:tickLblPos val="nextTo"/>
        <c:crossAx val="226244096"/>
        <c:crosses val="autoZero"/>
        <c:auto val="1"/>
        <c:lblAlgn val="ctr"/>
        <c:lblOffset val="100"/>
        <c:noMultiLvlLbl val="0"/>
      </c:catAx>
      <c:valAx>
        <c:axId val="226244096"/>
        <c:scaling>
          <c:orientation val="minMax"/>
        </c:scaling>
        <c:delete val="1"/>
        <c:axPos val="l"/>
        <c:numFmt formatCode="#,##0.0" sourceLinked="1"/>
        <c:majorTickMark val="out"/>
        <c:minorTickMark val="none"/>
        <c:tickLblPos val="nextTo"/>
        <c:crossAx val="226242560"/>
        <c:crosses val="autoZero"/>
        <c:crossBetween val="between"/>
      </c:valAx>
      <c:spPr>
        <a:noFill/>
      </c:spPr>
    </c:plotArea>
    <c:legend>
      <c:legendPos val="r"/>
      <c:layout>
        <c:manualLayout>
          <c:xMode val="edge"/>
          <c:yMode val="edge"/>
          <c:x val="0"/>
          <c:y val="0"/>
          <c:w val="1"/>
          <c:h val="0.97142857142857142"/>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2D71-470A-BD04-2EF80EA2F797}"/>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2D71-470A-BD04-2EF80EA2F797}"/>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2D71-470A-BD04-2EF80EA2F797}"/>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2D71-470A-BD04-2EF80EA2F797}"/>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2D71-470A-BD04-2EF80EA2F797}"/>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2D71-470A-BD04-2EF80EA2F797}"/>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2D71-470A-BD04-2EF80EA2F797}"/>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2D71-470A-BD04-2EF80EA2F797}"/>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2D71-470A-BD04-2EF80EA2F797}"/>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2D71-470A-BD04-2EF80EA2F797}"/>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2D71-470A-BD04-2EF80EA2F797}"/>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2D71-470A-BD04-2EF80EA2F797}"/>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2D71-470A-BD04-2EF80EA2F797}"/>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2D71-470A-BD04-2EF80EA2F797}"/>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2D71-470A-BD04-2EF80EA2F797}"/>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2D71-470A-BD04-2EF80EA2F797}"/>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3.9457994814478474E-4"/>
          <c:y val="1.52075774448875E-2"/>
        </c:manualLayout>
      </c:layout>
      <c:overlay val="0"/>
    </c:title>
    <c:autoTitleDeleted val="0"/>
    <c:plotArea>
      <c:layout>
        <c:manualLayout>
          <c:layoutTarget val="inner"/>
          <c:xMode val="edge"/>
          <c:yMode val="edge"/>
          <c:x val="8.5881076928623928E-2"/>
          <c:y val="0.24384722882835361"/>
          <c:w val="0.56601702853467917"/>
          <c:h val="0.58769951494813721"/>
        </c:manualLayout>
      </c:layout>
      <c:barChart>
        <c:barDir val="col"/>
        <c:grouping val="stacked"/>
        <c:varyColors val="0"/>
        <c:ser>
          <c:idx val="0"/>
          <c:order val="0"/>
          <c:tx>
            <c:strRef>
              <c:f>'8.13'!$A$27</c:f>
              <c:strCache>
                <c:ptCount val="1"/>
                <c:pt idx="0">
                  <c:v>Průmysl</c:v>
                </c:pt>
              </c:strCache>
            </c:strRef>
          </c:tx>
          <c:invertIfNegative val="0"/>
          <c:val>
            <c:numRef>
              <c:f>'8.13'!$B$27:$M$27</c:f>
              <c:numCache>
                <c:formatCode>#,##0.0</c:formatCode>
                <c:ptCount val="12"/>
                <c:pt idx="0">
                  <c:v>373.74075299999998</c:v>
                </c:pt>
                <c:pt idx="1">
                  <c:v>338.78981700000003</c:v>
                </c:pt>
                <c:pt idx="2">
                  <c:v>364.05504899999994</c:v>
                </c:pt>
                <c:pt idx="3">
                  <c:v>319.86880799999989</c:v>
                </c:pt>
                <c:pt idx="4">
                  <c:v>242.103295</c:v>
                </c:pt>
                <c:pt idx="5">
                  <c:v>211.97903700000001</c:v>
                </c:pt>
                <c:pt idx="6">
                  <c:v>215.21055100000001</c:v>
                </c:pt>
                <c:pt idx="7">
                  <c:v>247.28001399999994</c:v>
                </c:pt>
                <c:pt idx="8">
                  <c:v>256.08915400000001</c:v>
                </c:pt>
                <c:pt idx="9">
                  <c:v>271.10363199999995</c:v>
                </c:pt>
                <c:pt idx="10">
                  <c:v>273.574073</c:v>
                </c:pt>
                <c:pt idx="11">
                  <c:v>341.82071999999994</c:v>
                </c:pt>
              </c:numCache>
            </c:numRef>
          </c:val>
          <c:extLst>
            <c:ext xmlns:c16="http://schemas.microsoft.com/office/drawing/2014/chart" uri="{C3380CC4-5D6E-409C-BE32-E72D297353CC}">
              <c16:uniqueId val="{00000000-1CD6-4B2A-9094-E970C7D48315}"/>
            </c:ext>
          </c:extLst>
        </c:ser>
        <c:ser>
          <c:idx val="1"/>
          <c:order val="1"/>
          <c:tx>
            <c:strRef>
              <c:f>'8.13'!$A$28</c:f>
              <c:strCache>
                <c:ptCount val="1"/>
                <c:pt idx="0">
                  <c:v>Energetika</c:v>
                </c:pt>
              </c:strCache>
            </c:strRef>
          </c:tx>
          <c:invertIfNegative val="0"/>
          <c:val>
            <c:numRef>
              <c:f>'8.13'!$B$28:$M$28</c:f>
              <c:numCache>
                <c:formatCode>#,##0.0</c:formatCode>
                <c:ptCount val="12"/>
                <c:pt idx="0">
                  <c:v>58.912286000000009</c:v>
                </c:pt>
                <c:pt idx="1">
                  <c:v>57.675927999999999</c:v>
                </c:pt>
                <c:pt idx="2">
                  <c:v>55.356339999999996</c:v>
                </c:pt>
                <c:pt idx="3">
                  <c:v>45.949677999999992</c:v>
                </c:pt>
                <c:pt idx="4">
                  <c:v>23.276250999999998</c:v>
                </c:pt>
                <c:pt idx="5">
                  <c:v>5.2239710000000015</c:v>
                </c:pt>
                <c:pt idx="6">
                  <c:v>5.737355</c:v>
                </c:pt>
                <c:pt idx="7">
                  <c:v>4.5862239999999996</c:v>
                </c:pt>
                <c:pt idx="8">
                  <c:v>8.0640930000000015</c:v>
                </c:pt>
                <c:pt idx="9">
                  <c:v>26.218326000000001</c:v>
                </c:pt>
                <c:pt idx="10">
                  <c:v>51.801769000000007</c:v>
                </c:pt>
                <c:pt idx="11">
                  <c:v>59.436954</c:v>
                </c:pt>
              </c:numCache>
            </c:numRef>
          </c:val>
          <c:extLst>
            <c:ext xmlns:c16="http://schemas.microsoft.com/office/drawing/2014/chart" uri="{C3380CC4-5D6E-409C-BE32-E72D297353CC}">
              <c16:uniqueId val="{00000001-1CD6-4B2A-9094-E970C7D48315}"/>
            </c:ext>
          </c:extLst>
        </c:ser>
        <c:ser>
          <c:idx val="2"/>
          <c:order val="2"/>
          <c:tx>
            <c:strRef>
              <c:f>'8.13'!$A$29</c:f>
              <c:strCache>
                <c:ptCount val="1"/>
                <c:pt idx="0">
                  <c:v>Doprava</c:v>
                </c:pt>
              </c:strCache>
            </c:strRef>
          </c:tx>
          <c:invertIfNegative val="0"/>
          <c:val>
            <c:numRef>
              <c:f>'8.13'!$B$29:$M$29</c:f>
              <c:numCache>
                <c:formatCode>#,##0.0</c:formatCode>
                <c:ptCount val="12"/>
                <c:pt idx="0">
                  <c:v>19.73237</c:v>
                </c:pt>
                <c:pt idx="1">
                  <c:v>18.084630000000001</c:v>
                </c:pt>
                <c:pt idx="2">
                  <c:v>16.191490000000002</c:v>
                </c:pt>
                <c:pt idx="3">
                  <c:v>13.021130000000001</c:v>
                </c:pt>
                <c:pt idx="4">
                  <c:v>5.37636</c:v>
                </c:pt>
                <c:pt idx="5">
                  <c:v>1.52166</c:v>
                </c:pt>
                <c:pt idx="6">
                  <c:v>1.2542200000000001</c:v>
                </c:pt>
                <c:pt idx="7">
                  <c:v>1.4214</c:v>
                </c:pt>
                <c:pt idx="8">
                  <c:v>1.44343</c:v>
                </c:pt>
                <c:pt idx="9">
                  <c:v>6.7568199999999994</c:v>
                </c:pt>
                <c:pt idx="10">
                  <c:v>16.081019999999999</c:v>
                </c:pt>
                <c:pt idx="11">
                  <c:v>20.792980000000004</c:v>
                </c:pt>
              </c:numCache>
            </c:numRef>
          </c:val>
          <c:extLst>
            <c:ext xmlns:c16="http://schemas.microsoft.com/office/drawing/2014/chart" uri="{C3380CC4-5D6E-409C-BE32-E72D297353CC}">
              <c16:uniqueId val="{00000002-1CD6-4B2A-9094-E970C7D48315}"/>
            </c:ext>
          </c:extLst>
        </c:ser>
        <c:ser>
          <c:idx val="3"/>
          <c:order val="3"/>
          <c:tx>
            <c:strRef>
              <c:f>'8.13'!$A$30</c:f>
              <c:strCache>
                <c:ptCount val="1"/>
                <c:pt idx="0">
                  <c:v>Stavebnictví</c:v>
                </c:pt>
              </c:strCache>
            </c:strRef>
          </c:tx>
          <c:invertIfNegative val="0"/>
          <c:val>
            <c:numRef>
              <c:f>'8.13'!$B$30:$M$30</c:f>
              <c:numCache>
                <c:formatCode>#,##0.0</c:formatCode>
                <c:ptCount val="12"/>
                <c:pt idx="0">
                  <c:v>1.6891910000000001</c:v>
                </c:pt>
                <c:pt idx="1">
                  <c:v>1.6062959999999999</c:v>
                </c:pt>
                <c:pt idx="2">
                  <c:v>1.358778</c:v>
                </c:pt>
                <c:pt idx="3">
                  <c:v>1.085582</c:v>
                </c:pt>
                <c:pt idx="4">
                  <c:v>0.38329399999999997</c:v>
                </c:pt>
                <c:pt idx="5">
                  <c:v>1.5390000000000001E-2</c:v>
                </c:pt>
                <c:pt idx="6">
                  <c:v>9.7339999999999996E-3</c:v>
                </c:pt>
                <c:pt idx="7">
                  <c:v>1.3368E-2</c:v>
                </c:pt>
                <c:pt idx="8">
                  <c:v>9.0495999999999993E-2</c:v>
                </c:pt>
                <c:pt idx="9">
                  <c:v>0.57015800000000005</c:v>
                </c:pt>
                <c:pt idx="10">
                  <c:v>1.2487299999999999</c:v>
                </c:pt>
                <c:pt idx="11">
                  <c:v>1.41293</c:v>
                </c:pt>
              </c:numCache>
            </c:numRef>
          </c:val>
          <c:extLst>
            <c:ext xmlns:c16="http://schemas.microsoft.com/office/drawing/2014/chart" uri="{C3380CC4-5D6E-409C-BE32-E72D297353CC}">
              <c16:uniqueId val="{00000003-1CD6-4B2A-9094-E970C7D48315}"/>
            </c:ext>
          </c:extLst>
        </c:ser>
        <c:ser>
          <c:idx val="4"/>
          <c:order val="4"/>
          <c:tx>
            <c:strRef>
              <c:f>'8.13'!$A$31</c:f>
              <c:strCache>
                <c:ptCount val="1"/>
                <c:pt idx="0">
                  <c:v>Zemědělství a lesnictví</c:v>
                </c:pt>
              </c:strCache>
            </c:strRef>
          </c:tx>
          <c:invertIfNegative val="0"/>
          <c:val>
            <c:numRef>
              <c:f>'8.13'!$B$31:$M$31</c:f>
              <c:numCache>
                <c:formatCode>#,##0.0</c:formatCode>
                <c:ptCount val="12"/>
                <c:pt idx="0">
                  <c:v>7.9878200000000001</c:v>
                </c:pt>
                <c:pt idx="1">
                  <c:v>10.303140000000001</c:v>
                </c:pt>
                <c:pt idx="2">
                  <c:v>10.924659999999999</c:v>
                </c:pt>
                <c:pt idx="3">
                  <c:v>7.9017499999999989</c:v>
                </c:pt>
                <c:pt idx="4">
                  <c:v>3.4898699999999998</c:v>
                </c:pt>
                <c:pt idx="5">
                  <c:v>1.6843299999999999</c:v>
                </c:pt>
                <c:pt idx="6">
                  <c:v>1.67621</c:v>
                </c:pt>
                <c:pt idx="7">
                  <c:v>1.0494300000000001</c:v>
                </c:pt>
                <c:pt idx="8">
                  <c:v>2.0876399999999999</c:v>
                </c:pt>
                <c:pt idx="9">
                  <c:v>6.0824800000000003</c:v>
                </c:pt>
                <c:pt idx="10">
                  <c:v>10.919649999999999</c:v>
                </c:pt>
                <c:pt idx="11">
                  <c:v>8.7102699999999977</c:v>
                </c:pt>
              </c:numCache>
            </c:numRef>
          </c:val>
          <c:extLst>
            <c:ext xmlns:c16="http://schemas.microsoft.com/office/drawing/2014/chart" uri="{C3380CC4-5D6E-409C-BE32-E72D297353CC}">
              <c16:uniqueId val="{00000004-1CD6-4B2A-9094-E970C7D48315}"/>
            </c:ext>
          </c:extLst>
        </c:ser>
        <c:ser>
          <c:idx val="5"/>
          <c:order val="5"/>
          <c:tx>
            <c:strRef>
              <c:f>'8.13'!$A$32</c:f>
              <c:strCache>
                <c:ptCount val="1"/>
                <c:pt idx="0">
                  <c:v>Domácnosti</c:v>
                </c:pt>
              </c:strCache>
            </c:strRef>
          </c:tx>
          <c:spPr>
            <a:solidFill>
              <a:schemeClr val="accent6"/>
            </a:solidFill>
          </c:spPr>
          <c:invertIfNegative val="0"/>
          <c:val>
            <c:numRef>
              <c:f>'8.13'!$B$32:$M$32</c:f>
              <c:numCache>
                <c:formatCode>#,##0.0</c:formatCode>
                <c:ptCount val="12"/>
                <c:pt idx="0">
                  <c:v>521.46913100000006</c:v>
                </c:pt>
                <c:pt idx="1">
                  <c:v>485.64172100000008</c:v>
                </c:pt>
                <c:pt idx="2">
                  <c:v>440.33367500000008</c:v>
                </c:pt>
                <c:pt idx="3">
                  <c:v>345.57014299999997</c:v>
                </c:pt>
                <c:pt idx="4">
                  <c:v>186.846869</c:v>
                </c:pt>
                <c:pt idx="5">
                  <c:v>107.78512100000003</c:v>
                </c:pt>
                <c:pt idx="6">
                  <c:v>92.162493000000012</c:v>
                </c:pt>
                <c:pt idx="7">
                  <c:v>95.358752999999993</c:v>
                </c:pt>
                <c:pt idx="8">
                  <c:v>98.506950000000003</c:v>
                </c:pt>
                <c:pt idx="9">
                  <c:v>237.89307799999997</c:v>
                </c:pt>
                <c:pt idx="10">
                  <c:v>425.40815600000002</c:v>
                </c:pt>
                <c:pt idx="11">
                  <c:v>544.32776999999999</c:v>
                </c:pt>
              </c:numCache>
            </c:numRef>
          </c:val>
          <c:extLst>
            <c:ext xmlns:c16="http://schemas.microsoft.com/office/drawing/2014/chart" uri="{C3380CC4-5D6E-409C-BE32-E72D297353CC}">
              <c16:uniqueId val="{00000005-1CD6-4B2A-9094-E970C7D48315}"/>
            </c:ext>
          </c:extLst>
        </c:ser>
        <c:ser>
          <c:idx val="6"/>
          <c:order val="6"/>
          <c:tx>
            <c:strRef>
              <c:f>'8.13'!$A$33</c:f>
              <c:strCache>
                <c:ptCount val="1"/>
                <c:pt idx="0">
                  <c:v>Obchod, služby, školství, zdravotnictví</c:v>
                </c:pt>
              </c:strCache>
            </c:strRef>
          </c:tx>
          <c:spPr>
            <a:solidFill>
              <a:srgbClr val="F0948F"/>
            </a:solidFill>
          </c:spPr>
          <c:invertIfNegative val="0"/>
          <c:val>
            <c:numRef>
              <c:f>'8.13'!$B$33:$M$33</c:f>
              <c:numCache>
                <c:formatCode>#,##0.0</c:formatCode>
                <c:ptCount val="12"/>
                <c:pt idx="0">
                  <c:v>227.76126600000003</c:v>
                </c:pt>
                <c:pt idx="1">
                  <c:v>215.37038700000002</c:v>
                </c:pt>
                <c:pt idx="2">
                  <c:v>196.22847899999996</c:v>
                </c:pt>
                <c:pt idx="3">
                  <c:v>146.397865</c:v>
                </c:pt>
                <c:pt idx="4">
                  <c:v>72.335404000000011</c:v>
                </c:pt>
                <c:pt idx="5">
                  <c:v>32.866584999999993</c:v>
                </c:pt>
                <c:pt idx="6">
                  <c:v>31.085198000000002</c:v>
                </c:pt>
                <c:pt idx="7">
                  <c:v>33.763776</c:v>
                </c:pt>
                <c:pt idx="8">
                  <c:v>35.004624999999997</c:v>
                </c:pt>
                <c:pt idx="9">
                  <c:v>96.578633000000011</c:v>
                </c:pt>
                <c:pt idx="10">
                  <c:v>185.54142699999994</c:v>
                </c:pt>
                <c:pt idx="11">
                  <c:v>238.77340100000001</c:v>
                </c:pt>
              </c:numCache>
            </c:numRef>
          </c:val>
          <c:extLst>
            <c:ext xmlns:c16="http://schemas.microsoft.com/office/drawing/2014/chart" uri="{C3380CC4-5D6E-409C-BE32-E72D297353CC}">
              <c16:uniqueId val="{00000006-1CD6-4B2A-9094-E970C7D48315}"/>
            </c:ext>
          </c:extLst>
        </c:ser>
        <c:ser>
          <c:idx val="7"/>
          <c:order val="7"/>
          <c:tx>
            <c:strRef>
              <c:f>'8.13'!$A$34</c:f>
              <c:strCache>
                <c:ptCount val="1"/>
                <c:pt idx="0">
                  <c:v>Ostatní</c:v>
                </c:pt>
              </c:strCache>
            </c:strRef>
          </c:tx>
          <c:spPr>
            <a:solidFill>
              <a:srgbClr val="F7C9C7"/>
            </a:solidFill>
          </c:spPr>
          <c:invertIfNegative val="0"/>
          <c:val>
            <c:numRef>
              <c:f>'8.13'!$B$34:$M$34</c:f>
              <c:numCache>
                <c:formatCode>#,##0.0</c:formatCode>
                <c:ptCount val="12"/>
                <c:pt idx="0">
                  <c:v>23.390925000000003</c:v>
                </c:pt>
                <c:pt idx="1">
                  <c:v>22.091056000000002</c:v>
                </c:pt>
                <c:pt idx="2">
                  <c:v>20.430260999999998</c:v>
                </c:pt>
                <c:pt idx="3">
                  <c:v>15.309225</c:v>
                </c:pt>
                <c:pt idx="4">
                  <c:v>11.464405000000001</c:v>
                </c:pt>
                <c:pt idx="5">
                  <c:v>6.1285289999999994</c:v>
                </c:pt>
                <c:pt idx="6">
                  <c:v>3.2241309999999999</c:v>
                </c:pt>
                <c:pt idx="7">
                  <c:v>3.1376919999999999</c:v>
                </c:pt>
                <c:pt idx="8">
                  <c:v>3.2415149999999997</c:v>
                </c:pt>
                <c:pt idx="9">
                  <c:v>9.8272560000000002</c:v>
                </c:pt>
                <c:pt idx="10">
                  <c:v>19.413996999999998</c:v>
                </c:pt>
                <c:pt idx="11">
                  <c:v>24.018136000000002</c:v>
                </c:pt>
              </c:numCache>
            </c:numRef>
          </c:val>
          <c:extLst>
            <c:ext xmlns:c16="http://schemas.microsoft.com/office/drawing/2014/chart" uri="{C3380CC4-5D6E-409C-BE32-E72D297353CC}">
              <c16:uniqueId val="{00000007-1CD6-4B2A-9094-E970C7D48315}"/>
            </c:ext>
          </c:extLst>
        </c:ser>
        <c:dLbls>
          <c:showLegendKey val="0"/>
          <c:showVal val="0"/>
          <c:showCatName val="0"/>
          <c:showSerName val="0"/>
          <c:showPercent val="0"/>
          <c:showBubbleSize val="0"/>
        </c:dLbls>
        <c:gapWidth val="50"/>
        <c:overlap val="100"/>
        <c:axId val="289430528"/>
        <c:axId val="289436416"/>
      </c:barChart>
      <c:catAx>
        <c:axId val="28943052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436416"/>
        <c:crosses val="autoZero"/>
        <c:auto val="1"/>
        <c:lblAlgn val="ctr"/>
        <c:lblOffset val="100"/>
        <c:noMultiLvlLbl val="0"/>
      </c:catAx>
      <c:valAx>
        <c:axId val="289436416"/>
        <c:scaling>
          <c:orientation val="minMax"/>
          <c:max val="15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430528"/>
        <c:crosses val="autoZero"/>
        <c:crossBetween val="between"/>
        <c:majorUnit val="25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'8.13'!$M$39</c:f>
              <c:strCache>
                <c:ptCount val="1"/>
                <c:pt idx="0">
                  <c:v>Instalovaný výkon</c:v>
                </c:pt>
              </c:strCache>
            </c:strRef>
          </c:tx>
          <c:invertIfNegative val="0"/>
          <c:val>
            <c:numRef>
              <c:f>'8.13'!$N$39</c:f>
              <c:numCache>
                <c:formatCode>0.0%</c:formatCode>
                <c:ptCount val="1"/>
                <c:pt idx="0">
                  <c:v>0.26080980627382816</c:v>
                </c:pt>
              </c:numCache>
            </c:numRef>
          </c:val>
          <c:extLst>
            <c:ext xmlns:c16="http://schemas.microsoft.com/office/drawing/2014/chart" uri="{C3380CC4-5D6E-409C-BE32-E72D297353CC}">
              <c16:uniqueId val="{00000000-46E4-4F37-874A-FF5326A516FF}"/>
            </c:ext>
          </c:extLst>
        </c:ser>
        <c:ser>
          <c:idx val="1"/>
          <c:order val="1"/>
          <c:tx>
            <c:strRef>
              <c:f>'8.13'!$M$40</c:f>
              <c:strCache>
                <c:ptCount val="1"/>
                <c:pt idx="0">
                  <c:v>Výroba tepla brutto</c:v>
                </c:pt>
              </c:strCache>
            </c:strRef>
          </c:tx>
          <c:invertIfNegative val="0"/>
          <c:val>
            <c:numRef>
              <c:f>'8.13'!$N$40</c:f>
              <c:numCache>
                <c:formatCode>0.0%</c:formatCode>
                <c:ptCount val="1"/>
                <c:pt idx="0">
                  <c:v>0.19899074343829426</c:v>
                </c:pt>
              </c:numCache>
            </c:numRef>
          </c:val>
          <c:extLst>
            <c:ext xmlns:c16="http://schemas.microsoft.com/office/drawing/2014/chart" uri="{C3380CC4-5D6E-409C-BE32-E72D297353CC}">
              <c16:uniqueId val="{00000001-46E4-4F37-874A-FF5326A516FF}"/>
            </c:ext>
          </c:extLst>
        </c:ser>
        <c:ser>
          <c:idx val="2"/>
          <c:order val="2"/>
          <c:tx>
            <c:strRef>
              <c:f>'8.13'!$M$41</c:f>
              <c:strCache>
                <c:ptCount val="1"/>
                <c:pt idx="0">
                  <c:v>Dodávky tepla</c:v>
                </c:pt>
              </c:strCache>
            </c:strRef>
          </c:tx>
          <c:invertIfNegative val="0"/>
          <c:val>
            <c:numRef>
              <c:f>'8.13'!$N$41</c:f>
              <c:numCache>
                <c:formatCode>0.0%</c:formatCode>
                <c:ptCount val="1"/>
                <c:pt idx="0">
                  <c:v>0.14300816541387359</c:v>
                </c:pt>
              </c:numCache>
            </c:numRef>
          </c:val>
          <c:extLst>
            <c:ext xmlns:c16="http://schemas.microsoft.com/office/drawing/2014/chart" uri="{C3380CC4-5D6E-409C-BE32-E72D297353CC}">
              <c16:uniqueId val="{00000002-46E4-4F37-874A-FF5326A516FF}"/>
            </c:ext>
          </c:extLst>
        </c:ser>
        <c:dLbls>
          <c:showLegendKey val="0"/>
          <c:showVal val="0"/>
          <c:showCatName val="0"/>
          <c:showSerName val="0"/>
          <c:showPercent val="0"/>
          <c:showBubbleSize val="0"/>
        </c:dLbls>
        <c:gapWidth val="150"/>
        <c:axId val="289471488"/>
        <c:axId val="294978304"/>
      </c:barChart>
      <c:catAx>
        <c:axId val="289471488"/>
        <c:scaling>
          <c:orientation val="maxMin"/>
        </c:scaling>
        <c:delete val="0"/>
        <c:axPos val="l"/>
        <c:numFmt formatCode="General" sourceLinked="1"/>
        <c:majorTickMark val="none"/>
        <c:minorTickMark val="none"/>
        <c:tickLblPos val="none"/>
        <c:crossAx val="294978304"/>
        <c:crosses val="autoZero"/>
        <c:auto val="1"/>
        <c:lblAlgn val="ctr"/>
        <c:lblOffset val="100"/>
        <c:noMultiLvlLbl val="0"/>
      </c:catAx>
      <c:valAx>
        <c:axId val="294978304"/>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9471488"/>
        <c:crosses val="max"/>
        <c:crossBetween val="between"/>
      </c:valAx>
    </c:plotArea>
    <c:legend>
      <c:legendPos val="b"/>
      <c:layout>
        <c:manualLayout>
          <c:xMode val="edge"/>
          <c:yMode val="edge"/>
          <c:x val="3.5170029179910689E-2"/>
          <c:y val="0.68656067189358461"/>
          <c:w val="0.53322080054623455"/>
          <c:h val="0.2571073403440281"/>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3.8962443294197343E-4"/>
          <c:y val="2.7113986074206831E-2"/>
        </c:manualLayout>
      </c:layout>
      <c:overlay val="0"/>
    </c:title>
    <c:autoTitleDeleted val="0"/>
    <c:plotArea>
      <c:layout/>
      <c:barChart>
        <c:barDir val="col"/>
        <c:grouping val="stacked"/>
        <c:varyColors val="0"/>
        <c:ser>
          <c:idx val="0"/>
          <c:order val="0"/>
          <c:tx>
            <c:strRef>
              <c:f>'8.13'!$A$10</c:f>
              <c:strCache>
                <c:ptCount val="1"/>
                <c:pt idx="0">
                  <c:v>Biomasa</c:v>
                </c:pt>
              </c:strCache>
            </c:strRef>
          </c:tx>
          <c:spPr>
            <a:solidFill>
              <a:srgbClr val="23315F"/>
            </a:solidFill>
          </c:spPr>
          <c:invertIfNegative val="0"/>
          <c:val>
            <c:numRef>
              <c:f>'8.13'!$B$10:$M$10</c:f>
              <c:numCache>
                <c:formatCode>#,##0.0</c:formatCode>
                <c:ptCount val="12"/>
                <c:pt idx="0">
                  <c:v>132.97888800000001</c:v>
                </c:pt>
                <c:pt idx="1">
                  <c:v>148.99477400000001</c:v>
                </c:pt>
                <c:pt idx="2">
                  <c:v>174.263082</c:v>
                </c:pt>
                <c:pt idx="3">
                  <c:v>150.38512700000001</c:v>
                </c:pt>
                <c:pt idx="4">
                  <c:v>84.321351000000007</c:v>
                </c:pt>
                <c:pt idx="5">
                  <c:v>65.046621000000002</c:v>
                </c:pt>
                <c:pt idx="6">
                  <c:v>62.111005000000006</c:v>
                </c:pt>
                <c:pt idx="7">
                  <c:v>75.518906000000001</c:v>
                </c:pt>
                <c:pt idx="8">
                  <c:v>73.778888999999992</c:v>
                </c:pt>
                <c:pt idx="9">
                  <c:v>104.112358</c:v>
                </c:pt>
                <c:pt idx="10">
                  <c:v>96.294331</c:v>
                </c:pt>
                <c:pt idx="11">
                  <c:v>154.65284600000001</c:v>
                </c:pt>
              </c:numCache>
            </c:numRef>
          </c:val>
          <c:extLst>
            <c:ext xmlns:c16="http://schemas.microsoft.com/office/drawing/2014/chart" uri="{C3380CC4-5D6E-409C-BE32-E72D297353CC}">
              <c16:uniqueId val="{00000000-FB1D-4903-B777-01BAE80F00BB}"/>
            </c:ext>
          </c:extLst>
        </c:ser>
        <c:ser>
          <c:idx val="1"/>
          <c:order val="1"/>
          <c:tx>
            <c:strRef>
              <c:f>'8.13'!$A$11</c:f>
              <c:strCache>
                <c:ptCount val="1"/>
                <c:pt idx="0">
                  <c:v>Bioplyn</c:v>
                </c:pt>
              </c:strCache>
            </c:strRef>
          </c:tx>
          <c:spPr>
            <a:solidFill>
              <a:srgbClr val="5A6588"/>
            </a:solidFill>
          </c:spPr>
          <c:invertIfNegative val="0"/>
          <c:val>
            <c:numRef>
              <c:f>'8.13'!$B$11:$M$11</c:f>
              <c:numCache>
                <c:formatCode>#,##0.0</c:formatCode>
                <c:ptCount val="12"/>
                <c:pt idx="0">
                  <c:v>1.9180519999999999</c:v>
                </c:pt>
                <c:pt idx="1">
                  <c:v>1.7861070000000001</c:v>
                </c:pt>
                <c:pt idx="2">
                  <c:v>1.4974240000000001</c:v>
                </c:pt>
                <c:pt idx="3">
                  <c:v>1.279633</c:v>
                </c:pt>
                <c:pt idx="4">
                  <c:v>1.4242060000000001</c:v>
                </c:pt>
                <c:pt idx="5">
                  <c:v>1.1724370000000002</c:v>
                </c:pt>
                <c:pt idx="6">
                  <c:v>1.2215819999999999</c:v>
                </c:pt>
                <c:pt idx="7">
                  <c:v>0.35476500000000005</c:v>
                </c:pt>
                <c:pt idx="8">
                  <c:v>0.309056</c:v>
                </c:pt>
                <c:pt idx="9">
                  <c:v>0.50423899999999999</c:v>
                </c:pt>
                <c:pt idx="10">
                  <c:v>0.57227199999999989</c:v>
                </c:pt>
                <c:pt idx="11">
                  <c:v>0.64351299999999989</c:v>
                </c:pt>
              </c:numCache>
            </c:numRef>
          </c:val>
          <c:extLst>
            <c:ext xmlns:c16="http://schemas.microsoft.com/office/drawing/2014/chart" uri="{C3380CC4-5D6E-409C-BE32-E72D297353CC}">
              <c16:uniqueId val="{00000001-FB1D-4903-B777-01BAE80F00BB}"/>
            </c:ext>
          </c:extLst>
        </c:ser>
        <c:ser>
          <c:idx val="2"/>
          <c:order val="2"/>
          <c:tx>
            <c:strRef>
              <c:f>'8.13'!$A$12</c:f>
              <c:strCache>
                <c:ptCount val="1"/>
                <c:pt idx="0">
                  <c:v>Černé uhlí</c:v>
                </c:pt>
              </c:strCache>
            </c:strRef>
          </c:tx>
          <c:spPr>
            <a:solidFill>
              <a:srgbClr val="9198B0"/>
            </a:solidFill>
          </c:spPr>
          <c:invertIfNegative val="0"/>
          <c:val>
            <c:numRef>
              <c:f>'8.13'!$B$12:$M$12</c:f>
              <c:numCache>
                <c:formatCode>#,##0.0</c:formatCode>
                <c:ptCount val="12"/>
                <c:pt idx="0">
                  <c:v>0.39194000000000001</c:v>
                </c:pt>
                <c:pt idx="1">
                  <c:v>0.15519999999999998</c:v>
                </c:pt>
                <c:pt idx="2">
                  <c:v>0.61617999999999995</c:v>
                </c:pt>
                <c:pt idx="3">
                  <c:v>0.50483999999999996</c:v>
                </c:pt>
                <c:pt idx="4">
                  <c:v>0.46987000000000001</c:v>
                </c:pt>
                <c:pt idx="5">
                  <c:v>0.23028999999999999</c:v>
                </c:pt>
                <c:pt idx="6">
                  <c:v>4.8090000000000001E-2</c:v>
                </c:pt>
                <c:pt idx="7">
                  <c:v>7.6299999999999996E-3</c:v>
                </c:pt>
                <c:pt idx="8">
                  <c:v>0.16037000000000001</c:v>
                </c:pt>
                <c:pt idx="9">
                  <c:v>9.9220000000000003E-2</c:v>
                </c:pt>
                <c:pt idx="10">
                  <c:v>0.57467000000000001</c:v>
                </c:pt>
                <c:pt idx="11">
                  <c:v>0.75721000000000005</c:v>
                </c:pt>
              </c:numCache>
            </c:numRef>
          </c:val>
          <c:extLst>
            <c:ext xmlns:c16="http://schemas.microsoft.com/office/drawing/2014/chart" uri="{C3380CC4-5D6E-409C-BE32-E72D297353CC}">
              <c16:uniqueId val="{00000002-FB1D-4903-B777-01BAE80F00BB}"/>
            </c:ext>
          </c:extLst>
        </c:ser>
        <c:ser>
          <c:idx val="3"/>
          <c:order val="3"/>
          <c:tx>
            <c:strRef>
              <c:f>'8.13'!$A$13</c:f>
              <c:strCache>
                <c:ptCount val="1"/>
                <c:pt idx="0">
                  <c:v>Elektrická energie</c:v>
                </c:pt>
              </c:strCache>
            </c:strRef>
          </c:tx>
          <c:spPr>
            <a:solidFill>
              <a:srgbClr val="C8CBD7"/>
            </a:solidFill>
          </c:spPr>
          <c:invertIfNegative val="0"/>
          <c:val>
            <c:numRef>
              <c:f>'8.13'!$B$13:$M$13</c:f>
              <c:numCache>
                <c:formatCode>#,##0.0</c:formatCode>
                <c:ptCount val="12"/>
                <c:pt idx="0">
                  <c:v>9.5640000000000003E-2</c:v>
                </c:pt>
                <c:pt idx="1">
                  <c:v>9.0370000000000006E-2</c:v>
                </c:pt>
                <c:pt idx="2">
                  <c:v>0.10213</c:v>
                </c:pt>
                <c:pt idx="3">
                  <c:v>9.6170000000000005E-2</c:v>
                </c:pt>
                <c:pt idx="4">
                  <c:v>3.7100000000000001E-2</c:v>
                </c:pt>
                <c:pt idx="5">
                  <c:v>0</c:v>
                </c:pt>
                <c:pt idx="6">
                  <c:v>0</c:v>
                </c:pt>
                <c:pt idx="7">
                  <c:v>0</c:v>
                </c:pt>
                <c:pt idx="8">
                  <c:v>0</c:v>
                </c:pt>
                <c:pt idx="9">
                  <c:v>8.206999999999999E-2</c:v>
                </c:pt>
                <c:pt idx="10">
                  <c:v>7.8370000000000009E-2</c:v>
                </c:pt>
                <c:pt idx="11">
                  <c:v>9.6370000000000011E-2</c:v>
                </c:pt>
              </c:numCache>
            </c:numRef>
          </c:val>
          <c:extLst>
            <c:ext xmlns:c16="http://schemas.microsoft.com/office/drawing/2014/chart" uri="{C3380CC4-5D6E-409C-BE32-E72D297353CC}">
              <c16:uniqueId val="{00000003-FB1D-4903-B777-01BAE80F00BB}"/>
            </c:ext>
          </c:extLst>
        </c:ser>
        <c:ser>
          <c:idx val="4"/>
          <c:order val="4"/>
          <c:tx>
            <c:strRef>
              <c:f>'8.13'!$A$14</c:f>
              <c:strCache>
                <c:ptCount val="1"/>
                <c:pt idx="0">
                  <c:v>Energie prostředí (tepelné čerpadlo)</c:v>
                </c:pt>
              </c:strCache>
            </c:strRef>
          </c:tx>
          <c:spPr>
            <a:solidFill>
              <a:srgbClr val="E02C1F"/>
            </a:solidFill>
          </c:spPr>
          <c:invertIfNegative val="0"/>
          <c:val>
            <c:numRef>
              <c:f>'8.13'!$B$14:$M$14</c:f>
              <c:numCache>
                <c:formatCode>#,##0.0</c:formatCode>
                <c:ptCount val="12"/>
                <c:pt idx="0">
                  <c:v>6.4225725071716386</c:v>
                </c:pt>
                <c:pt idx="1">
                  <c:v>5.9955916503211855</c:v>
                </c:pt>
                <c:pt idx="2">
                  <c:v>5.6159297788385993</c:v>
                </c:pt>
                <c:pt idx="3">
                  <c:v>4.3446163412928769</c:v>
                </c:pt>
                <c:pt idx="4">
                  <c:v>2.2995422549879887</c:v>
                </c:pt>
                <c:pt idx="5">
                  <c:v>1.2889721924357318</c:v>
                </c:pt>
                <c:pt idx="6">
                  <c:v>1.1520081971251763</c:v>
                </c:pt>
                <c:pt idx="7">
                  <c:v>1.1589388028225434</c:v>
                </c:pt>
                <c:pt idx="8">
                  <c:v>1.2693973145895965</c:v>
                </c:pt>
                <c:pt idx="9">
                  <c:v>3.1382700865110009</c:v>
                </c:pt>
                <c:pt idx="10">
                  <c:v>5.4841418029688542</c:v>
                </c:pt>
                <c:pt idx="11">
                  <c:v>6.7578190709348078</c:v>
                </c:pt>
              </c:numCache>
            </c:numRef>
          </c:val>
          <c:extLst>
            <c:ext xmlns:c16="http://schemas.microsoft.com/office/drawing/2014/chart" uri="{C3380CC4-5D6E-409C-BE32-E72D297353CC}">
              <c16:uniqueId val="{00000004-FB1D-4903-B777-01BAE80F00BB}"/>
            </c:ext>
          </c:extLst>
        </c:ser>
        <c:ser>
          <c:idx val="5"/>
          <c:order val="5"/>
          <c:tx>
            <c:strRef>
              <c:f>'8.13'!$A$15</c:f>
              <c:strCache>
                <c:ptCount val="1"/>
                <c:pt idx="0">
                  <c:v>Energie Slunce (solární kolektor)</c:v>
                </c:pt>
              </c:strCache>
            </c:strRef>
          </c:tx>
          <c:spPr>
            <a:solidFill>
              <a:srgbClr val="E86158"/>
            </a:solidFill>
          </c:spPr>
          <c:invertIfNegative val="0"/>
          <c:val>
            <c:numRef>
              <c:f>'8.13'!$B$15:$M$15</c:f>
              <c:numCache>
                <c:formatCode>#,##0.0</c:formatCode>
                <c:ptCount val="12"/>
                <c:pt idx="0">
                  <c:v>1E-3</c:v>
                </c:pt>
                <c:pt idx="1">
                  <c:v>3.0000000000000001E-3</c:v>
                </c:pt>
                <c:pt idx="2">
                  <c:v>7.0000000000000001E-3</c:v>
                </c:pt>
                <c:pt idx="3">
                  <c:v>8.0000000000000002E-3</c:v>
                </c:pt>
                <c:pt idx="4">
                  <c:v>1.2999999999999999E-2</c:v>
                </c:pt>
                <c:pt idx="5">
                  <c:v>1.2E-2</c:v>
                </c:pt>
                <c:pt idx="6">
                  <c:v>0.01</c:v>
                </c:pt>
                <c:pt idx="7">
                  <c:v>8.0000000000000002E-3</c:v>
                </c:pt>
                <c:pt idx="8">
                  <c:v>8.0000000000000002E-3</c:v>
                </c:pt>
                <c:pt idx="9">
                  <c:v>4.0000000000000001E-3</c:v>
                </c:pt>
                <c:pt idx="10">
                  <c:v>1E-3</c:v>
                </c:pt>
                <c:pt idx="11">
                  <c:v>1E-3</c:v>
                </c:pt>
              </c:numCache>
            </c:numRef>
          </c:val>
          <c:extLst>
            <c:ext xmlns:c16="http://schemas.microsoft.com/office/drawing/2014/chart" uri="{C3380CC4-5D6E-409C-BE32-E72D297353CC}">
              <c16:uniqueId val="{00000005-FB1D-4903-B777-01BAE80F00BB}"/>
            </c:ext>
          </c:extLst>
        </c:ser>
        <c:ser>
          <c:idx val="6"/>
          <c:order val="6"/>
          <c:tx>
            <c:strRef>
              <c:f>'8.13'!$A$16</c:f>
              <c:strCache>
                <c:ptCount val="1"/>
                <c:pt idx="0">
                  <c:v>Hnědé uhlí</c:v>
                </c:pt>
              </c:strCache>
            </c:strRef>
          </c:tx>
          <c:spPr>
            <a:solidFill>
              <a:srgbClr val="F0948F"/>
            </a:solidFill>
          </c:spPr>
          <c:invertIfNegative val="0"/>
          <c:val>
            <c:numRef>
              <c:f>'8.13'!$B$16:$M$16</c:f>
              <c:numCache>
                <c:formatCode>#,##0.0</c:formatCode>
                <c:ptCount val="12"/>
                <c:pt idx="0">
                  <c:v>1119.2910510000002</c:v>
                </c:pt>
                <c:pt idx="1">
                  <c:v>1033.6056630000003</c:v>
                </c:pt>
                <c:pt idx="2">
                  <c:v>928.01433200000008</c:v>
                </c:pt>
                <c:pt idx="3">
                  <c:v>803.44390399999997</c:v>
                </c:pt>
                <c:pt idx="4">
                  <c:v>514.0686179999999</c:v>
                </c:pt>
                <c:pt idx="5">
                  <c:v>357.71671499999991</c:v>
                </c:pt>
                <c:pt idx="6">
                  <c:v>334.53803299999998</c:v>
                </c:pt>
                <c:pt idx="7">
                  <c:v>347.33646699999997</c:v>
                </c:pt>
                <c:pt idx="8">
                  <c:v>385.14203499999996</c:v>
                </c:pt>
                <c:pt idx="9">
                  <c:v>605.8607760000001</c:v>
                </c:pt>
                <c:pt idx="10">
                  <c:v>929.07388900000012</c:v>
                </c:pt>
                <c:pt idx="11">
                  <c:v>1120.3357229999997</c:v>
                </c:pt>
              </c:numCache>
            </c:numRef>
          </c:val>
          <c:extLst>
            <c:ext xmlns:c16="http://schemas.microsoft.com/office/drawing/2014/chart" uri="{C3380CC4-5D6E-409C-BE32-E72D297353CC}">
              <c16:uniqueId val="{00000006-FB1D-4903-B777-01BAE80F00BB}"/>
            </c:ext>
          </c:extLst>
        </c:ser>
        <c:ser>
          <c:idx val="7"/>
          <c:order val="7"/>
          <c:tx>
            <c:strRef>
              <c:f>'8.13'!$A$17</c:f>
              <c:strCache>
                <c:ptCount val="1"/>
                <c:pt idx="0">
                  <c:v>Jaderné palivo</c:v>
                </c:pt>
              </c:strCache>
            </c:strRef>
          </c:tx>
          <c:spPr>
            <a:solidFill>
              <a:srgbClr val="F7C9C7"/>
            </a:solidFill>
          </c:spPr>
          <c:invertIfNegative val="0"/>
          <c:val>
            <c:numRef>
              <c:f>'8.13'!$B$17:$M$17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FB1D-4903-B777-01BAE80F00BB}"/>
            </c:ext>
          </c:extLst>
        </c:ser>
        <c:ser>
          <c:idx val="8"/>
          <c:order val="8"/>
          <c:tx>
            <c:strRef>
              <c:f>'8.13'!$A$18</c:f>
              <c:strCache>
                <c:ptCount val="1"/>
                <c:pt idx="0">
                  <c:v>Koks</c:v>
                </c:pt>
              </c:strCache>
            </c:strRef>
          </c:tx>
          <c:spPr>
            <a:solidFill>
              <a:srgbClr val="262626"/>
            </a:solidFill>
          </c:spPr>
          <c:invertIfNegative val="0"/>
          <c:val>
            <c:numRef>
              <c:f>'8.13'!$B$18:$M$18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FB1D-4903-B777-01BAE80F00BB}"/>
            </c:ext>
          </c:extLst>
        </c:ser>
        <c:ser>
          <c:idx val="9"/>
          <c:order val="9"/>
          <c:tx>
            <c:strRef>
              <c:f>'8.13'!$A$19</c:f>
              <c:strCache>
                <c:ptCount val="1"/>
                <c:pt idx="0">
                  <c:v>Odpadní teplo</c:v>
                </c:pt>
              </c:strCache>
            </c:strRef>
          </c:tx>
          <c:spPr>
            <a:solidFill>
              <a:srgbClr val="646363"/>
            </a:solidFill>
          </c:spPr>
          <c:invertIfNegative val="0"/>
          <c:val>
            <c:numRef>
              <c:f>'8.13'!$B$19:$M$19</c:f>
              <c:numCache>
                <c:formatCode>#,##0.0</c:formatCode>
                <c:ptCount val="12"/>
                <c:pt idx="0">
                  <c:v>0.65900000000000003</c:v>
                </c:pt>
                <c:pt idx="1">
                  <c:v>0.64200000000000002</c:v>
                </c:pt>
                <c:pt idx="2">
                  <c:v>0.23599999999999999</c:v>
                </c:pt>
                <c:pt idx="3">
                  <c:v>0.10199999999999999</c:v>
                </c:pt>
                <c:pt idx="4">
                  <c:v>3.7999999999999999E-2</c:v>
                </c:pt>
                <c:pt idx="5">
                  <c:v>4.1000000000000002E-2</c:v>
                </c:pt>
                <c:pt idx="6">
                  <c:v>0</c:v>
                </c:pt>
                <c:pt idx="7">
                  <c:v>2.1000000000000001E-2</c:v>
                </c:pt>
                <c:pt idx="8">
                  <c:v>3.5000000000000003E-2</c:v>
                </c:pt>
                <c:pt idx="9">
                  <c:v>0.26600000000000001</c:v>
                </c:pt>
                <c:pt idx="10">
                  <c:v>0.29699999999999999</c:v>
                </c:pt>
                <c:pt idx="11">
                  <c:v>0.84199999999999997</c:v>
                </c:pt>
              </c:numCache>
            </c:numRef>
          </c:val>
          <c:extLst>
            <c:ext xmlns:c16="http://schemas.microsoft.com/office/drawing/2014/chart" uri="{C3380CC4-5D6E-409C-BE32-E72D297353CC}">
              <c16:uniqueId val="{00000009-FB1D-4903-B777-01BAE80F00BB}"/>
            </c:ext>
          </c:extLst>
        </c:ser>
        <c:ser>
          <c:idx val="10"/>
          <c:order val="10"/>
          <c:tx>
            <c:strRef>
              <c:f>'8.13'!$A$20</c:f>
              <c:strCache>
                <c:ptCount val="1"/>
                <c:pt idx="0">
                  <c:v>Ostatní kapalná paliva</c:v>
                </c:pt>
              </c:strCache>
            </c:strRef>
          </c:tx>
          <c:spPr>
            <a:solidFill>
              <a:srgbClr val="9D9D9C"/>
            </a:solidFill>
          </c:spPr>
          <c:invertIfNegative val="0"/>
          <c:val>
            <c:numRef>
              <c:f>'8.13'!$B$20:$M$20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FB1D-4903-B777-01BAE80F00BB}"/>
            </c:ext>
          </c:extLst>
        </c:ser>
        <c:ser>
          <c:idx val="11"/>
          <c:order val="11"/>
          <c:tx>
            <c:strRef>
              <c:f>'8.13'!$A$21</c:f>
              <c:strCache>
                <c:ptCount val="1"/>
                <c:pt idx="0">
                  <c:v>Ostatní pevná paliva</c:v>
                </c:pt>
              </c:strCache>
            </c:strRef>
          </c:tx>
          <c:spPr>
            <a:solidFill>
              <a:srgbClr val="D0D0D0"/>
            </a:solidFill>
          </c:spPr>
          <c:invertIfNegative val="0"/>
          <c:val>
            <c:numRef>
              <c:f>'8.13'!$B$21:$M$21</c:f>
              <c:numCache>
                <c:formatCode>#,##0.0</c:formatCode>
                <c:ptCount val="12"/>
                <c:pt idx="0">
                  <c:v>0.61304999999999998</c:v>
                </c:pt>
                <c:pt idx="1">
                  <c:v>0.47836000000000001</c:v>
                </c:pt>
                <c:pt idx="2">
                  <c:v>1.0061599999999999</c:v>
                </c:pt>
                <c:pt idx="3">
                  <c:v>1.5558299999999998</c:v>
                </c:pt>
                <c:pt idx="4">
                  <c:v>2.4621</c:v>
                </c:pt>
                <c:pt idx="5">
                  <c:v>1.26386</c:v>
                </c:pt>
                <c:pt idx="6">
                  <c:v>0.56588000000000005</c:v>
                </c:pt>
                <c:pt idx="7">
                  <c:v>0.90561000000000003</c:v>
                </c:pt>
                <c:pt idx="8">
                  <c:v>0.7429</c:v>
                </c:pt>
                <c:pt idx="9">
                  <c:v>0.94098999999999999</c:v>
                </c:pt>
                <c:pt idx="10">
                  <c:v>1.54175</c:v>
                </c:pt>
                <c:pt idx="11">
                  <c:v>2.2343699999999997</c:v>
                </c:pt>
              </c:numCache>
            </c:numRef>
          </c:val>
          <c:extLst>
            <c:ext xmlns:c16="http://schemas.microsoft.com/office/drawing/2014/chart" uri="{C3380CC4-5D6E-409C-BE32-E72D297353CC}">
              <c16:uniqueId val="{0000000B-FB1D-4903-B777-01BAE80F00BB}"/>
            </c:ext>
          </c:extLst>
        </c:ser>
        <c:ser>
          <c:idx val="12"/>
          <c:order val="12"/>
          <c:tx>
            <c:strRef>
              <c:f>'8.13'!$A$22</c:f>
              <c:strCache>
                <c:ptCount val="1"/>
                <c:pt idx="0">
                  <c:v>Ostatní plyny</c:v>
                </c:pt>
              </c:strCache>
            </c:strRef>
          </c:tx>
          <c:spPr>
            <a:pattFill prst="ltUpDiag">
              <a:fgClr>
                <a:srgbClr val="23315F"/>
              </a:fgClr>
              <a:bgClr>
                <a:sysClr val="window" lastClr="FFFFFF"/>
              </a:bgClr>
            </a:pattFill>
          </c:spPr>
          <c:invertIfNegative val="0"/>
          <c:val>
            <c:numRef>
              <c:f>'8.13'!$B$22:$M$22</c:f>
              <c:numCache>
                <c:formatCode>#,##0.0</c:formatCode>
                <c:ptCount val="12"/>
                <c:pt idx="0">
                  <c:v>0</c:v>
                </c:pt>
                <c:pt idx="1">
                  <c:v>0</c:v>
                </c:pt>
                <c:pt idx="2">
                  <c:v>0</c:v>
                </c:pt>
                <c:pt idx="3">
                  <c:v>0</c:v>
                </c:pt>
                <c:pt idx="4">
                  <c:v>0</c:v>
                </c:pt>
                <c:pt idx="5">
                  <c:v>0</c:v>
                </c:pt>
                <c:pt idx="6">
                  <c:v>0</c:v>
                </c:pt>
                <c:pt idx="7">
                  <c:v>1.956</c:v>
                </c:pt>
                <c:pt idx="8">
                  <c:v>15</c:v>
                </c:pt>
                <c:pt idx="9">
                  <c:v>8.5630000000000006</c:v>
                </c:pt>
                <c:pt idx="10">
                  <c:v>0</c:v>
                </c:pt>
                <c:pt idx="11">
                  <c:v>0</c:v>
                </c:pt>
              </c:numCache>
            </c:numRef>
          </c:val>
          <c:extLst>
            <c:ext xmlns:c16="http://schemas.microsoft.com/office/drawing/2014/chart" uri="{C3380CC4-5D6E-409C-BE32-E72D297353CC}">
              <c16:uniqueId val="{0000000C-FB1D-4903-B777-01BAE80F00BB}"/>
            </c:ext>
          </c:extLst>
        </c:ser>
        <c:ser>
          <c:idx val="13"/>
          <c:order val="13"/>
          <c:tx>
            <c:strRef>
              <c:f>'8.13'!$A$23</c:f>
              <c:strCache>
                <c:ptCount val="1"/>
                <c:pt idx="0">
                  <c:v>Ostatní</c:v>
                </c:pt>
              </c:strCache>
            </c:strRef>
          </c:tx>
          <c:spPr>
            <a:pattFill prst="ltUpDiag">
              <a:fgClr>
                <a:srgbClr val="E02C1F"/>
              </a:fgClr>
              <a:bgClr>
                <a:sysClr val="window" lastClr="FFFFFF"/>
              </a:bgClr>
            </a:pattFill>
          </c:spPr>
          <c:invertIfNegative val="0"/>
          <c:val>
            <c:numRef>
              <c:f>'8.13'!$B$23:$M$23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FB1D-4903-B777-01BAE80F00BB}"/>
            </c:ext>
          </c:extLst>
        </c:ser>
        <c:ser>
          <c:idx val="14"/>
          <c:order val="14"/>
          <c:tx>
            <c:strRef>
              <c:f>'8.13'!$A$24</c:f>
              <c:strCache>
                <c:ptCount val="1"/>
                <c:pt idx="0">
                  <c:v>Topné oleje</c:v>
                </c:pt>
              </c:strCache>
            </c:strRef>
          </c:tx>
          <c:spPr>
            <a:pattFill prst="ltUpDiag">
              <a:fgClr>
                <a:srgbClr val="5A6588"/>
              </a:fgClr>
              <a:bgClr>
                <a:sysClr val="window" lastClr="FFFFFF"/>
              </a:bgClr>
            </a:pattFill>
          </c:spPr>
          <c:invertIfNegative val="0"/>
          <c:val>
            <c:numRef>
              <c:f>'8.13'!$B$24:$M$24</c:f>
              <c:numCache>
                <c:formatCode>#,##0.0</c:formatCode>
                <c:ptCount val="12"/>
                <c:pt idx="0">
                  <c:v>2.160253</c:v>
                </c:pt>
                <c:pt idx="1">
                  <c:v>1.5893789999999999</c:v>
                </c:pt>
                <c:pt idx="2">
                  <c:v>1.222205</c:v>
                </c:pt>
                <c:pt idx="3">
                  <c:v>1.6413990000000001</c:v>
                </c:pt>
                <c:pt idx="4">
                  <c:v>1.378155</c:v>
                </c:pt>
                <c:pt idx="5">
                  <c:v>0.10388499999999999</c:v>
                </c:pt>
                <c:pt idx="6">
                  <c:v>0.20157499999999998</c:v>
                </c:pt>
                <c:pt idx="7">
                  <c:v>3.571437</c:v>
                </c:pt>
                <c:pt idx="8">
                  <c:v>1.7196000000000003E-2</c:v>
                </c:pt>
                <c:pt idx="9">
                  <c:v>6.9896E-2</c:v>
                </c:pt>
                <c:pt idx="10">
                  <c:v>0.265901</c:v>
                </c:pt>
                <c:pt idx="11">
                  <c:v>0.27203200000000005</c:v>
                </c:pt>
              </c:numCache>
            </c:numRef>
          </c:val>
          <c:extLst>
            <c:ext xmlns:c16="http://schemas.microsoft.com/office/drawing/2014/chart" uri="{C3380CC4-5D6E-409C-BE32-E72D297353CC}">
              <c16:uniqueId val="{0000000E-FB1D-4903-B777-01BAE80F00BB}"/>
            </c:ext>
          </c:extLst>
        </c:ser>
        <c:ser>
          <c:idx val="15"/>
          <c:order val="15"/>
          <c:tx>
            <c:strRef>
              <c:f>'8.13'!$A$25</c:f>
              <c:strCache>
                <c:ptCount val="1"/>
                <c:pt idx="0">
                  <c:v>Zemní plyn</c:v>
                </c:pt>
              </c:strCache>
            </c:strRef>
          </c:tx>
          <c:spPr>
            <a:pattFill prst="ltUpDiag">
              <a:fgClr>
                <a:srgbClr val="E86158"/>
              </a:fgClr>
              <a:bgClr>
                <a:sysClr val="window" lastClr="FFFFFF"/>
              </a:bgClr>
            </a:pattFill>
          </c:spPr>
          <c:invertIfNegative val="0"/>
          <c:val>
            <c:numRef>
              <c:f>'8.13'!$B$25:$M$25</c:f>
              <c:numCache>
                <c:formatCode>#,##0.0</c:formatCode>
                <c:ptCount val="12"/>
                <c:pt idx="0">
                  <c:v>138.77884249282835</c:v>
                </c:pt>
                <c:pt idx="1">
                  <c:v>110.60696834967882</c:v>
                </c:pt>
                <c:pt idx="2">
                  <c:v>143.3442002211614</c:v>
                </c:pt>
                <c:pt idx="3">
                  <c:v>75.74589665870711</c:v>
                </c:pt>
                <c:pt idx="4">
                  <c:v>37.444295745012006</c:v>
                </c:pt>
                <c:pt idx="5">
                  <c:v>32.716202807564265</c:v>
                </c:pt>
                <c:pt idx="6">
                  <c:v>44.635585802874822</c:v>
                </c:pt>
                <c:pt idx="7">
                  <c:v>48.297297197177457</c:v>
                </c:pt>
                <c:pt idx="8">
                  <c:v>20.707760685410406</c:v>
                </c:pt>
                <c:pt idx="9">
                  <c:v>50.108503913488995</c:v>
                </c:pt>
                <c:pt idx="10">
                  <c:v>101.75463719703117</c:v>
                </c:pt>
                <c:pt idx="11">
                  <c:v>117.50130592906518</c:v>
                </c:pt>
              </c:numCache>
            </c:numRef>
          </c:val>
          <c:extLst>
            <c:ext xmlns:c16="http://schemas.microsoft.com/office/drawing/2014/chart" uri="{C3380CC4-5D6E-409C-BE32-E72D297353CC}">
              <c16:uniqueId val="{0000000F-FB1D-4903-B777-01BAE80F00BB}"/>
            </c:ext>
          </c:extLst>
        </c:ser>
        <c:dLbls>
          <c:showLegendKey val="0"/>
          <c:showVal val="0"/>
          <c:showCatName val="0"/>
          <c:showSerName val="0"/>
          <c:showPercent val="0"/>
          <c:showBubbleSize val="0"/>
        </c:dLbls>
        <c:gapWidth val="50"/>
        <c:overlap val="100"/>
        <c:axId val="290626560"/>
        <c:axId val="290640640"/>
      </c:barChart>
      <c:catAx>
        <c:axId val="29062656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90640640"/>
        <c:crosses val="autoZero"/>
        <c:auto val="1"/>
        <c:lblAlgn val="ctr"/>
        <c:lblOffset val="100"/>
        <c:noMultiLvlLbl val="0"/>
      </c:catAx>
      <c:valAx>
        <c:axId val="290640640"/>
        <c:scaling>
          <c:orientation val="minMax"/>
          <c:max val="1500"/>
        </c:scaling>
        <c:delete val="0"/>
        <c:axPos val="l"/>
        <c:majorGridlines/>
        <c:numFmt formatCode="#,##0" sourceLinked="0"/>
        <c:majorTickMark val="none"/>
        <c:minorTickMark val="none"/>
        <c:tickLblPos val="nextTo"/>
        <c:spPr>
          <a:ln>
            <a:noFill/>
          </a:ln>
        </c:spPr>
        <c:txPr>
          <a:bodyPr/>
          <a:lstStyle/>
          <a:p>
            <a:pPr>
              <a:defRPr sz="900" b="0">
                <a:latin typeface="Arial" panose="020B0604020202020204" pitchFamily="34" charset="0"/>
                <a:cs typeface="Arial" panose="020B0604020202020204" pitchFamily="34" charset="0"/>
              </a:defRPr>
            </a:pPr>
            <a:endParaRPr lang="cs-CZ"/>
          </a:p>
        </c:txPr>
        <c:crossAx val="290626560"/>
        <c:crosses val="autoZero"/>
        <c:crossBetween val="between"/>
        <c:majorUnit val="25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A53F-43EA-A72D-3385B610C0F9}"/>
              </c:ext>
            </c:extLst>
          </c:dPt>
          <c:dPt>
            <c:idx val="1"/>
            <c:bubble3D val="0"/>
            <c:spPr>
              <a:solidFill>
                <a:schemeClr val="accent2"/>
              </a:solidFill>
            </c:spPr>
            <c:extLst>
              <c:ext xmlns:c16="http://schemas.microsoft.com/office/drawing/2014/chart" uri="{C3380CC4-5D6E-409C-BE32-E72D297353CC}">
                <c16:uniqueId val="{00000003-A53F-43EA-A72D-3385B610C0F9}"/>
              </c:ext>
            </c:extLst>
          </c:dPt>
          <c:dPt>
            <c:idx val="2"/>
            <c:bubble3D val="0"/>
            <c:spPr>
              <a:solidFill>
                <a:schemeClr val="accent3"/>
              </a:solidFill>
            </c:spPr>
            <c:extLst>
              <c:ext xmlns:c16="http://schemas.microsoft.com/office/drawing/2014/chart" uri="{C3380CC4-5D6E-409C-BE32-E72D297353CC}">
                <c16:uniqueId val="{00000005-A53F-43EA-A72D-3385B610C0F9}"/>
              </c:ext>
            </c:extLst>
          </c:dPt>
          <c:dPt>
            <c:idx val="3"/>
            <c:bubble3D val="0"/>
            <c:spPr>
              <a:solidFill>
                <a:schemeClr val="accent4"/>
              </a:solidFill>
            </c:spPr>
            <c:extLst>
              <c:ext xmlns:c16="http://schemas.microsoft.com/office/drawing/2014/chart" uri="{C3380CC4-5D6E-409C-BE32-E72D297353CC}">
                <c16:uniqueId val="{00000007-A53F-43EA-A72D-3385B610C0F9}"/>
              </c:ext>
            </c:extLst>
          </c:dPt>
          <c:dPt>
            <c:idx val="4"/>
            <c:bubble3D val="0"/>
            <c:spPr>
              <a:solidFill>
                <a:schemeClr val="accent5"/>
              </a:solidFill>
            </c:spPr>
            <c:extLst>
              <c:ext xmlns:c16="http://schemas.microsoft.com/office/drawing/2014/chart" uri="{C3380CC4-5D6E-409C-BE32-E72D297353CC}">
                <c16:uniqueId val="{00000009-A53F-43EA-A72D-3385B610C0F9}"/>
              </c:ext>
            </c:extLst>
          </c:dPt>
          <c:dPt>
            <c:idx val="5"/>
            <c:bubble3D val="0"/>
            <c:spPr>
              <a:solidFill>
                <a:schemeClr val="accent6"/>
              </a:solidFill>
            </c:spPr>
            <c:extLst>
              <c:ext xmlns:c16="http://schemas.microsoft.com/office/drawing/2014/chart" uri="{C3380CC4-5D6E-409C-BE32-E72D297353CC}">
                <c16:uniqueId val="{0000000B-A53F-43EA-A72D-3385B610C0F9}"/>
              </c:ext>
            </c:extLst>
          </c:dPt>
          <c:dPt>
            <c:idx val="6"/>
            <c:bubble3D val="0"/>
            <c:spPr>
              <a:solidFill>
                <a:srgbClr val="F0948F"/>
              </a:solidFill>
            </c:spPr>
            <c:extLst>
              <c:ext xmlns:c16="http://schemas.microsoft.com/office/drawing/2014/chart" uri="{C3380CC4-5D6E-409C-BE32-E72D297353CC}">
                <c16:uniqueId val="{0000000D-A53F-43EA-A72D-3385B610C0F9}"/>
              </c:ext>
            </c:extLst>
          </c:dPt>
          <c:dPt>
            <c:idx val="7"/>
            <c:bubble3D val="0"/>
            <c:spPr>
              <a:solidFill>
                <a:srgbClr val="F7C9C7"/>
              </a:solidFill>
            </c:spPr>
            <c:extLst>
              <c:ext xmlns:c16="http://schemas.microsoft.com/office/drawing/2014/chart" uri="{C3380CC4-5D6E-409C-BE32-E72D297353CC}">
                <c16:uniqueId val="{0000000F-A53F-43EA-A72D-3385B610C0F9}"/>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10-A53F-43EA-A72D-3385B610C0F9}"/>
            </c:ext>
          </c:extLst>
        </c:ser>
        <c:ser>
          <c:idx val="2"/>
          <c:order val="1"/>
          <c:dPt>
            <c:idx val="0"/>
            <c:bubble3D val="0"/>
            <c:spPr>
              <a:solidFill>
                <a:schemeClr val="accent1"/>
              </a:solidFill>
            </c:spPr>
            <c:extLst>
              <c:ext xmlns:c16="http://schemas.microsoft.com/office/drawing/2014/chart" uri="{C3380CC4-5D6E-409C-BE32-E72D297353CC}">
                <c16:uniqueId val="{00000012-A53F-43EA-A72D-3385B610C0F9}"/>
              </c:ext>
            </c:extLst>
          </c:dPt>
          <c:dPt>
            <c:idx val="1"/>
            <c:bubble3D val="0"/>
            <c:spPr>
              <a:solidFill>
                <a:schemeClr val="accent2"/>
              </a:solidFill>
            </c:spPr>
            <c:extLst>
              <c:ext xmlns:c16="http://schemas.microsoft.com/office/drawing/2014/chart" uri="{C3380CC4-5D6E-409C-BE32-E72D297353CC}">
                <c16:uniqueId val="{00000014-A53F-43EA-A72D-3385B610C0F9}"/>
              </c:ext>
            </c:extLst>
          </c:dPt>
          <c:dPt>
            <c:idx val="2"/>
            <c:bubble3D val="0"/>
            <c:spPr>
              <a:solidFill>
                <a:schemeClr val="accent3"/>
              </a:solidFill>
            </c:spPr>
            <c:extLst>
              <c:ext xmlns:c16="http://schemas.microsoft.com/office/drawing/2014/chart" uri="{C3380CC4-5D6E-409C-BE32-E72D297353CC}">
                <c16:uniqueId val="{00000016-A53F-43EA-A72D-3385B610C0F9}"/>
              </c:ext>
            </c:extLst>
          </c:dPt>
          <c:dPt>
            <c:idx val="3"/>
            <c:bubble3D val="0"/>
            <c:spPr>
              <a:solidFill>
                <a:schemeClr val="accent4"/>
              </a:solidFill>
            </c:spPr>
            <c:extLst>
              <c:ext xmlns:c16="http://schemas.microsoft.com/office/drawing/2014/chart" uri="{C3380CC4-5D6E-409C-BE32-E72D297353CC}">
                <c16:uniqueId val="{00000018-A53F-43EA-A72D-3385B610C0F9}"/>
              </c:ext>
            </c:extLst>
          </c:dPt>
          <c:dPt>
            <c:idx val="4"/>
            <c:bubble3D val="0"/>
            <c:spPr>
              <a:solidFill>
                <a:schemeClr val="accent5"/>
              </a:solidFill>
            </c:spPr>
            <c:extLst>
              <c:ext xmlns:c16="http://schemas.microsoft.com/office/drawing/2014/chart" uri="{C3380CC4-5D6E-409C-BE32-E72D297353CC}">
                <c16:uniqueId val="{0000001A-A53F-43EA-A72D-3385B610C0F9}"/>
              </c:ext>
            </c:extLst>
          </c:dPt>
          <c:dPt>
            <c:idx val="5"/>
            <c:bubble3D val="0"/>
            <c:spPr>
              <a:solidFill>
                <a:schemeClr val="accent6"/>
              </a:solidFill>
            </c:spPr>
            <c:extLst>
              <c:ext xmlns:c16="http://schemas.microsoft.com/office/drawing/2014/chart" uri="{C3380CC4-5D6E-409C-BE32-E72D297353CC}">
                <c16:uniqueId val="{0000001C-A53F-43EA-A72D-3385B610C0F9}"/>
              </c:ext>
            </c:extLst>
          </c:dPt>
          <c:dPt>
            <c:idx val="6"/>
            <c:bubble3D val="0"/>
            <c:spPr>
              <a:solidFill>
                <a:srgbClr val="F0948F"/>
              </a:solidFill>
            </c:spPr>
            <c:extLst>
              <c:ext xmlns:c16="http://schemas.microsoft.com/office/drawing/2014/chart" uri="{C3380CC4-5D6E-409C-BE32-E72D297353CC}">
                <c16:uniqueId val="{0000001E-A53F-43EA-A72D-3385B610C0F9}"/>
              </c:ext>
            </c:extLst>
          </c:dPt>
          <c:dPt>
            <c:idx val="7"/>
            <c:bubble3D val="0"/>
            <c:spPr>
              <a:solidFill>
                <a:srgbClr val="F7C9C7"/>
              </a:solidFill>
            </c:spPr>
            <c:extLst>
              <c:ext xmlns:c16="http://schemas.microsoft.com/office/drawing/2014/chart" uri="{C3380CC4-5D6E-409C-BE32-E72D297353CC}">
                <c16:uniqueId val="{00000020-A53F-43EA-A72D-3385B610C0F9}"/>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1-A53F-43EA-A72D-3385B610C0F9}"/>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6BE9-4063-BACE-DA2BF54FD16D}"/>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6BE9-4063-BACE-DA2BF54FD16D}"/>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6BE9-4063-BACE-DA2BF54FD16D}"/>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6BE9-4063-BACE-DA2BF54FD16D}"/>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6BE9-4063-BACE-DA2BF54FD16D}"/>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6BE9-4063-BACE-DA2BF54FD16D}"/>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6BE9-4063-BACE-DA2BF54FD16D}"/>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6BE9-4063-BACE-DA2BF54FD16D}"/>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6BE9-4063-BACE-DA2BF54FD16D}"/>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6BE9-4063-BACE-DA2BF54FD16D}"/>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6BE9-4063-BACE-DA2BF54FD16D}"/>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6BE9-4063-BACE-DA2BF54FD16D}"/>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6BE9-4063-BACE-DA2BF54FD16D}"/>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6BE9-4063-BACE-DA2BF54FD16D}"/>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6BE9-4063-BACE-DA2BF54FD16D}"/>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6BE9-4063-BACE-DA2BF54FD16D}"/>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3.8292374816874613E-3"/>
          <c:y val="0"/>
        </c:manualLayout>
      </c:layout>
      <c:overlay val="0"/>
    </c:title>
    <c:autoTitleDeleted val="0"/>
    <c:plotArea>
      <c:layout>
        <c:manualLayout>
          <c:layoutTarget val="inner"/>
          <c:xMode val="edge"/>
          <c:yMode val="edge"/>
          <c:x val="7.2909980291895035E-2"/>
          <c:y val="0.24863628410085103"/>
          <c:w val="0.62054784332341095"/>
          <c:h val="0.56095442615127655"/>
        </c:manualLayout>
      </c:layout>
      <c:barChart>
        <c:barDir val="col"/>
        <c:grouping val="stacked"/>
        <c:varyColors val="0"/>
        <c:ser>
          <c:idx val="0"/>
          <c:order val="0"/>
          <c:tx>
            <c:strRef>
              <c:f>'8.14'!$A$27</c:f>
              <c:strCache>
                <c:ptCount val="1"/>
                <c:pt idx="0">
                  <c:v>Průmysl</c:v>
                </c:pt>
              </c:strCache>
            </c:strRef>
          </c:tx>
          <c:invertIfNegative val="0"/>
          <c:val>
            <c:numRef>
              <c:f>'8.14'!$B$27:$M$27</c:f>
              <c:numCache>
                <c:formatCode>#,##0.0</c:formatCode>
                <c:ptCount val="12"/>
                <c:pt idx="0">
                  <c:v>199.68238699999998</c:v>
                </c:pt>
                <c:pt idx="1">
                  <c:v>195.04752399999998</c:v>
                </c:pt>
                <c:pt idx="2">
                  <c:v>177.96319700000001</c:v>
                </c:pt>
                <c:pt idx="3">
                  <c:v>144.01700600000001</c:v>
                </c:pt>
                <c:pt idx="4">
                  <c:v>115.808835</c:v>
                </c:pt>
                <c:pt idx="5">
                  <c:v>99.815564999999992</c:v>
                </c:pt>
                <c:pt idx="6">
                  <c:v>65.194077000000007</c:v>
                </c:pt>
                <c:pt idx="7">
                  <c:v>105.19274800000001</c:v>
                </c:pt>
                <c:pt idx="8">
                  <c:v>102.50069099999999</c:v>
                </c:pt>
                <c:pt idx="9">
                  <c:v>120.93161899999998</c:v>
                </c:pt>
                <c:pt idx="10">
                  <c:v>162.56038699999999</c:v>
                </c:pt>
                <c:pt idx="11">
                  <c:v>156.72574900000001</c:v>
                </c:pt>
              </c:numCache>
            </c:numRef>
          </c:val>
          <c:extLst>
            <c:ext xmlns:c16="http://schemas.microsoft.com/office/drawing/2014/chart" uri="{C3380CC4-5D6E-409C-BE32-E72D297353CC}">
              <c16:uniqueId val="{00000000-FA99-4B1B-BCC9-AFDE24F83B76}"/>
            </c:ext>
          </c:extLst>
        </c:ser>
        <c:ser>
          <c:idx val="1"/>
          <c:order val="1"/>
          <c:tx>
            <c:strRef>
              <c:f>'8.14'!$A$28</c:f>
              <c:strCache>
                <c:ptCount val="1"/>
                <c:pt idx="0">
                  <c:v>Energetika</c:v>
                </c:pt>
              </c:strCache>
            </c:strRef>
          </c:tx>
          <c:invertIfNegative val="0"/>
          <c:val>
            <c:numRef>
              <c:f>'8.14'!$B$28:$M$28</c:f>
              <c:numCache>
                <c:formatCode>#,##0.0</c:formatCode>
                <c:ptCount val="12"/>
                <c:pt idx="0">
                  <c:v>0.26992100000000002</c:v>
                </c:pt>
                <c:pt idx="1">
                  <c:v>0.25404900000000002</c:v>
                </c:pt>
                <c:pt idx="2">
                  <c:v>0.29738399999999998</c:v>
                </c:pt>
                <c:pt idx="3">
                  <c:v>0.16486899999999999</c:v>
                </c:pt>
                <c:pt idx="4">
                  <c:v>0.220192</c:v>
                </c:pt>
                <c:pt idx="5">
                  <c:v>0.28666199999999997</c:v>
                </c:pt>
                <c:pt idx="6">
                  <c:v>0.41897400000000001</c:v>
                </c:pt>
                <c:pt idx="7">
                  <c:v>0.67106699999999997</c:v>
                </c:pt>
                <c:pt idx="8">
                  <c:v>0.52033799999999997</c:v>
                </c:pt>
                <c:pt idx="9">
                  <c:v>0.35322500000000007</c:v>
                </c:pt>
                <c:pt idx="10">
                  <c:v>0.26946000000000003</c:v>
                </c:pt>
                <c:pt idx="11">
                  <c:v>0.25548999999999999</c:v>
                </c:pt>
              </c:numCache>
            </c:numRef>
          </c:val>
          <c:extLst>
            <c:ext xmlns:c16="http://schemas.microsoft.com/office/drawing/2014/chart" uri="{C3380CC4-5D6E-409C-BE32-E72D297353CC}">
              <c16:uniqueId val="{00000001-FA99-4B1B-BCC9-AFDE24F83B76}"/>
            </c:ext>
          </c:extLst>
        </c:ser>
        <c:ser>
          <c:idx val="2"/>
          <c:order val="2"/>
          <c:tx>
            <c:strRef>
              <c:f>'8.14'!$A$29</c:f>
              <c:strCache>
                <c:ptCount val="1"/>
                <c:pt idx="0">
                  <c:v>Doprava</c:v>
                </c:pt>
              </c:strCache>
            </c:strRef>
          </c:tx>
          <c:invertIfNegative val="0"/>
          <c:val>
            <c:numRef>
              <c:f>'8.14'!$B$29:$M$29</c:f>
              <c:numCache>
                <c:formatCode>#,##0.0</c:formatCode>
                <c:ptCount val="12"/>
                <c:pt idx="0">
                  <c:v>2.71638</c:v>
                </c:pt>
                <c:pt idx="1">
                  <c:v>2.8043200000000001</c:v>
                </c:pt>
                <c:pt idx="2">
                  <c:v>2.1798099999999998</c:v>
                </c:pt>
                <c:pt idx="3">
                  <c:v>1.4022699999999999</c:v>
                </c:pt>
                <c:pt idx="4">
                  <c:v>0.50376999999999994</c:v>
                </c:pt>
                <c:pt idx="5">
                  <c:v>0.24037</c:v>
                </c:pt>
                <c:pt idx="6">
                  <c:v>9.6869999999999998E-2</c:v>
                </c:pt>
                <c:pt idx="7">
                  <c:v>0.10457</c:v>
                </c:pt>
                <c:pt idx="8">
                  <c:v>0.12762000000000001</c:v>
                </c:pt>
                <c:pt idx="9">
                  <c:v>0.44977</c:v>
                </c:pt>
                <c:pt idx="10">
                  <c:v>1.2036199999999999</c:v>
                </c:pt>
                <c:pt idx="11">
                  <c:v>2.7223199999999999</c:v>
                </c:pt>
              </c:numCache>
            </c:numRef>
          </c:val>
          <c:extLst>
            <c:ext xmlns:c16="http://schemas.microsoft.com/office/drawing/2014/chart" uri="{C3380CC4-5D6E-409C-BE32-E72D297353CC}">
              <c16:uniqueId val="{00000002-FA99-4B1B-BCC9-AFDE24F83B76}"/>
            </c:ext>
          </c:extLst>
        </c:ser>
        <c:ser>
          <c:idx val="3"/>
          <c:order val="3"/>
          <c:tx>
            <c:strRef>
              <c:f>'8.14'!$A$30</c:f>
              <c:strCache>
                <c:ptCount val="1"/>
                <c:pt idx="0">
                  <c:v>Stavebnictví</c:v>
                </c:pt>
              </c:strCache>
            </c:strRef>
          </c:tx>
          <c:invertIfNegative val="0"/>
          <c:val>
            <c:numRef>
              <c:f>'8.14'!$B$30:$M$30</c:f>
              <c:numCache>
                <c:formatCode>#,##0.0</c:formatCode>
                <c:ptCount val="12"/>
                <c:pt idx="0">
                  <c:v>1.9896790000000002</c:v>
                </c:pt>
                <c:pt idx="1">
                  <c:v>1.903597</c:v>
                </c:pt>
                <c:pt idx="2">
                  <c:v>1.5927750000000001</c:v>
                </c:pt>
                <c:pt idx="3">
                  <c:v>1.1663749999999999</c:v>
                </c:pt>
                <c:pt idx="4">
                  <c:v>0.396009</c:v>
                </c:pt>
                <c:pt idx="5">
                  <c:v>0.16287000000000001</c:v>
                </c:pt>
                <c:pt idx="6">
                  <c:v>6.0039999999999996E-2</c:v>
                </c:pt>
                <c:pt idx="7">
                  <c:v>6.1350000000000002E-2</c:v>
                </c:pt>
                <c:pt idx="8">
                  <c:v>6.3730000000000009E-2</c:v>
                </c:pt>
                <c:pt idx="9">
                  <c:v>0.46548600000000001</c:v>
                </c:pt>
                <c:pt idx="10">
                  <c:v>1.2785360000000001</c:v>
                </c:pt>
                <c:pt idx="11">
                  <c:v>2.1201110000000001</c:v>
                </c:pt>
              </c:numCache>
            </c:numRef>
          </c:val>
          <c:extLst>
            <c:ext xmlns:c16="http://schemas.microsoft.com/office/drawing/2014/chart" uri="{C3380CC4-5D6E-409C-BE32-E72D297353CC}">
              <c16:uniqueId val="{00000003-FA99-4B1B-BCC9-AFDE24F83B76}"/>
            </c:ext>
          </c:extLst>
        </c:ser>
        <c:ser>
          <c:idx val="4"/>
          <c:order val="4"/>
          <c:tx>
            <c:strRef>
              <c:f>'8.14'!$A$31</c:f>
              <c:strCache>
                <c:ptCount val="1"/>
                <c:pt idx="0">
                  <c:v>Zemědělství a lesnictví</c:v>
                </c:pt>
              </c:strCache>
            </c:strRef>
          </c:tx>
          <c:invertIfNegative val="0"/>
          <c:val>
            <c:numRef>
              <c:f>'8.14'!$B$31:$M$31</c:f>
              <c:numCache>
                <c:formatCode>#,##0.0</c:formatCode>
                <c:ptCount val="12"/>
                <c:pt idx="0">
                  <c:v>1.3084200000000001</c:v>
                </c:pt>
                <c:pt idx="1">
                  <c:v>1.1688800000000001</c:v>
                </c:pt>
                <c:pt idx="2">
                  <c:v>1.13924</c:v>
                </c:pt>
                <c:pt idx="3">
                  <c:v>0.99408999999999992</c:v>
                </c:pt>
                <c:pt idx="4">
                  <c:v>0.89066000000000012</c:v>
                </c:pt>
                <c:pt idx="5">
                  <c:v>0.61864999999999992</c:v>
                </c:pt>
                <c:pt idx="6">
                  <c:v>0.46377999999999997</c:v>
                </c:pt>
                <c:pt idx="7">
                  <c:v>0.57845000000000002</c:v>
                </c:pt>
                <c:pt idx="8">
                  <c:v>0.49116999999999994</c:v>
                </c:pt>
                <c:pt idx="9">
                  <c:v>0.79627000000000003</c:v>
                </c:pt>
                <c:pt idx="10">
                  <c:v>1.0310699999999999</c:v>
                </c:pt>
                <c:pt idx="11">
                  <c:v>1.15002</c:v>
                </c:pt>
              </c:numCache>
            </c:numRef>
          </c:val>
          <c:extLst>
            <c:ext xmlns:c16="http://schemas.microsoft.com/office/drawing/2014/chart" uri="{C3380CC4-5D6E-409C-BE32-E72D297353CC}">
              <c16:uniqueId val="{00000004-FA99-4B1B-BCC9-AFDE24F83B76}"/>
            </c:ext>
          </c:extLst>
        </c:ser>
        <c:ser>
          <c:idx val="5"/>
          <c:order val="5"/>
          <c:tx>
            <c:strRef>
              <c:f>'8.14'!$A$32</c:f>
              <c:strCache>
                <c:ptCount val="1"/>
                <c:pt idx="0">
                  <c:v>Domácnosti</c:v>
                </c:pt>
              </c:strCache>
            </c:strRef>
          </c:tx>
          <c:spPr>
            <a:solidFill>
              <a:schemeClr val="accent6"/>
            </a:solidFill>
          </c:spPr>
          <c:invertIfNegative val="0"/>
          <c:val>
            <c:numRef>
              <c:f>'8.14'!$B$32:$M$32</c:f>
              <c:numCache>
                <c:formatCode>#,##0.0</c:formatCode>
                <c:ptCount val="12"/>
                <c:pt idx="0">
                  <c:v>167.90902999999997</c:v>
                </c:pt>
                <c:pt idx="1">
                  <c:v>162.446347</c:v>
                </c:pt>
                <c:pt idx="2">
                  <c:v>133.941697</c:v>
                </c:pt>
                <c:pt idx="3">
                  <c:v>110.129394</c:v>
                </c:pt>
                <c:pt idx="4">
                  <c:v>59.996344999999998</c:v>
                </c:pt>
                <c:pt idx="5">
                  <c:v>26.892800999999995</c:v>
                </c:pt>
                <c:pt idx="6">
                  <c:v>25.204489000000002</c:v>
                </c:pt>
                <c:pt idx="7">
                  <c:v>24.810091000000003</c:v>
                </c:pt>
                <c:pt idx="8">
                  <c:v>26.868189000000001</c:v>
                </c:pt>
                <c:pt idx="9">
                  <c:v>65.392601000000013</c:v>
                </c:pt>
                <c:pt idx="10">
                  <c:v>130.80772599999997</c:v>
                </c:pt>
                <c:pt idx="11">
                  <c:v>176.53479400000001</c:v>
                </c:pt>
              </c:numCache>
            </c:numRef>
          </c:val>
          <c:extLst>
            <c:ext xmlns:c16="http://schemas.microsoft.com/office/drawing/2014/chart" uri="{C3380CC4-5D6E-409C-BE32-E72D297353CC}">
              <c16:uniqueId val="{00000005-FA99-4B1B-BCC9-AFDE24F83B76}"/>
            </c:ext>
          </c:extLst>
        </c:ser>
        <c:ser>
          <c:idx val="6"/>
          <c:order val="6"/>
          <c:tx>
            <c:strRef>
              <c:f>'8.14'!$A$33</c:f>
              <c:strCache>
                <c:ptCount val="1"/>
                <c:pt idx="0">
                  <c:v>Obchod, služby, školství, zdravotnictví</c:v>
                </c:pt>
              </c:strCache>
            </c:strRef>
          </c:tx>
          <c:spPr>
            <a:solidFill>
              <a:srgbClr val="F0948F"/>
            </a:solidFill>
          </c:spPr>
          <c:invertIfNegative val="0"/>
          <c:val>
            <c:numRef>
              <c:f>'8.14'!$B$33:$M$33</c:f>
              <c:numCache>
                <c:formatCode>#,##0.0</c:formatCode>
                <c:ptCount val="12"/>
                <c:pt idx="0">
                  <c:v>79.77348400000001</c:v>
                </c:pt>
                <c:pt idx="1">
                  <c:v>77.890934000000016</c:v>
                </c:pt>
                <c:pt idx="2">
                  <c:v>62.952266999999992</c:v>
                </c:pt>
                <c:pt idx="3">
                  <c:v>43.465243999999998</c:v>
                </c:pt>
                <c:pt idx="4">
                  <c:v>20.181165</c:v>
                </c:pt>
                <c:pt idx="5">
                  <c:v>9.2783949999999997</c:v>
                </c:pt>
                <c:pt idx="6">
                  <c:v>5.5778600000000003</c:v>
                </c:pt>
                <c:pt idx="7">
                  <c:v>6.0257499999999995</c:v>
                </c:pt>
                <c:pt idx="8">
                  <c:v>7.0840810000000003</c:v>
                </c:pt>
                <c:pt idx="9">
                  <c:v>22.274744999999996</c:v>
                </c:pt>
                <c:pt idx="10">
                  <c:v>52.675660999999998</c:v>
                </c:pt>
                <c:pt idx="11">
                  <c:v>81.448761000000005</c:v>
                </c:pt>
              </c:numCache>
            </c:numRef>
          </c:val>
          <c:extLst>
            <c:ext xmlns:c16="http://schemas.microsoft.com/office/drawing/2014/chart" uri="{C3380CC4-5D6E-409C-BE32-E72D297353CC}">
              <c16:uniqueId val="{00000006-FA99-4B1B-BCC9-AFDE24F83B76}"/>
            </c:ext>
          </c:extLst>
        </c:ser>
        <c:ser>
          <c:idx val="7"/>
          <c:order val="7"/>
          <c:tx>
            <c:strRef>
              <c:f>'8.14'!$A$34</c:f>
              <c:strCache>
                <c:ptCount val="1"/>
                <c:pt idx="0">
                  <c:v>Ostatní</c:v>
                </c:pt>
              </c:strCache>
            </c:strRef>
          </c:tx>
          <c:spPr>
            <a:solidFill>
              <a:srgbClr val="F7C9C7"/>
            </a:solidFill>
          </c:spPr>
          <c:invertIfNegative val="0"/>
          <c:val>
            <c:numRef>
              <c:f>'8.14'!$B$34:$M$34</c:f>
              <c:numCache>
                <c:formatCode>#,##0.0</c:formatCode>
                <c:ptCount val="12"/>
                <c:pt idx="0">
                  <c:v>0.51241300000000001</c:v>
                </c:pt>
                <c:pt idx="1">
                  <c:v>0.48572599999999999</c:v>
                </c:pt>
                <c:pt idx="2">
                  <c:v>0.31447900000000006</c:v>
                </c:pt>
                <c:pt idx="3">
                  <c:v>0.26034199999999996</c:v>
                </c:pt>
                <c:pt idx="4">
                  <c:v>6.2521000000000007E-2</c:v>
                </c:pt>
                <c:pt idx="5">
                  <c:v>0</c:v>
                </c:pt>
                <c:pt idx="6">
                  <c:v>1.6E-2</c:v>
                </c:pt>
                <c:pt idx="7">
                  <c:v>1.4999999999999999E-2</c:v>
                </c:pt>
                <c:pt idx="8">
                  <c:v>1.7000000000000001E-2</c:v>
                </c:pt>
                <c:pt idx="9">
                  <c:v>9.2730999999999994E-2</c:v>
                </c:pt>
                <c:pt idx="10">
                  <c:v>0.370612</c:v>
                </c:pt>
                <c:pt idx="11">
                  <c:v>0.48850500000000002</c:v>
                </c:pt>
              </c:numCache>
            </c:numRef>
          </c:val>
          <c:extLst>
            <c:ext xmlns:c16="http://schemas.microsoft.com/office/drawing/2014/chart" uri="{C3380CC4-5D6E-409C-BE32-E72D297353CC}">
              <c16:uniqueId val="{00000007-FA99-4B1B-BCC9-AFDE24F83B76}"/>
            </c:ext>
          </c:extLst>
        </c:ser>
        <c:dLbls>
          <c:showLegendKey val="0"/>
          <c:showVal val="0"/>
          <c:showCatName val="0"/>
          <c:showSerName val="0"/>
          <c:showPercent val="0"/>
          <c:showBubbleSize val="0"/>
        </c:dLbls>
        <c:gapWidth val="50"/>
        <c:overlap val="100"/>
        <c:axId val="284426240"/>
        <c:axId val="284427776"/>
      </c:barChart>
      <c:catAx>
        <c:axId val="2844262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4427776"/>
        <c:crosses val="autoZero"/>
        <c:auto val="1"/>
        <c:lblAlgn val="ctr"/>
        <c:lblOffset val="100"/>
        <c:noMultiLvlLbl val="0"/>
      </c:catAx>
      <c:valAx>
        <c:axId val="284427776"/>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4426240"/>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cs-CZ" sz="1000">
                <a:solidFill>
                  <a:schemeClr val="tx2"/>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'8.14'!$M$39</c:f>
              <c:strCache>
                <c:ptCount val="1"/>
                <c:pt idx="0">
                  <c:v>Instalovaný výkon</c:v>
                </c:pt>
              </c:strCache>
            </c:strRef>
          </c:tx>
          <c:invertIfNegative val="0"/>
          <c:val>
            <c:numRef>
              <c:f>'8.14'!$N$39</c:f>
              <c:numCache>
                <c:formatCode>0.0%</c:formatCode>
                <c:ptCount val="1"/>
                <c:pt idx="0">
                  <c:v>3.3221665313790581E-2</c:v>
                </c:pt>
              </c:numCache>
            </c:numRef>
          </c:val>
          <c:extLst>
            <c:ext xmlns:c16="http://schemas.microsoft.com/office/drawing/2014/chart" uri="{C3380CC4-5D6E-409C-BE32-E72D297353CC}">
              <c16:uniqueId val="{00000000-0A0C-4FB2-83B0-E06802AF94F6}"/>
            </c:ext>
          </c:extLst>
        </c:ser>
        <c:ser>
          <c:idx val="1"/>
          <c:order val="1"/>
          <c:tx>
            <c:strRef>
              <c:f>'8.14'!$M$40</c:f>
              <c:strCache>
                <c:ptCount val="1"/>
                <c:pt idx="0">
                  <c:v>Výroba tepla brutto</c:v>
                </c:pt>
              </c:strCache>
            </c:strRef>
          </c:tx>
          <c:invertIfNegative val="0"/>
          <c:val>
            <c:numRef>
              <c:f>'8.14'!$N$40</c:f>
              <c:numCache>
                <c:formatCode>0.0%</c:formatCode>
                <c:ptCount val="1"/>
                <c:pt idx="0">
                  <c:v>4.8578708611664551E-2</c:v>
                </c:pt>
              </c:numCache>
            </c:numRef>
          </c:val>
          <c:extLst>
            <c:ext xmlns:c16="http://schemas.microsoft.com/office/drawing/2014/chart" uri="{C3380CC4-5D6E-409C-BE32-E72D297353CC}">
              <c16:uniqueId val="{00000001-0A0C-4FB2-83B0-E06802AF94F6}"/>
            </c:ext>
          </c:extLst>
        </c:ser>
        <c:ser>
          <c:idx val="2"/>
          <c:order val="2"/>
          <c:tx>
            <c:strRef>
              <c:f>'8.14'!$M$41</c:f>
              <c:strCache>
                <c:ptCount val="1"/>
                <c:pt idx="0">
                  <c:v>Dodávky tepla</c:v>
                </c:pt>
              </c:strCache>
            </c:strRef>
          </c:tx>
          <c:invertIfNegative val="0"/>
          <c:val>
            <c:numRef>
              <c:f>'8.14'!$N$41</c:f>
              <c:numCache>
                <c:formatCode>0.0%</c:formatCode>
                <c:ptCount val="1"/>
                <c:pt idx="0">
                  <c:v>4.3946564181362495E-2</c:v>
                </c:pt>
              </c:numCache>
            </c:numRef>
          </c:val>
          <c:extLst>
            <c:ext xmlns:c16="http://schemas.microsoft.com/office/drawing/2014/chart" uri="{C3380CC4-5D6E-409C-BE32-E72D297353CC}">
              <c16:uniqueId val="{00000002-0A0C-4FB2-83B0-E06802AF94F6}"/>
            </c:ext>
          </c:extLst>
        </c:ser>
        <c:dLbls>
          <c:showLegendKey val="0"/>
          <c:showVal val="0"/>
          <c:showCatName val="0"/>
          <c:showSerName val="0"/>
          <c:showPercent val="0"/>
          <c:showBubbleSize val="0"/>
        </c:dLbls>
        <c:gapWidth val="150"/>
        <c:axId val="284471296"/>
        <c:axId val="284472832"/>
      </c:barChart>
      <c:catAx>
        <c:axId val="284471296"/>
        <c:scaling>
          <c:orientation val="maxMin"/>
        </c:scaling>
        <c:delete val="0"/>
        <c:axPos val="l"/>
        <c:numFmt formatCode="General" sourceLinked="1"/>
        <c:majorTickMark val="none"/>
        <c:minorTickMark val="none"/>
        <c:tickLblPos val="none"/>
        <c:crossAx val="284472832"/>
        <c:crosses val="autoZero"/>
        <c:auto val="1"/>
        <c:lblAlgn val="ctr"/>
        <c:lblOffset val="100"/>
        <c:noMultiLvlLbl val="0"/>
      </c:catAx>
      <c:valAx>
        <c:axId val="284472832"/>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4471296"/>
        <c:crosses val="max"/>
        <c:crossBetween val="between"/>
      </c:valAx>
    </c:plotArea>
    <c:legend>
      <c:legendPos val="b"/>
      <c:layout>
        <c:manualLayout>
          <c:xMode val="edge"/>
          <c:yMode val="edge"/>
          <c:x val="1.5162396231415507E-3"/>
          <c:y val="0.76406173692914925"/>
          <c:w val="0.48816888524113639"/>
          <c:h val="0.2359382630708507"/>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solidFill>
                  <a:schemeClr val="tx2"/>
                </a:solidFill>
              </a:defRPr>
            </a:pPr>
            <a:r>
              <a:rPr lang="cs-CZ" sz="1000" b="1" i="0" baseline="0">
                <a:solidFill>
                  <a:srgbClr val="233060"/>
                </a:solidFill>
                <a:effectLst/>
                <a:latin typeface="Arial" panose="020B0604020202020204" pitchFamily="34" charset="0"/>
                <a:cs typeface="Arial" panose="020B0604020202020204" pitchFamily="34" charset="0"/>
              </a:rPr>
              <a:t>Dodávky tepla podle paliv (TJ)</a:t>
            </a:r>
            <a:endParaRPr lang="cs-CZ" sz="1000">
              <a:solidFill>
                <a:srgbClr val="233060"/>
              </a:solidFill>
              <a:effectLst/>
              <a:latin typeface="Arial" panose="020B0604020202020204" pitchFamily="34" charset="0"/>
              <a:cs typeface="Arial" panose="020B0604020202020204" pitchFamily="34" charset="0"/>
            </a:endParaRPr>
          </a:p>
        </c:rich>
      </c:tx>
      <c:layout>
        <c:manualLayout>
          <c:xMode val="edge"/>
          <c:yMode val="edge"/>
          <c:x val="2.8085811307106494E-3"/>
          <c:y val="2.8891280065699226E-2"/>
        </c:manualLayout>
      </c:layout>
      <c:overlay val="0"/>
    </c:title>
    <c:autoTitleDeleted val="0"/>
    <c:plotArea>
      <c:layout/>
      <c:barChart>
        <c:barDir val="col"/>
        <c:grouping val="stacked"/>
        <c:varyColors val="0"/>
        <c:ser>
          <c:idx val="0"/>
          <c:order val="0"/>
          <c:tx>
            <c:strRef>
              <c:f>'8.14'!$A$10</c:f>
              <c:strCache>
                <c:ptCount val="1"/>
                <c:pt idx="0">
                  <c:v>Biomasa</c:v>
                </c:pt>
              </c:strCache>
            </c:strRef>
          </c:tx>
          <c:spPr>
            <a:solidFill>
              <a:srgbClr val="23315F"/>
            </a:solidFill>
          </c:spPr>
          <c:invertIfNegative val="0"/>
          <c:val>
            <c:numRef>
              <c:f>'8.14'!$B$10:$M$10</c:f>
              <c:numCache>
                <c:formatCode>#,##0.0</c:formatCode>
                <c:ptCount val="12"/>
                <c:pt idx="0">
                  <c:v>45.693243000000002</c:v>
                </c:pt>
                <c:pt idx="1">
                  <c:v>45.028271000000004</c:v>
                </c:pt>
                <c:pt idx="2">
                  <c:v>48.017343000000004</c:v>
                </c:pt>
                <c:pt idx="3">
                  <c:v>42.290664000000007</c:v>
                </c:pt>
                <c:pt idx="4">
                  <c:v>36.369585000000001</c:v>
                </c:pt>
                <c:pt idx="5">
                  <c:v>12.420239000000002</c:v>
                </c:pt>
                <c:pt idx="6">
                  <c:v>6.516483</c:v>
                </c:pt>
                <c:pt idx="7">
                  <c:v>12.023386</c:v>
                </c:pt>
                <c:pt idx="8">
                  <c:v>14.037623</c:v>
                </c:pt>
                <c:pt idx="9">
                  <c:v>36.674455999999999</c:v>
                </c:pt>
                <c:pt idx="10">
                  <c:v>71.013233999999997</c:v>
                </c:pt>
                <c:pt idx="11">
                  <c:v>48.887726999999998</c:v>
                </c:pt>
              </c:numCache>
            </c:numRef>
          </c:val>
          <c:extLst>
            <c:ext xmlns:c16="http://schemas.microsoft.com/office/drawing/2014/chart" uri="{C3380CC4-5D6E-409C-BE32-E72D297353CC}">
              <c16:uniqueId val="{00000000-CEFC-45C0-93EE-DC9598E52E86}"/>
            </c:ext>
          </c:extLst>
        </c:ser>
        <c:ser>
          <c:idx val="1"/>
          <c:order val="1"/>
          <c:tx>
            <c:strRef>
              <c:f>'8.14'!$A$11</c:f>
              <c:strCache>
                <c:ptCount val="1"/>
                <c:pt idx="0">
                  <c:v>Bioplyn</c:v>
                </c:pt>
              </c:strCache>
            </c:strRef>
          </c:tx>
          <c:spPr>
            <a:solidFill>
              <a:srgbClr val="5A6588"/>
            </a:solidFill>
          </c:spPr>
          <c:invertIfNegative val="0"/>
          <c:val>
            <c:numRef>
              <c:f>'8.14'!$B$11:$M$11</c:f>
              <c:numCache>
                <c:formatCode>#,##0.0</c:formatCode>
                <c:ptCount val="12"/>
                <c:pt idx="0">
                  <c:v>1.00675</c:v>
                </c:pt>
                <c:pt idx="1">
                  <c:v>1.0081900000000001</c:v>
                </c:pt>
                <c:pt idx="2">
                  <c:v>1.03244</c:v>
                </c:pt>
                <c:pt idx="3">
                  <c:v>0.6492</c:v>
                </c:pt>
                <c:pt idx="4">
                  <c:v>0.39341000000000004</c:v>
                </c:pt>
                <c:pt idx="5">
                  <c:v>0.26244000000000001</c:v>
                </c:pt>
                <c:pt idx="6">
                  <c:v>0.44853999999999994</c:v>
                </c:pt>
                <c:pt idx="7">
                  <c:v>0.49107999999999996</c:v>
                </c:pt>
                <c:pt idx="8">
                  <c:v>0.43690999999999997</c:v>
                </c:pt>
                <c:pt idx="9">
                  <c:v>0.43214999999999998</c:v>
                </c:pt>
                <c:pt idx="10">
                  <c:v>0.71037000000000006</c:v>
                </c:pt>
                <c:pt idx="11">
                  <c:v>0.87996000000000008</c:v>
                </c:pt>
              </c:numCache>
            </c:numRef>
          </c:val>
          <c:extLst>
            <c:ext xmlns:c16="http://schemas.microsoft.com/office/drawing/2014/chart" uri="{C3380CC4-5D6E-409C-BE32-E72D297353CC}">
              <c16:uniqueId val="{00000001-CEFC-45C0-93EE-DC9598E52E86}"/>
            </c:ext>
          </c:extLst>
        </c:ser>
        <c:ser>
          <c:idx val="2"/>
          <c:order val="2"/>
          <c:tx>
            <c:strRef>
              <c:f>'8.14'!$A$12</c:f>
              <c:strCache>
                <c:ptCount val="1"/>
                <c:pt idx="0">
                  <c:v>Černé uhlí</c:v>
                </c:pt>
              </c:strCache>
            </c:strRef>
          </c:tx>
          <c:spPr>
            <a:solidFill>
              <a:srgbClr val="9198B0"/>
            </a:solidFill>
          </c:spPr>
          <c:invertIfNegative val="0"/>
          <c:val>
            <c:numRef>
              <c:f>'8.14'!$B$12:$M$12</c:f>
              <c:numCache>
                <c:formatCode>#,##0.0</c:formatCode>
                <c:ptCount val="12"/>
                <c:pt idx="0">
                  <c:v>0</c:v>
                </c:pt>
                <c:pt idx="1">
                  <c:v>0</c:v>
                </c:pt>
                <c:pt idx="2">
                  <c:v>0.995</c:v>
                </c:pt>
                <c:pt idx="3">
                  <c:v>1.964</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CEFC-45C0-93EE-DC9598E52E86}"/>
            </c:ext>
          </c:extLst>
        </c:ser>
        <c:ser>
          <c:idx val="3"/>
          <c:order val="3"/>
          <c:tx>
            <c:strRef>
              <c:f>'8.14'!$A$13</c:f>
              <c:strCache>
                <c:ptCount val="1"/>
                <c:pt idx="0">
                  <c:v>Elektrická energie</c:v>
                </c:pt>
              </c:strCache>
            </c:strRef>
          </c:tx>
          <c:spPr>
            <a:solidFill>
              <a:srgbClr val="C8CBD7"/>
            </a:solidFill>
          </c:spPr>
          <c:invertIfNegative val="0"/>
          <c:val>
            <c:numRef>
              <c:f>'8.14'!$B$13:$M$13</c:f>
              <c:numCache>
                <c:formatCode>#,##0.0</c:formatCode>
                <c:ptCount val="12"/>
                <c:pt idx="0">
                  <c:v>0</c:v>
                </c:pt>
                <c:pt idx="1">
                  <c:v>0</c:v>
                </c:pt>
                <c:pt idx="2">
                  <c:v>0</c:v>
                </c:pt>
                <c:pt idx="3">
                  <c:v>4.0000000000000002E-4</c:v>
                </c:pt>
                <c:pt idx="4">
                  <c:v>5.0999999999999995E-3</c:v>
                </c:pt>
                <c:pt idx="5">
                  <c:v>6.6099999999999992E-2</c:v>
                </c:pt>
                <c:pt idx="6">
                  <c:v>1.9600000000000003E-2</c:v>
                </c:pt>
                <c:pt idx="7">
                  <c:v>2.3E-3</c:v>
                </c:pt>
                <c:pt idx="8">
                  <c:v>2.2800000000000001E-2</c:v>
                </c:pt>
                <c:pt idx="9">
                  <c:v>6.0000000000000001E-3</c:v>
                </c:pt>
                <c:pt idx="10">
                  <c:v>1.2999999999999999E-3</c:v>
                </c:pt>
                <c:pt idx="11">
                  <c:v>0</c:v>
                </c:pt>
              </c:numCache>
            </c:numRef>
          </c:val>
          <c:extLst>
            <c:ext xmlns:c16="http://schemas.microsoft.com/office/drawing/2014/chart" uri="{C3380CC4-5D6E-409C-BE32-E72D297353CC}">
              <c16:uniqueId val="{00000003-CEFC-45C0-93EE-DC9598E52E86}"/>
            </c:ext>
          </c:extLst>
        </c:ser>
        <c:ser>
          <c:idx val="4"/>
          <c:order val="4"/>
          <c:tx>
            <c:strRef>
              <c:f>'8.14'!$A$14</c:f>
              <c:strCache>
                <c:ptCount val="1"/>
                <c:pt idx="0">
                  <c:v>Energie prostředí (tepelné čerpadlo)</c:v>
                </c:pt>
              </c:strCache>
            </c:strRef>
          </c:tx>
          <c:spPr>
            <a:solidFill>
              <a:srgbClr val="E02C1F"/>
            </a:solidFill>
          </c:spPr>
          <c:invertIfNegative val="0"/>
          <c:val>
            <c:numRef>
              <c:f>'8.14'!$B$14:$M$14</c:f>
              <c:numCache>
                <c:formatCode>#,##0.0</c:formatCode>
                <c:ptCount val="12"/>
                <c:pt idx="0">
                  <c:v>4.0620000000000005E-3</c:v>
                </c:pt>
                <c:pt idx="1">
                  <c:v>4.8739999999999999E-3</c:v>
                </c:pt>
                <c:pt idx="2">
                  <c:v>3.3250000000000003E-3</c:v>
                </c:pt>
                <c:pt idx="3">
                  <c:v>1.658E-3</c:v>
                </c:pt>
                <c:pt idx="4">
                  <c:v>2.5440000000000003E-3</c:v>
                </c:pt>
                <c:pt idx="5">
                  <c:v>7.3399999999999995E-4</c:v>
                </c:pt>
                <c:pt idx="6">
                  <c:v>4.7599999999999997E-4</c:v>
                </c:pt>
                <c:pt idx="7">
                  <c:v>2.31E-4</c:v>
                </c:pt>
                <c:pt idx="8">
                  <c:v>1.22E-4</c:v>
                </c:pt>
                <c:pt idx="9">
                  <c:v>7.025E-3</c:v>
                </c:pt>
                <c:pt idx="10">
                  <c:v>1.3101000000000002E-2</c:v>
                </c:pt>
                <c:pt idx="11">
                  <c:v>8.9639999999999997E-3</c:v>
                </c:pt>
              </c:numCache>
            </c:numRef>
          </c:val>
          <c:extLst>
            <c:ext xmlns:c16="http://schemas.microsoft.com/office/drawing/2014/chart" uri="{C3380CC4-5D6E-409C-BE32-E72D297353CC}">
              <c16:uniqueId val="{00000004-CEFC-45C0-93EE-DC9598E52E86}"/>
            </c:ext>
          </c:extLst>
        </c:ser>
        <c:ser>
          <c:idx val="5"/>
          <c:order val="5"/>
          <c:tx>
            <c:strRef>
              <c:f>'8.14'!$A$15</c:f>
              <c:strCache>
                <c:ptCount val="1"/>
                <c:pt idx="0">
                  <c:v>Energie Slunce (solární kolektor)</c:v>
                </c:pt>
              </c:strCache>
            </c:strRef>
          </c:tx>
          <c:spPr>
            <a:solidFill>
              <a:srgbClr val="E86158"/>
            </a:solidFill>
          </c:spPr>
          <c:invertIfNegative val="0"/>
          <c:val>
            <c:numRef>
              <c:f>'8.14'!$B$15:$M$15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CEFC-45C0-93EE-DC9598E52E86}"/>
            </c:ext>
          </c:extLst>
        </c:ser>
        <c:ser>
          <c:idx val="6"/>
          <c:order val="6"/>
          <c:tx>
            <c:strRef>
              <c:f>'8.14'!$A$16</c:f>
              <c:strCache>
                <c:ptCount val="1"/>
                <c:pt idx="0">
                  <c:v>Hnědé uhlí</c:v>
                </c:pt>
              </c:strCache>
            </c:strRef>
          </c:tx>
          <c:spPr>
            <a:solidFill>
              <a:srgbClr val="F0948F"/>
            </a:solidFill>
          </c:spPr>
          <c:invertIfNegative val="0"/>
          <c:val>
            <c:numRef>
              <c:f>'8.14'!$B$16:$M$16</c:f>
              <c:numCache>
                <c:formatCode>#,##0.0</c:formatCode>
                <c:ptCount val="12"/>
                <c:pt idx="0">
                  <c:v>289.43302399999999</c:v>
                </c:pt>
                <c:pt idx="1">
                  <c:v>283.93643900000001</c:v>
                </c:pt>
                <c:pt idx="2">
                  <c:v>219.73383799999999</c:v>
                </c:pt>
                <c:pt idx="3">
                  <c:v>169.91406799999999</c:v>
                </c:pt>
                <c:pt idx="4">
                  <c:v>113.123969</c:v>
                </c:pt>
                <c:pt idx="5">
                  <c:v>80.508964000000006</c:v>
                </c:pt>
                <c:pt idx="6">
                  <c:v>60.089791000000005</c:v>
                </c:pt>
                <c:pt idx="7">
                  <c:v>87.707701</c:v>
                </c:pt>
                <c:pt idx="8">
                  <c:v>95.098420999999988</c:v>
                </c:pt>
                <c:pt idx="9">
                  <c:v>120.28552999999999</c:v>
                </c:pt>
                <c:pt idx="10">
                  <c:v>178.87494099999998</c:v>
                </c:pt>
                <c:pt idx="11">
                  <c:v>248.03914</c:v>
                </c:pt>
              </c:numCache>
            </c:numRef>
          </c:val>
          <c:extLst>
            <c:ext xmlns:c16="http://schemas.microsoft.com/office/drawing/2014/chart" uri="{C3380CC4-5D6E-409C-BE32-E72D297353CC}">
              <c16:uniqueId val="{00000006-CEFC-45C0-93EE-DC9598E52E86}"/>
            </c:ext>
          </c:extLst>
        </c:ser>
        <c:ser>
          <c:idx val="7"/>
          <c:order val="7"/>
          <c:tx>
            <c:strRef>
              <c:f>'8.14'!$A$17</c:f>
              <c:strCache>
                <c:ptCount val="1"/>
                <c:pt idx="0">
                  <c:v>Jaderné palivo</c:v>
                </c:pt>
              </c:strCache>
            </c:strRef>
          </c:tx>
          <c:spPr>
            <a:solidFill>
              <a:srgbClr val="F7C9C7"/>
            </a:solidFill>
          </c:spPr>
          <c:invertIfNegative val="0"/>
          <c:val>
            <c:numRef>
              <c:f>'8.14'!$B$17:$M$17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CEFC-45C0-93EE-DC9598E52E86}"/>
            </c:ext>
          </c:extLst>
        </c:ser>
        <c:ser>
          <c:idx val="8"/>
          <c:order val="8"/>
          <c:tx>
            <c:strRef>
              <c:f>'8.14'!$A$18</c:f>
              <c:strCache>
                <c:ptCount val="1"/>
                <c:pt idx="0">
                  <c:v>Koks</c:v>
                </c:pt>
              </c:strCache>
            </c:strRef>
          </c:tx>
          <c:spPr>
            <a:solidFill>
              <a:srgbClr val="262626"/>
            </a:solidFill>
          </c:spPr>
          <c:invertIfNegative val="0"/>
          <c:val>
            <c:numRef>
              <c:f>'8.14'!$B$18:$M$18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CEFC-45C0-93EE-DC9598E52E86}"/>
            </c:ext>
          </c:extLst>
        </c:ser>
        <c:ser>
          <c:idx val="9"/>
          <c:order val="9"/>
          <c:tx>
            <c:strRef>
              <c:f>'8.14'!$A$19</c:f>
              <c:strCache>
                <c:ptCount val="1"/>
                <c:pt idx="0">
                  <c:v>Odpadní teplo</c:v>
                </c:pt>
              </c:strCache>
            </c:strRef>
          </c:tx>
          <c:spPr>
            <a:solidFill>
              <a:srgbClr val="646363"/>
            </a:solidFill>
          </c:spPr>
          <c:invertIfNegative val="0"/>
          <c:val>
            <c:numRef>
              <c:f>'8.14'!$B$19:$M$19</c:f>
              <c:numCache>
                <c:formatCode>#,##0.0</c:formatCode>
                <c:ptCount val="12"/>
                <c:pt idx="0">
                  <c:v>1.056</c:v>
                </c:pt>
                <c:pt idx="1">
                  <c:v>1.2949999999999999</c:v>
                </c:pt>
                <c:pt idx="2">
                  <c:v>2.5110000000000001</c:v>
                </c:pt>
                <c:pt idx="3">
                  <c:v>1.9830000000000001</c:v>
                </c:pt>
                <c:pt idx="4">
                  <c:v>1.1020000000000001</c:v>
                </c:pt>
                <c:pt idx="5">
                  <c:v>0.76200000000000001</c:v>
                </c:pt>
                <c:pt idx="6">
                  <c:v>0.32</c:v>
                </c:pt>
                <c:pt idx="7">
                  <c:v>0.28299999999999997</c:v>
                </c:pt>
                <c:pt idx="8">
                  <c:v>1.5209999999999999</c:v>
                </c:pt>
                <c:pt idx="9">
                  <c:v>2.0819999999999999</c:v>
                </c:pt>
                <c:pt idx="10">
                  <c:v>0.24099999999999999</c:v>
                </c:pt>
                <c:pt idx="11">
                  <c:v>1.9930000000000001</c:v>
                </c:pt>
              </c:numCache>
            </c:numRef>
          </c:val>
          <c:extLst>
            <c:ext xmlns:c16="http://schemas.microsoft.com/office/drawing/2014/chart" uri="{C3380CC4-5D6E-409C-BE32-E72D297353CC}">
              <c16:uniqueId val="{00000009-CEFC-45C0-93EE-DC9598E52E86}"/>
            </c:ext>
          </c:extLst>
        </c:ser>
        <c:ser>
          <c:idx val="10"/>
          <c:order val="10"/>
          <c:tx>
            <c:strRef>
              <c:f>'8.14'!$A$20</c:f>
              <c:strCache>
                <c:ptCount val="1"/>
                <c:pt idx="0">
                  <c:v>Ostatní kapalná paliva</c:v>
                </c:pt>
              </c:strCache>
            </c:strRef>
          </c:tx>
          <c:spPr>
            <a:solidFill>
              <a:srgbClr val="9D9D9C"/>
            </a:solidFill>
          </c:spPr>
          <c:invertIfNegative val="0"/>
          <c:val>
            <c:numRef>
              <c:f>'8.14'!$B$20:$M$20</c:f>
              <c:numCache>
                <c:formatCode>#,##0.0</c:formatCode>
                <c:ptCount val="12"/>
                <c:pt idx="0">
                  <c:v>8.532</c:v>
                </c:pt>
                <c:pt idx="1">
                  <c:v>8.0909999999999993</c:v>
                </c:pt>
                <c:pt idx="2">
                  <c:v>5.7450000000000001</c:v>
                </c:pt>
                <c:pt idx="3">
                  <c:v>4.5540000000000003</c:v>
                </c:pt>
                <c:pt idx="4">
                  <c:v>2.7040000000000002</c:v>
                </c:pt>
                <c:pt idx="5">
                  <c:v>4.1000000000000002E-2</c:v>
                </c:pt>
                <c:pt idx="6">
                  <c:v>0</c:v>
                </c:pt>
                <c:pt idx="7">
                  <c:v>0</c:v>
                </c:pt>
                <c:pt idx="8">
                  <c:v>0</c:v>
                </c:pt>
                <c:pt idx="9">
                  <c:v>0</c:v>
                </c:pt>
                <c:pt idx="10">
                  <c:v>3.2810000000000001</c:v>
                </c:pt>
                <c:pt idx="11">
                  <c:v>6.2160000000000002</c:v>
                </c:pt>
              </c:numCache>
            </c:numRef>
          </c:val>
          <c:extLst>
            <c:ext xmlns:c16="http://schemas.microsoft.com/office/drawing/2014/chart" uri="{C3380CC4-5D6E-409C-BE32-E72D297353CC}">
              <c16:uniqueId val="{0000000A-CEFC-45C0-93EE-DC9598E52E86}"/>
            </c:ext>
          </c:extLst>
        </c:ser>
        <c:ser>
          <c:idx val="11"/>
          <c:order val="11"/>
          <c:tx>
            <c:strRef>
              <c:f>'8.14'!$A$21</c:f>
              <c:strCache>
                <c:ptCount val="1"/>
                <c:pt idx="0">
                  <c:v>Ostatní pevná paliva</c:v>
                </c:pt>
              </c:strCache>
            </c:strRef>
          </c:tx>
          <c:spPr>
            <a:solidFill>
              <a:srgbClr val="D0D0D0"/>
            </a:solidFill>
          </c:spPr>
          <c:invertIfNegative val="0"/>
          <c:val>
            <c:numRef>
              <c:f>'8.14'!$B$21:$M$21</c:f>
              <c:numCache>
                <c:formatCode>#,##0.0</c:formatCode>
                <c:ptCount val="12"/>
                <c:pt idx="0">
                  <c:v>2.9594999999999998</c:v>
                </c:pt>
                <c:pt idx="1">
                  <c:v>2.2645</c:v>
                </c:pt>
                <c:pt idx="2">
                  <c:v>2.6009000000000002</c:v>
                </c:pt>
                <c:pt idx="3">
                  <c:v>2.8210999999999999</c:v>
                </c:pt>
                <c:pt idx="4">
                  <c:v>2.262</c:v>
                </c:pt>
                <c:pt idx="5">
                  <c:v>1.7935000000000001</c:v>
                </c:pt>
                <c:pt idx="6">
                  <c:v>1.3240000000000001</c:v>
                </c:pt>
                <c:pt idx="7">
                  <c:v>1.4450000000000001</c:v>
                </c:pt>
                <c:pt idx="8">
                  <c:v>2.7774999999999999</c:v>
                </c:pt>
                <c:pt idx="9">
                  <c:v>3.0739999999999998</c:v>
                </c:pt>
                <c:pt idx="10">
                  <c:v>2.6364000000000001</c:v>
                </c:pt>
                <c:pt idx="11">
                  <c:v>3.0853999999999999</c:v>
                </c:pt>
              </c:numCache>
            </c:numRef>
          </c:val>
          <c:extLst>
            <c:ext xmlns:c16="http://schemas.microsoft.com/office/drawing/2014/chart" uri="{C3380CC4-5D6E-409C-BE32-E72D297353CC}">
              <c16:uniqueId val="{0000000B-CEFC-45C0-93EE-DC9598E52E86}"/>
            </c:ext>
          </c:extLst>
        </c:ser>
        <c:ser>
          <c:idx val="12"/>
          <c:order val="12"/>
          <c:tx>
            <c:strRef>
              <c:f>'8.14'!$A$22</c:f>
              <c:strCache>
                <c:ptCount val="1"/>
                <c:pt idx="0">
                  <c:v>Ostatní plyny</c:v>
                </c:pt>
              </c:strCache>
            </c:strRef>
          </c:tx>
          <c:spPr>
            <a:pattFill prst="ltUpDiag">
              <a:fgClr>
                <a:srgbClr val="23315F"/>
              </a:fgClr>
              <a:bgClr>
                <a:sysClr val="window" lastClr="FFFFFF"/>
              </a:bgClr>
            </a:pattFill>
          </c:spPr>
          <c:invertIfNegative val="0"/>
          <c:val>
            <c:numRef>
              <c:f>'8.14'!$B$22:$M$22</c:f>
              <c:numCache>
                <c:formatCode>#,##0.0</c:formatCode>
                <c:ptCount val="12"/>
                <c:pt idx="0">
                  <c:v>8.3439999999999994</c:v>
                </c:pt>
                <c:pt idx="1">
                  <c:v>9.7140000000000004</c:v>
                </c:pt>
                <c:pt idx="2">
                  <c:v>9.8390000000000004</c:v>
                </c:pt>
                <c:pt idx="3">
                  <c:v>9.42</c:v>
                </c:pt>
                <c:pt idx="4">
                  <c:v>6.1920000000000002</c:v>
                </c:pt>
                <c:pt idx="5">
                  <c:v>4.6369999999999996</c:v>
                </c:pt>
                <c:pt idx="6">
                  <c:v>5.5179999999999998</c:v>
                </c:pt>
                <c:pt idx="7">
                  <c:v>4.26</c:v>
                </c:pt>
                <c:pt idx="8">
                  <c:v>4.9290000000000003</c:v>
                </c:pt>
                <c:pt idx="9">
                  <c:v>9.4309999999999992</c:v>
                </c:pt>
                <c:pt idx="10">
                  <c:v>12.106999999999999</c:v>
                </c:pt>
                <c:pt idx="11">
                  <c:v>11.339</c:v>
                </c:pt>
              </c:numCache>
            </c:numRef>
          </c:val>
          <c:extLst>
            <c:ext xmlns:c16="http://schemas.microsoft.com/office/drawing/2014/chart" uri="{C3380CC4-5D6E-409C-BE32-E72D297353CC}">
              <c16:uniqueId val="{0000000C-CEFC-45C0-93EE-DC9598E52E86}"/>
            </c:ext>
          </c:extLst>
        </c:ser>
        <c:ser>
          <c:idx val="13"/>
          <c:order val="13"/>
          <c:tx>
            <c:strRef>
              <c:f>'8.14'!$A$23</c:f>
              <c:strCache>
                <c:ptCount val="1"/>
                <c:pt idx="0">
                  <c:v>Ostatní</c:v>
                </c:pt>
              </c:strCache>
            </c:strRef>
          </c:tx>
          <c:spPr>
            <a:pattFill prst="ltUpDiag">
              <a:fgClr>
                <a:srgbClr val="E02C1F"/>
              </a:fgClr>
              <a:bgClr>
                <a:sysClr val="window" lastClr="FFFFFF"/>
              </a:bgClr>
            </a:pattFill>
          </c:spPr>
          <c:invertIfNegative val="0"/>
          <c:val>
            <c:numRef>
              <c:f>'8.14'!$B$23:$M$23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CEFC-45C0-93EE-DC9598E52E86}"/>
            </c:ext>
          </c:extLst>
        </c:ser>
        <c:ser>
          <c:idx val="14"/>
          <c:order val="14"/>
          <c:tx>
            <c:strRef>
              <c:f>'8.14'!$A$24</c:f>
              <c:strCache>
                <c:ptCount val="1"/>
                <c:pt idx="0">
                  <c:v>Topné oleje</c:v>
                </c:pt>
              </c:strCache>
            </c:strRef>
          </c:tx>
          <c:spPr>
            <a:pattFill prst="ltUpDiag">
              <a:fgClr>
                <a:srgbClr val="5A6588"/>
              </a:fgClr>
              <a:bgClr>
                <a:sysClr val="window" lastClr="FFFFFF"/>
              </a:bgClr>
            </a:pattFill>
          </c:spPr>
          <c:invertIfNegative val="0"/>
          <c:val>
            <c:numRef>
              <c:f>'8.14'!$B$24:$M$24</c:f>
              <c:numCache>
                <c:formatCode>#,##0.0</c:formatCode>
                <c:ptCount val="12"/>
                <c:pt idx="0">
                  <c:v>8.0199999999999994E-3</c:v>
                </c:pt>
                <c:pt idx="1">
                  <c:v>2.462E-2</c:v>
                </c:pt>
                <c:pt idx="2">
                  <c:v>3.8350000000000002E-2</c:v>
                </c:pt>
                <c:pt idx="3">
                  <c:v>0.29748000000000002</c:v>
                </c:pt>
                <c:pt idx="4">
                  <c:v>1.7520000000000001E-2</c:v>
                </c:pt>
                <c:pt idx="5">
                  <c:v>3.64E-3</c:v>
                </c:pt>
                <c:pt idx="6">
                  <c:v>8.5099999999999995E-2</c:v>
                </c:pt>
                <c:pt idx="7">
                  <c:v>5.4599999999999996E-3</c:v>
                </c:pt>
                <c:pt idx="8">
                  <c:v>5.688E-2</c:v>
                </c:pt>
                <c:pt idx="9">
                  <c:v>0.24655000000000002</c:v>
                </c:pt>
                <c:pt idx="10">
                  <c:v>4.3810000000000002E-2</c:v>
                </c:pt>
                <c:pt idx="11">
                  <c:v>0.10779999999999999</c:v>
                </c:pt>
              </c:numCache>
            </c:numRef>
          </c:val>
          <c:extLst>
            <c:ext xmlns:c16="http://schemas.microsoft.com/office/drawing/2014/chart" uri="{C3380CC4-5D6E-409C-BE32-E72D297353CC}">
              <c16:uniqueId val="{0000000E-CEFC-45C0-93EE-DC9598E52E86}"/>
            </c:ext>
          </c:extLst>
        </c:ser>
        <c:ser>
          <c:idx val="15"/>
          <c:order val="15"/>
          <c:tx>
            <c:strRef>
              <c:f>'8.14'!$A$25</c:f>
              <c:strCache>
                <c:ptCount val="1"/>
                <c:pt idx="0">
                  <c:v>Zemní plyn</c:v>
                </c:pt>
              </c:strCache>
            </c:strRef>
          </c:tx>
          <c:spPr>
            <a:pattFill prst="ltUpDiag">
              <a:fgClr>
                <a:srgbClr val="E86158"/>
              </a:fgClr>
              <a:bgClr>
                <a:sysClr val="window" lastClr="FFFFFF"/>
              </a:bgClr>
            </a:pattFill>
          </c:spPr>
          <c:invertIfNegative val="0"/>
          <c:val>
            <c:numRef>
              <c:f>'8.14'!$B$25:$M$25</c:f>
              <c:numCache>
                <c:formatCode>#,##0.0</c:formatCode>
                <c:ptCount val="12"/>
                <c:pt idx="0">
                  <c:v>103.27508886579317</c:v>
                </c:pt>
                <c:pt idx="1">
                  <c:v>97.061629785575406</c:v>
                </c:pt>
                <c:pt idx="2">
                  <c:v>96.044311239563427</c:v>
                </c:pt>
                <c:pt idx="3">
                  <c:v>72.751578476603839</c:v>
                </c:pt>
                <c:pt idx="4">
                  <c:v>40.860726003775916</c:v>
                </c:pt>
                <c:pt idx="5">
                  <c:v>41.816483288942791</c:v>
                </c:pt>
                <c:pt idx="6">
                  <c:v>26.484978999999999</c:v>
                </c:pt>
                <c:pt idx="7">
                  <c:v>34.159005000000008</c:v>
                </c:pt>
                <c:pt idx="8">
                  <c:v>22.183250000000001</c:v>
                </c:pt>
                <c:pt idx="9">
                  <c:v>43.965590000000013</c:v>
                </c:pt>
                <c:pt idx="10">
                  <c:v>88.096095999999989</c:v>
                </c:pt>
                <c:pt idx="11">
                  <c:v>107.94969500000001</c:v>
                </c:pt>
              </c:numCache>
            </c:numRef>
          </c:val>
          <c:extLst>
            <c:ext xmlns:c16="http://schemas.microsoft.com/office/drawing/2014/chart" uri="{C3380CC4-5D6E-409C-BE32-E72D297353CC}">
              <c16:uniqueId val="{0000000F-CEFC-45C0-93EE-DC9598E52E86}"/>
            </c:ext>
          </c:extLst>
        </c:ser>
        <c:dLbls>
          <c:showLegendKey val="0"/>
          <c:showVal val="0"/>
          <c:showCatName val="0"/>
          <c:showSerName val="0"/>
          <c:showPercent val="0"/>
          <c:showBubbleSize val="0"/>
        </c:dLbls>
        <c:gapWidth val="50"/>
        <c:overlap val="100"/>
        <c:axId val="290467840"/>
        <c:axId val="290469376"/>
      </c:barChart>
      <c:catAx>
        <c:axId val="2904678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90469376"/>
        <c:crosses val="autoZero"/>
        <c:auto val="1"/>
        <c:lblAlgn val="ctr"/>
        <c:lblOffset val="100"/>
        <c:noMultiLvlLbl val="0"/>
      </c:catAx>
      <c:valAx>
        <c:axId val="290469376"/>
        <c:scaling>
          <c:orientation val="minMax"/>
          <c:max val="5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0467840"/>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FBD0-42E5-B52B-A07C1DB43778}"/>
              </c:ext>
            </c:extLst>
          </c:dPt>
          <c:dPt>
            <c:idx val="1"/>
            <c:bubble3D val="0"/>
            <c:spPr>
              <a:solidFill>
                <a:schemeClr val="accent2"/>
              </a:solidFill>
            </c:spPr>
            <c:extLst>
              <c:ext xmlns:c16="http://schemas.microsoft.com/office/drawing/2014/chart" uri="{C3380CC4-5D6E-409C-BE32-E72D297353CC}">
                <c16:uniqueId val="{00000003-FBD0-42E5-B52B-A07C1DB43778}"/>
              </c:ext>
            </c:extLst>
          </c:dPt>
          <c:dPt>
            <c:idx val="2"/>
            <c:bubble3D val="0"/>
            <c:spPr>
              <a:solidFill>
                <a:schemeClr val="accent3"/>
              </a:solidFill>
            </c:spPr>
            <c:extLst>
              <c:ext xmlns:c16="http://schemas.microsoft.com/office/drawing/2014/chart" uri="{C3380CC4-5D6E-409C-BE32-E72D297353CC}">
                <c16:uniqueId val="{00000005-FBD0-42E5-B52B-A07C1DB43778}"/>
              </c:ext>
            </c:extLst>
          </c:dPt>
          <c:dPt>
            <c:idx val="3"/>
            <c:bubble3D val="0"/>
            <c:spPr>
              <a:solidFill>
                <a:schemeClr val="accent4"/>
              </a:solidFill>
            </c:spPr>
            <c:extLst>
              <c:ext xmlns:c16="http://schemas.microsoft.com/office/drawing/2014/chart" uri="{C3380CC4-5D6E-409C-BE32-E72D297353CC}">
                <c16:uniqueId val="{00000007-FBD0-42E5-B52B-A07C1DB43778}"/>
              </c:ext>
            </c:extLst>
          </c:dPt>
          <c:dPt>
            <c:idx val="4"/>
            <c:bubble3D val="0"/>
            <c:spPr>
              <a:solidFill>
                <a:schemeClr val="accent5"/>
              </a:solidFill>
            </c:spPr>
            <c:extLst>
              <c:ext xmlns:c16="http://schemas.microsoft.com/office/drawing/2014/chart" uri="{C3380CC4-5D6E-409C-BE32-E72D297353CC}">
                <c16:uniqueId val="{00000009-FBD0-42E5-B52B-A07C1DB43778}"/>
              </c:ext>
            </c:extLst>
          </c:dPt>
          <c:dPt>
            <c:idx val="5"/>
            <c:bubble3D val="0"/>
            <c:spPr>
              <a:solidFill>
                <a:schemeClr val="accent6"/>
              </a:solidFill>
            </c:spPr>
            <c:extLst>
              <c:ext xmlns:c16="http://schemas.microsoft.com/office/drawing/2014/chart" uri="{C3380CC4-5D6E-409C-BE32-E72D297353CC}">
                <c16:uniqueId val="{0000000B-FBD0-42E5-B52B-A07C1DB43778}"/>
              </c:ext>
            </c:extLst>
          </c:dPt>
          <c:dPt>
            <c:idx val="6"/>
            <c:bubble3D val="0"/>
            <c:spPr>
              <a:solidFill>
                <a:srgbClr val="F0948F"/>
              </a:solidFill>
            </c:spPr>
            <c:extLst>
              <c:ext xmlns:c16="http://schemas.microsoft.com/office/drawing/2014/chart" uri="{C3380CC4-5D6E-409C-BE32-E72D297353CC}">
                <c16:uniqueId val="{0000000D-FBD0-42E5-B52B-A07C1DB43778}"/>
              </c:ext>
            </c:extLst>
          </c:dPt>
          <c:dPt>
            <c:idx val="7"/>
            <c:bubble3D val="0"/>
            <c:spPr>
              <a:solidFill>
                <a:srgbClr val="F7C9C7"/>
              </a:solidFill>
            </c:spPr>
            <c:extLst>
              <c:ext xmlns:c16="http://schemas.microsoft.com/office/drawing/2014/chart" uri="{C3380CC4-5D6E-409C-BE32-E72D297353CC}">
                <c16:uniqueId val="{0000000F-FBD0-42E5-B52B-A07C1DB43778}"/>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10-FBD0-42E5-B52B-A07C1DB43778}"/>
            </c:ext>
          </c:extLst>
        </c:ser>
        <c:ser>
          <c:idx val="2"/>
          <c:order val="1"/>
          <c:dPt>
            <c:idx val="0"/>
            <c:bubble3D val="0"/>
            <c:spPr>
              <a:solidFill>
                <a:schemeClr val="accent1"/>
              </a:solidFill>
            </c:spPr>
            <c:extLst>
              <c:ext xmlns:c16="http://schemas.microsoft.com/office/drawing/2014/chart" uri="{C3380CC4-5D6E-409C-BE32-E72D297353CC}">
                <c16:uniqueId val="{00000012-FBD0-42E5-B52B-A07C1DB43778}"/>
              </c:ext>
            </c:extLst>
          </c:dPt>
          <c:dPt>
            <c:idx val="1"/>
            <c:bubble3D val="0"/>
            <c:spPr>
              <a:solidFill>
                <a:schemeClr val="accent2"/>
              </a:solidFill>
            </c:spPr>
            <c:extLst>
              <c:ext xmlns:c16="http://schemas.microsoft.com/office/drawing/2014/chart" uri="{C3380CC4-5D6E-409C-BE32-E72D297353CC}">
                <c16:uniqueId val="{00000014-FBD0-42E5-B52B-A07C1DB43778}"/>
              </c:ext>
            </c:extLst>
          </c:dPt>
          <c:dPt>
            <c:idx val="2"/>
            <c:bubble3D val="0"/>
            <c:spPr>
              <a:solidFill>
                <a:schemeClr val="accent3"/>
              </a:solidFill>
            </c:spPr>
            <c:extLst>
              <c:ext xmlns:c16="http://schemas.microsoft.com/office/drawing/2014/chart" uri="{C3380CC4-5D6E-409C-BE32-E72D297353CC}">
                <c16:uniqueId val="{00000016-FBD0-42E5-B52B-A07C1DB43778}"/>
              </c:ext>
            </c:extLst>
          </c:dPt>
          <c:dPt>
            <c:idx val="3"/>
            <c:bubble3D val="0"/>
            <c:spPr>
              <a:solidFill>
                <a:schemeClr val="accent4"/>
              </a:solidFill>
            </c:spPr>
            <c:extLst>
              <c:ext xmlns:c16="http://schemas.microsoft.com/office/drawing/2014/chart" uri="{C3380CC4-5D6E-409C-BE32-E72D297353CC}">
                <c16:uniqueId val="{00000018-FBD0-42E5-B52B-A07C1DB43778}"/>
              </c:ext>
            </c:extLst>
          </c:dPt>
          <c:dPt>
            <c:idx val="4"/>
            <c:bubble3D val="0"/>
            <c:spPr>
              <a:solidFill>
                <a:schemeClr val="accent5"/>
              </a:solidFill>
            </c:spPr>
            <c:extLst>
              <c:ext xmlns:c16="http://schemas.microsoft.com/office/drawing/2014/chart" uri="{C3380CC4-5D6E-409C-BE32-E72D297353CC}">
                <c16:uniqueId val="{0000001A-FBD0-42E5-B52B-A07C1DB43778}"/>
              </c:ext>
            </c:extLst>
          </c:dPt>
          <c:dPt>
            <c:idx val="5"/>
            <c:bubble3D val="0"/>
            <c:spPr>
              <a:solidFill>
                <a:schemeClr val="accent6"/>
              </a:solidFill>
            </c:spPr>
            <c:extLst>
              <c:ext xmlns:c16="http://schemas.microsoft.com/office/drawing/2014/chart" uri="{C3380CC4-5D6E-409C-BE32-E72D297353CC}">
                <c16:uniqueId val="{0000001C-FBD0-42E5-B52B-A07C1DB43778}"/>
              </c:ext>
            </c:extLst>
          </c:dPt>
          <c:dPt>
            <c:idx val="6"/>
            <c:bubble3D val="0"/>
            <c:spPr>
              <a:solidFill>
                <a:srgbClr val="F0948F"/>
              </a:solidFill>
            </c:spPr>
            <c:extLst>
              <c:ext xmlns:c16="http://schemas.microsoft.com/office/drawing/2014/chart" uri="{C3380CC4-5D6E-409C-BE32-E72D297353CC}">
                <c16:uniqueId val="{0000001E-FBD0-42E5-B52B-A07C1DB43778}"/>
              </c:ext>
            </c:extLst>
          </c:dPt>
          <c:dPt>
            <c:idx val="7"/>
            <c:bubble3D val="0"/>
            <c:spPr>
              <a:solidFill>
                <a:srgbClr val="F7C9C7"/>
              </a:solidFill>
            </c:spPr>
            <c:extLst>
              <c:ext xmlns:c16="http://schemas.microsoft.com/office/drawing/2014/chart" uri="{C3380CC4-5D6E-409C-BE32-E72D297353CC}">
                <c16:uniqueId val="{00000020-FBD0-42E5-B52B-A07C1DB43778}"/>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1-FBD0-42E5-B52B-A07C1DB43778}"/>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v krajích ČR </a:t>
            </a:r>
            <a:r>
              <a:rPr lang="en-US" sz="1000">
                <a:solidFill>
                  <a:schemeClr val="tx2"/>
                </a:solidFill>
              </a:rPr>
              <a:t>(</a:t>
            </a:r>
            <a:r>
              <a:rPr lang="cs-CZ" sz="1000">
                <a:solidFill>
                  <a:schemeClr val="tx2"/>
                </a:solidFill>
              </a:rPr>
              <a:t>TJ</a:t>
            </a:r>
            <a:r>
              <a:rPr lang="en-US" sz="1000">
                <a:solidFill>
                  <a:schemeClr val="tx2"/>
                </a:solidFill>
              </a:rPr>
              <a:t>)</a:t>
            </a:r>
          </a:p>
        </c:rich>
      </c:tx>
      <c:layout>
        <c:manualLayout>
          <c:xMode val="edge"/>
          <c:yMode val="edge"/>
          <c:x val="8.7522858821926803E-4"/>
          <c:y val="1.9412568542671475E-2"/>
        </c:manualLayout>
      </c:layout>
      <c:overlay val="0"/>
    </c:title>
    <c:autoTitleDeleted val="0"/>
    <c:plotArea>
      <c:layout>
        <c:manualLayout>
          <c:layoutTarget val="inner"/>
          <c:xMode val="edge"/>
          <c:yMode val="edge"/>
          <c:x val="5.2474996437257108E-2"/>
          <c:y val="0.10191598484902524"/>
          <c:w val="0.93207800450719913"/>
          <c:h val="0.82696930572298821"/>
        </c:manualLayout>
      </c:layout>
      <c:barChart>
        <c:barDir val="col"/>
        <c:grouping val="stacked"/>
        <c:varyColors val="0"/>
        <c:ser>
          <c:idx val="0"/>
          <c:order val="0"/>
          <c:tx>
            <c:strRef>
              <c:f>'5.3'!$A$5</c:f>
              <c:strCache>
                <c:ptCount val="1"/>
                <c:pt idx="0">
                  <c:v>Biomasa</c:v>
                </c:pt>
              </c:strCache>
            </c:strRef>
          </c:tx>
          <c:spPr>
            <a:solidFill>
              <a:schemeClr val="tx2"/>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'5.3'!$B$5:$O$5</c:f>
              <c:numCache>
                <c:formatCode>#,##0.0</c:formatCode>
                <c:ptCount val="14"/>
                <c:pt idx="0">
                  <c:v>0</c:v>
                </c:pt>
                <c:pt idx="1">
                  <c:v>1413.1451140000008</c:v>
                </c:pt>
                <c:pt idx="2">
                  <c:v>362.88946999999996</c:v>
                </c:pt>
                <c:pt idx="3">
                  <c:v>333.85693900000001</c:v>
                </c:pt>
                <c:pt idx="4">
                  <c:v>564.60382599999991</c:v>
                </c:pt>
                <c:pt idx="5">
                  <c:v>508.94479199999995</c:v>
                </c:pt>
                <c:pt idx="6">
                  <c:v>2.7994939999999993</c:v>
                </c:pt>
                <c:pt idx="7">
                  <c:v>692.6499819999998</c:v>
                </c:pt>
                <c:pt idx="8">
                  <c:v>145.76293899999996</c:v>
                </c:pt>
                <c:pt idx="9">
                  <c:v>43.844594000000008</c:v>
                </c:pt>
                <c:pt idx="10">
                  <c:v>733.2418990000001</c:v>
                </c:pt>
                <c:pt idx="11">
                  <c:v>1161.6562860000004</c:v>
                </c:pt>
                <c:pt idx="12">
                  <c:v>1322.4581780000001</c:v>
                </c:pt>
                <c:pt idx="13">
                  <c:v>418.97225400000002</c:v>
                </c:pt>
              </c:numCache>
            </c:numRef>
          </c:val>
          <c:extLst>
            <c:ext xmlns:c16="http://schemas.microsoft.com/office/drawing/2014/chart" uri="{C3380CC4-5D6E-409C-BE32-E72D297353CC}">
              <c16:uniqueId val="{00000000-4CF3-4CEE-99A3-8A94D6647563}"/>
            </c:ext>
          </c:extLst>
        </c:ser>
        <c:ser>
          <c:idx val="1"/>
          <c:order val="1"/>
          <c:tx>
            <c:strRef>
              <c:f>'5.3'!$A$6</c:f>
              <c:strCache>
                <c:ptCount val="1"/>
                <c:pt idx="0">
                  <c:v>Bioplyn</c:v>
                </c:pt>
              </c:strCache>
            </c:strRef>
          </c:tx>
          <c:spPr>
            <a:solidFill>
              <a:schemeClr val="accent2"/>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'5.3'!$B$6:$O$6</c:f>
              <c:numCache>
                <c:formatCode>#,##0.0</c:formatCode>
                <c:ptCount val="14"/>
                <c:pt idx="0">
                  <c:v>78.519300000000001</c:v>
                </c:pt>
                <c:pt idx="1">
                  <c:v>111.22317899999997</c:v>
                </c:pt>
                <c:pt idx="2">
                  <c:v>66.966122999999996</c:v>
                </c:pt>
                <c:pt idx="3">
                  <c:v>5.3220000000000001</c:v>
                </c:pt>
                <c:pt idx="4">
                  <c:v>47.576418999999987</c:v>
                </c:pt>
                <c:pt idx="5">
                  <c:v>27.303999999999998</c:v>
                </c:pt>
                <c:pt idx="6">
                  <c:v>10.452129999999999</c:v>
                </c:pt>
                <c:pt idx="7">
                  <c:v>1.01085</c:v>
                </c:pt>
                <c:pt idx="8">
                  <c:v>36.018938999999996</c:v>
                </c:pt>
                <c:pt idx="9">
                  <c:v>56.382122000000017</c:v>
                </c:pt>
                <c:pt idx="10">
                  <c:v>58.36347</c:v>
                </c:pt>
                <c:pt idx="11">
                  <c:v>41.915878999999997</c:v>
                </c:pt>
                <c:pt idx="12">
                  <c:v>12.683286000000001</c:v>
                </c:pt>
                <c:pt idx="13">
                  <c:v>7.7514399999999988</c:v>
                </c:pt>
              </c:numCache>
            </c:numRef>
          </c:val>
          <c:extLst>
            <c:ext xmlns:c16="http://schemas.microsoft.com/office/drawing/2014/chart" uri="{C3380CC4-5D6E-409C-BE32-E72D297353CC}">
              <c16:uniqueId val="{00000001-4CF3-4CEE-99A3-8A94D6647563}"/>
            </c:ext>
          </c:extLst>
        </c:ser>
        <c:ser>
          <c:idx val="2"/>
          <c:order val="2"/>
          <c:tx>
            <c:strRef>
              <c:f>'5.3'!$A$7</c:f>
              <c:strCache>
                <c:ptCount val="1"/>
                <c:pt idx="0">
                  <c:v>Černé uhlí</c:v>
                </c:pt>
              </c:strCache>
            </c:strRef>
          </c:tx>
          <c:spPr>
            <a:solidFill>
              <a:schemeClr val="accent3"/>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'5.3'!$B$7:$O$7</c:f>
              <c:numCache>
                <c:formatCode>#,##0.0</c:formatCode>
                <c:ptCount val="14"/>
                <c:pt idx="0">
                  <c:v>0</c:v>
                </c:pt>
                <c:pt idx="1">
                  <c:v>0</c:v>
                </c:pt>
                <c:pt idx="2">
                  <c:v>1.00837</c:v>
                </c:pt>
                <c:pt idx="3">
                  <c:v>0</c:v>
                </c:pt>
                <c:pt idx="4">
                  <c:v>0</c:v>
                </c:pt>
                <c:pt idx="5">
                  <c:v>9.6987100000000002</c:v>
                </c:pt>
                <c:pt idx="6">
                  <c:v>0</c:v>
                </c:pt>
                <c:pt idx="7">
                  <c:v>7057.920248999998</c:v>
                </c:pt>
                <c:pt idx="8">
                  <c:v>0</c:v>
                </c:pt>
                <c:pt idx="9">
                  <c:v>0</c:v>
                </c:pt>
                <c:pt idx="10">
                  <c:v>0</c:v>
                </c:pt>
                <c:pt idx="11">
                  <c:v>0</c:v>
                </c:pt>
                <c:pt idx="12">
                  <c:v>4.0155099999999999</c:v>
                </c:pt>
                <c:pt idx="13">
                  <c:v>2.9590000000000001</c:v>
                </c:pt>
              </c:numCache>
            </c:numRef>
          </c:val>
          <c:extLst>
            <c:ext xmlns:c16="http://schemas.microsoft.com/office/drawing/2014/chart" uri="{C3380CC4-5D6E-409C-BE32-E72D297353CC}">
              <c16:uniqueId val="{00000002-4CF3-4CEE-99A3-8A94D6647563}"/>
            </c:ext>
          </c:extLst>
        </c:ser>
        <c:ser>
          <c:idx val="3"/>
          <c:order val="3"/>
          <c:tx>
            <c:strRef>
              <c:f>'5.3'!$A$8</c:f>
              <c:strCache>
                <c:ptCount val="1"/>
                <c:pt idx="0">
                  <c:v>Elektrická energie</c:v>
                </c:pt>
              </c:strCache>
            </c:strRef>
          </c:tx>
          <c:spPr>
            <a:solidFill>
              <a:schemeClr val="accent4"/>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'5.3'!$B$8:$O$8</c:f>
              <c:numCache>
                <c:formatCode>#,##0.0</c:formatCode>
                <c:ptCount val="14"/>
                <c:pt idx="0">
                  <c:v>3.238</c:v>
                </c:pt>
                <c:pt idx="1">
                  <c:v>0</c:v>
                </c:pt>
                <c:pt idx="2">
                  <c:v>4.2789999999999999</c:v>
                </c:pt>
                <c:pt idx="3">
                  <c:v>0</c:v>
                </c:pt>
                <c:pt idx="4">
                  <c:v>6.7000000000000004E-2</c:v>
                </c:pt>
                <c:pt idx="5">
                  <c:v>0</c:v>
                </c:pt>
                <c:pt idx="6">
                  <c:v>1.1819999999999999</c:v>
                </c:pt>
                <c:pt idx="7">
                  <c:v>7.4858000000000008E-2</c:v>
                </c:pt>
                <c:pt idx="8">
                  <c:v>0.154886</c:v>
                </c:pt>
                <c:pt idx="9">
                  <c:v>32.658000000000001</c:v>
                </c:pt>
                <c:pt idx="10">
                  <c:v>3.0160990000000001</c:v>
                </c:pt>
                <c:pt idx="11">
                  <c:v>33.675277999999999</c:v>
                </c:pt>
                <c:pt idx="12">
                  <c:v>0.67822000000000005</c:v>
                </c:pt>
                <c:pt idx="13">
                  <c:v>0.12359999999999997</c:v>
                </c:pt>
              </c:numCache>
            </c:numRef>
          </c:val>
          <c:extLst>
            <c:ext xmlns:c16="http://schemas.microsoft.com/office/drawing/2014/chart" uri="{C3380CC4-5D6E-409C-BE32-E72D297353CC}">
              <c16:uniqueId val="{00000003-4CF3-4CEE-99A3-8A94D6647563}"/>
            </c:ext>
          </c:extLst>
        </c:ser>
        <c:ser>
          <c:idx val="4"/>
          <c:order val="4"/>
          <c:tx>
            <c:strRef>
              <c:f>'5.3'!$A$9</c:f>
              <c:strCache>
                <c:ptCount val="1"/>
                <c:pt idx="0">
                  <c:v>Energie prostředí (tepelné čerpadlo)</c:v>
                </c:pt>
              </c:strCache>
            </c:strRef>
          </c:tx>
          <c:spPr>
            <a:solidFill>
              <a:schemeClr val="accent5"/>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'5.3'!$B$9:$O$9</c:f>
              <c:numCache>
                <c:formatCode>#,##0.0</c:formatCode>
                <c:ptCount val="14"/>
                <c:pt idx="0">
                  <c:v>10.845300000000002</c:v>
                </c:pt>
                <c:pt idx="1">
                  <c:v>0</c:v>
                </c:pt>
                <c:pt idx="2">
                  <c:v>0.30299999999999999</c:v>
                </c:pt>
                <c:pt idx="3">
                  <c:v>5.0176090000000002</c:v>
                </c:pt>
                <c:pt idx="4">
                  <c:v>0</c:v>
                </c:pt>
                <c:pt idx="5">
                  <c:v>0</c:v>
                </c:pt>
                <c:pt idx="6">
                  <c:v>0.23400000000000001</c:v>
                </c:pt>
                <c:pt idx="7">
                  <c:v>0</c:v>
                </c:pt>
                <c:pt idx="8">
                  <c:v>0</c:v>
                </c:pt>
                <c:pt idx="9">
                  <c:v>0</c:v>
                </c:pt>
                <c:pt idx="10">
                  <c:v>0</c:v>
                </c:pt>
                <c:pt idx="11">
                  <c:v>0</c:v>
                </c:pt>
                <c:pt idx="12">
                  <c:v>44.927799999999998</c:v>
                </c:pt>
                <c:pt idx="13">
                  <c:v>4.7115999999999991E-2</c:v>
                </c:pt>
              </c:numCache>
            </c:numRef>
          </c:val>
          <c:extLst>
            <c:ext xmlns:c16="http://schemas.microsoft.com/office/drawing/2014/chart" uri="{C3380CC4-5D6E-409C-BE32-E72D297353CC}">
              <c16:uniqueId val="{00000004-4CF3-4CEE-99A3-8A94D6647563}"/>
            </c:ext>
          </c:extLst>
        </c:ser>
        <c:ser>
          <c:idx val="5"/>
          <c:order val="5"/>
          <c:tx>
            <c:strRef>
              <c:f>'5.3'!$A$10</c:f>
              <c:strCache>
                <c:ptCount val="1"/>
                <c:pt idx="0">
                  <c:v>Energie Slunce (solární kolektor)</c:v>
                </c:pt>
              </c:strCache>
            </c:strRef>
          </c:tx>
          <c:spPr>
            <a:solidFill>
              <a:schemeClr val="accent6"/>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'5.3'!$B$10:$O$10</c:f>
              <c:numCache>
                <c:formatCode>#,##0.0</c:formatCode>
                <c:ptCount val="14"/>
                <c:pt idx="0">
                  <c:v>0</c:v>
                </c:pt>
                <c:pt idx="1">
                  <c:v>0</c:v>
                </c:pt>
                <c:pt idx="2">
                  <c:v>0.105</c:v>
                </c:pt>
                <c:pt idx="3">
                  <c:v>0.16517999999999999</c:v>
                </c:pt>
                <c:pt idx="4">
                  <c:v>0.1457</c:v>
                </c:pt>
                <c:pt idx="5">
                  <c:v>1.1630000000000001E-2</c:v>
                </c:pt>
                <c:pt idx="6">
                  <c:v>0</c:v>
                </c:pt>
                <c:pt idx="7">
                  <c:v>0</c:v>
                </c:pt>
                <c:pt idx="8">
                  <c:v>0</c:v>
                </c:pt>
                <c:pt idx="9">
                  <c:v>0</c:v>
                </c:pt>
                <c:pt idx="10">
                  <c:v>0</c:v>
                </c:pt>
                <c:pt idx="11">
                  <c:v>0</c:v>
                </c:pt>
                <c:pt idx="12">
                  <c:v>7.5999999999999998E-2</c:v>
                </c:pt>
                <c:pt idx="13">
                  <c:v>0</c:v>
                </c:pt>
              </c:numCache>
            </c:numRef>
          </c:val>
          <c:extLst>
            <c:ext xmlns:c16="http://schemas.microsoft.com/office/drawing/2014/chart" uri="{C3380CC4-5D6E-409C-BE32-E72D297353CC}">
              <c16:uniqueId val="{00000005-4CF3-4CEE-99A3-8A94D6647563}"/>
            </c:ext>
          </c:extLst>
        </c:ser>
        <c:ser>
          <c:idx val="6"/>
          <c:order val="6"/>
          <c:tx>
            <c:strRef>
              <c:f>'5.3'!$A$11</c:f>
              <c:strCache>
                <c:ptCount val="1"/>
                <c:pt idx="0">
                  <c:v>Hnědé uhlí</c:v>
                </c:pt>
              </c:strCache>
            </c:strRef>
          </c:tx>
          <c:spPr>
            <a:solidFill>
              <a:srgbClr val="F0948F"/>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'5.3'!$B$11:$O$11</c:f>
              <c:numCache>
                <c:formatCode>#,##0.0</c:formatCode>
                <c:ptCount val="14"/>
                <c:pt idx="0">
                  <c:v>0</c:v>
                </c:pt>
                <c:pt idx="1">
                  <c:v>1517.726398</c:v>
                </c:pt>
                <c:pt idx="2">
                  <c:v>99.573570000000004</c:v>
                </c:pt>
                <c:pt idx="3">
                  <c:v>2232.695611000001</c:v>
                </c:pt>
                <c:pt idx="4">
                  <c:v>201.30163900000002</c:v>
                </c:pt>
                <c:pt idx="5">
                  <c:v>1162.14159</c:v>
                </c:pt>
                <c:pt idx="6">
                  <c:v>76.720473999999996</c:v>
                </c:pt>
                <c:pt idx="7">
                  <c:v>348.67007600000005</c:v>
                </c:pt>
                <c:pt idx="8">
                  <c:v>1278.1352280000001</c:v>
                </c:pt>
                <c:pt idx="9">
                  <c:v>3113.1428049999995</c:v>
                </c:pt>
                <c:pt idx="10">
                  <c:v>2091.9403559999996</c:v>
                </c:pt>
                <c:pt idx="11">
                  <c:v>10618.828888000005</c:v>
                </c:pt>
                <c:pt idx="12">
                  <c:v>8478.4272060000021</c:v>
                </c:pt>
                <c:pt idx="13">
                  <c:v>1946.7458260000001</c:v>
                </c:pt>
              </c:numCache>
            </c:numRef>
          </c:val>
          <c:extLst>
            <c:ext xmlns:c16="http://schemas.microsoft.com/office/drawing/2014/chart" uri="{C3380CC4-5D6E-409C-BE32-E72D297353CC}">
              <c16:uniqueId val="{00000006-4CF3-4CEE-99A3-8A94D6647563}"/>
            </c:ext>
          </c:extLst>
        </c:ser>
        <c:ser>
          <c:idx val="7"/>
          <c:order val="7"/>
          <c:tx>
            <c:strRef>
              <c:f>'5.3'!$A$12</c:f>
              <c:strCache>
                <c:ptCount val="1"/>
                <c:pt idx="0">
                  <c:v>Jaderné palivo</c:v>
                </c:pt>
              </c:strCache>
            </c:strRef>
          </c:tx>
          <c:spPr>
            <a:solidFill>
              <a:srgbClr val="F0948F"/>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'5.3'!$B$12:$O$12</c:f>
              <c:numCache>
                <c:formatCode>#,##0.0</c:formatCode>
                <c:ptCount val="14"/>
                <c:pt idx="0">
                  <c:v>0</c:v>
                </c:pt>
                <c:pt idx="1">
                  <c:v>447.68151</c:v>
                </c:pt>
                <c:pt idx="2">
                  <c:v>0</c:v>
                </c:pt>
                <c:pt idx="3">
                  <c:v>0</c:v>
                </c:pt>
                <c:pt idx="4">
                  <c:v>41.039730000000006</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7-4CF3-4CEE-99A3-8A94D6647563}"/>
            </c:ext>
          </c:extLst>
        </c:ser>
        <c:ser>
          <c:idx val="8"/>
          <c:order val="8"/>
          <c:tx>
            <c:strRef>
              <c:f>'5.3'!$A$13</c:f>
              <c:strCache>
                <c:ptCount val="1"/>
                <c:pt idx="0">
                  <c:v>Koks</c:v>
                </c:pt>
              </c:strCache>
            </c:strRef>
          </c:tx>
          <c:spPr>
            <a:solidFill>
              <a:schemeClr val="tx1"/>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'5.3'!$B$13:$O$13</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8-4CF3-4CEE-99A3-8A94D6647563}"/>
            </c:ext>
          </c:extLst>
        </c:ser>
        <c:ser>
          <c:idx val="9"/>
          <c:order val="9"/>
          <c:tx>
            <c:strRef>
              <c:f>'5.3'!$A$14</c:f>
              <c:strCache>
                <c:ptCount val="1"/>
                <c:pt idx="0">
                  <c:v>Odpadní teplo</c:v>
                </c:pt>
              </c:strCache>
            </c:strRef>
          </c:tx>
          <c:spPr>
            <a:solidFill>
              <a:srgbClr val="646363"/>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'5.3'!$B$14:$O$14</c:f>
              <c:numCache>
                <c:formatCode>#,##0.0</c:formatCode>
                <c:ptCount val="14"/>
                <c:pt idx="0">
                  <c:v>0</c:v>
                </c:pt>
                <c:pt idx="1">
                  <c:v>0</c:v>
                </c:pt>
                <c:pt idx="2">
                  <c:v>58.890079999999998</c:v>
                </c:pt>
                <c:pt idx="3">
                  <c:v>0.49441999999999997</c:v>
                </c:pt>
                <c:pt idx="4">
                  <c:v>17.687651000000002</c:v>
                </c:pt>
                <c:pt idx="5">
                  <c:v>0</c:v>
                </c:pt>
                <c:pt idx="6">
                  <c:v>2.9214000000000002</c:v>
                </c:pt>
                <c:pt idx="7">
                  <c:v>592.39167999999995</c:v>
                </c:pt>
                <c:pt idx="8">
                  <c:v>0</c:v>
                </c:pt>
                <c:pt idx="9">
                  <c:v>20.044</c:v>
                </c:pt>
                <c:pt idx="10">
                  <c:v>0</c:v>
                </c:pt>
                <c:pt idx="11">
                  <c:v>75.390353000000005</c:v>
                </c:pt>
                <c:pt idx="12">
                  <c:v>3.1789999999999998</c:v>
                </c:pt>
                <c:pt idx="13">
                  <c:v>15.148999999999999</c:v>
                </c:pt>
              </c:numCache>
            </c:numRef>
          </c:val>
          <c:extLst>
            <c:ext xmlns:c16="http://schemas.microsoft.com/office/drawing/2014/chart" uri="{C3380CC4-5D6E-409C-BE32-E72D297353CC}">
              <c16:uniqueId val="{00000009-4CF3-4CEE-99A3-8A94D6647563}"/>
            </c:ext>
          </c:extLst>
        </c:ser>
        <c:ser>
          <c:idx val="10"/>
          <c:order val="10"/>
          <c:tx>
            <c:strRef>
              <c:f>'5.3'!$A$15</c:f>
              <c:strCache>
                <c:ptCount val="1"/>
                <c:pt idx="0">
                  <c:v>Ostatní kapalná paliva</c:v>
                </c:pt>
              </c:strCache>
            </c:strRef>
          </c:tx>
          <c:spPr>
            <a:solidFill>
              <a:srgbClr val="9D9D9C"/>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'5.3'!$B$15:$O$15</c:f>
              <c:numCache>
                <c:formatCode>#,##0.0</c:formatCode>
                <c:ptCount val="14"/>
                <c:pt idx="0">
                  <c:v>0</c:v>
                </c:pt>
                <c:pt idx="1">
                  <c:v>0</c:v>
                </c:pt>
                <c:pt idx="2">
                  <c:v>0</c:v>
                </c:pt>
                <c:pt idx="3">
                  <c:v>0</c:v>
                </c:pt>
                <c:pt idx="4">
                  <c:v>0</c:v>
                </c:pt>
                <c:pt idx="5">
                  <c:v>0</c:v>
                </c:pt>
                <c:pt idx="6">
                  <c:v>0</c:v>
                </c:pt>
                <c:pt idx="7">
                  <c:v>0</c:v>
                </c:pt>
                <c:pt idx="8">
                  <c:v>0</c:v>
                </c:pt>
                <c:pt idx="9">
                  <c:v>0</c:v>
                </c:pt>
                <c:pt idx="10">
                  <c:v>0</c:v>
                </c:pt>
                <c:pt idx="11">
                  <c:v>12.439955000000001</c:v>
                </c:pt>
                <c:pt idx="12">
                  <c:v>0</c:v>
                </c:pt>
                <c:pt idx="13">
                  <c:v>39.164000000000001</c:v>
                </c:pt>
              </c:numCache>
            </c:numRef>
          </c:val>
          <c:extLst>
            <c:ext xmlns:c16="http://schemas.microsoft.com/office/drawing/2014/chart" uri="{C3380CC4-5D6E-409C-BE32-E72D297353CC}">
              <c16:uniqueId val="{0000000A-4CF3-4CEE-99A3-8A94D6647563}"/>
            </c:ext>
          </c:extLst>
        </c:ser>
        <c:ser>
          <c:idx val="11"/>
          <c:order val="11"/>
          <c:tx>
            <c:strRef>
              <c:f>'5.3'!$A$16</c:f>
              <c:strCache>
                <c:ptCount val="1"/>
                <c:pt idx="0">
                  <c:v>Ostatní pevná paliva</c:v>
                </c:pt>
              </c:strCache>
            </c:strRef>
          </c:tx>
          <c:spPr>
            <a:solidFill>
              <a:srgbClr val="D0D0D0"/>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'5.3'!$B$16:$O$16</c:f>
              <c:numCache>
                <c:formatCode>#,##0.0</c:formatCode>
                <c:ptCount val="14"/>
                <c:pt idx="0">
                  <c:v>716.76</c:v>
                </c:pt>
                <c:pt idx="1">
                  <c:v>8.6724189999999979</c:v>
                </c:pt>
                <c:pt idx="2">
                  <c:v>1181.8800000000001</c:v>
                </c:pt>
                <c:pt idx="3">
                  <c:v>0</c:v>
                </c:pt>
                <c:pt idx="4">
                  <c:v>7.9527390000000002</c:v>
                </c:pt>
                <c:pt idx="5">
                  <c:v>0</c:v>
                </c:pt>
                <c:pt idx="6">
                  <c:v>558.322</c:v>
                </c:pt>
                <c:pt idx="7">
                  <c:v>32.262999999999998</c:v>
                </c:pt>
                <c:pt idx="8">
                  <c:v>182.29191500000002</c:v>
                </c:pt>
                <c:pt idx="9">
                  <c:v>0</c:v>
                </c:pt>
                <c:pt idx="10">
                  <c:v>284.57668100000001</c:v>
                </c:pt>
                <c:pt idx="11">
                  <c:v>64.927747356901207</c:v>
                </c:pt>
                <c:pt idx="12">
                  <c:v>14.31086</c:v>
                </c:pt>
                <c:pt idx="13">
                  <c:v>29.043800000000005</c:v>
                </c:pt>
              </c:numCache>
            </c:numRef>
          </c:val>
          <c:extLst>
            <c:ext xmlns:c16="http://schemas.microsoft.com/office/drawing/2014/chart" uri="{C3380CC4-5D6E-409C-BE32-E72D297353CC}">
              <c16:uniqueId val="{0000000B-4CF3-4CEE-99A3-8A94D6647563}"/>
            </c:ext>
          </c:extLst>
        </c:ser>
        <c:ser>
          <c:idx val="12"/>
          <c:order val="12"/>
          <c:tx>
            <c:strRef>
              <c:f>'5.3'!$A$17</c:f>
              <c:strCache>
                <c:ptCount val="1"/>
                <c:pt idx="0">
                  <c:v>Ostatní plyny</c:v>
                </c:pt>
              </c:strCache>
            </c:strRef>
          </c:tx>
          <c:spPr>
            <a:pattFill prst="ltUpDiag">
              <a:fgClr>
                <a:schemeClr val="accent1"/>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'5.3'!$B$17:$O$17</c:f>
              <c:numCache>
                <c:formatCode>#,##0.0</c:formatCode>
                <c:ptCount val="14"/>
                <c:pt idx="0">
                  <c:v>0</c:v>
                </c:pt>
                <c:pt idx="1">
                  <c:v>0.73726499999999995</c:v>
                </c:pt>
                <c:pt idx="2">
                  <c:v>0</c:v>
                </c:pt>
                <c:pt idx="3">
                  <c:v>3.4707900000000005</c:v>
                </c:pt>
                <c:pt idx="4">
                  <c:v>0</c:v>
                </c:pt>
                <c:pt idx="5">
                  <c:v>0</c:v>
                </c:pt>
                <c:pt idx="6">
                  <c:v>0</c:v>
                </c:pt>
                <c:pt idx="7">
                  <c:v>1891.733604</c:v>
                </c:pt>
                <c:pt idx="8">
                  <c:v>0</c:v>
                </c:pt>
                <c:pt idx="9">
                  <c:v>0</c:v>
                </c:pt>
                <c:pt idx="10">
                  <c:v>0.42799999999999999</c:v>
                </c:pt>
                <c:pt idx="11">
                  <c:v>720.92838199999983</c:v>
                </c:pt>
                <c:pt idx="12">
                  <c:v>25.518999999999998</c:v>
                </c:pt>
                <c:pt idx="13">
                  <c:v>95.73</c:v>
                </c:pt>
              </c:numCache>
            </c:numRef>
          </c:val>
          <c:extLst>
            <c:ext xmlns:c16="http://schemas.microsoft.com/office/drawing/2014/chart" uri="{C3380CC4-5D6E-409C-BE32-E72D297353CC}">
              <c16:uniqueId val="{0000000C-4CF3-4CEE-99A3-8A94D6647563}"/>
            </c:ext>
          </c:extLst>
        </c:ser>
        <c:ser>
          <c:idx val="13"/>
          <c:order val="13"/>
          <c:tx>
            <c:strRef>
              <c:f>'5.3'!$A$18</c:f>
              <c:strCache>
                <c:ptCount val="1"/>
                <c:pt idx="0">
                  <c:v>Ostatní</c:v>
                </c:pt>
              </c:strCache>
            </c:strRef>
          </c:tx>
          <c:spPr>
            <a:pattFill prst="ltUpDiag">
              <a:fgClr>
                <a:schemeClr val="accent5"/>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'5.3'!$B$18:$O$18</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D-4CF3-4CEE-99A3-8A94D6647563}"/>
            </c:ext>
          </c:extLst>
        </c:ser>
        <c:ser>
          <c:idx val="14"/>
          <c:order val="14"/>
          <c:tx>
            <c:strRef>
              <c:f>'5.3'!$A$19</c:f>
              <c:strCache>
                <c:ptCount val="1"/>
                <c:pt idx="0">
                  <c:v>Topné oleje</c:v>
                </c:pt>
              </c:strCache>
            </c:strRef>
          </c:tx>
          <c:spPr>
            <a:pattFill prst="ltUpDiag">
              <a:fgClr>
                <a:schemeClr val="accent2"/>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'5.3'!$B$19:$O$19</c:f>
              <c:numCache>
                <c:formatCode>#,##0.0</c:formatCode>
                <c:ptCount val="14"/>
                <c:pt idx="0">
                  <c:v>0</c:v>
                </c:pt>
                <c:pt idx="1">
                  <c:v>50.989256999999995</c:v>
                </c:pt>
                <c:pt idx="2">
                  <c:v>7.4299939999999998</c:v>
                </c:pt>
                <c:pt idx="3">
                  <c:v>51.13991</c:v>
                </c:pt>
                <c:pt idx="4">
                  <c:v>6.4164899999999996</c:v>
                </c:pt>
                <c:pt idx="5">
                  <c:v>1.90096</c:v>
                </c:pt>
                <c:pt idx="6">
                  <c:v>94.925460000000001</c:v>
                </c:pt>
                <c:pt idx="7">
                  <c:v>22.056844000000005</c:v>
                </c:pt>
                <c:pt idx="8">
                  <c:v>110.76183</c:v>
                </c:pt>
                <c:pt idx="9">
                  <c:v>0.29649000000000003</c:v>
                </c:pt>
                <c:pt idx="10">
                  <c:v>1.895648</c:v>
                </c:pt>
                <c:pt idx="11">
                  <c:v>24.53400700000001</c:v>
                </c:pt>
                <c:pt idx="12">
                  <c:v>12.493312999999999</c:v>
                </c:pt>
                <c:pt idx="13">
                  <c:v>0.93523000000000001</c:v>
                </c:pt>
              </c:numCache>
            </c:numRef>
          </c:val>
          <c:extLst>
            <c:ext xmlns:c16="http://schemas.microsoft.com/office/drawing/2014/chart" uri="{C3380CC4-5D6E-409C-BE32-E72D297353CC}">
              <c16:uniqueId val="{0000000E-4CF3-4CEE-99A3-8A94D6647563}"/>
            </c:ext>
          </c:extLst>
        </c:ser>
        <c:ser>
          <c:idx val="15"/>
          <c:order val="15"/>
          <c:tx>
            <c:strRef>
              <c:f>'5.3'!$A$20</c:f>
              <c:strCache>
                <c:ptCount val="1"/>
                <c:pt idx="0">
                  <c:v>Zemní plyn</c:v>
                </c:pt>
              </c:strCache>
            </c:strRef>
          </c:tx>
          <c:spPr>
            <a:pattFill prst="ltUpDiag">
              <a:fgClr>
                <a:schemeClr val="accent6"/>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'5.3'!$B$20:$O$20</c:f>
              <c:numCache>
                <c:formatCode>#,##0.0</c:formatCode>
                <c:ptCount val="14"/>
                <c:pt idx="0">
                  <c:v>2572.9642120000008</c:v>
                </c:pt>
                <c:pt idx="1">
                  <c:v>685.1315219999999</c:v>
                </c:pt>
                <c:pt idx="2">
                  <c:v>3044.5550850000022</c:v>
                </c:pt>
                <c:pt idx="3">
                  <c:v>632.86054100000013</c:v>
                </c:pt>
                <c:pt idx="4">
                  <c:v>579.55399799999941</c:v>
                </c:pt>
                <c:pt idx="5">
                  <c:v>974.68213000000014</c:v>
                </c:pt>
                <c:pt idx="6">
                  <c:v>1121.7075888582815</c:v>
                </c:pt>
                <c:pt idx="7">
                  <c:v>1897.4438769999999</c:v>
                </c:pt>
                <c:pt idx="8">
                  <c:v>1257.2178149999995</c:v>
                </c:pt>
                <c:pt idx="9">
                  <c:v>414.06636399999991</c:v>
                </c:pt>
                <c:pt idx="10">
                  <c:v>554.00084300000026</c:v>
                </c:pt>
                <c:pt idx="11">
                  <c:v>4191.4716256430984</c:v>
                </c:pt>
                <c:pt idx="12">
                  <c:v>921.64149700000053</c:v>
                </c:pt>
                <c:pt idx="13">
                  <c:v>774.64843266025434</c:v>
                </c:pt>
              </c:numCache>
            </c:numRef>
          </c:val>
          <c:extLst>
            <c:ext xmlns:c16="http://schemas.microsoft.com/office/drawing/2014/chart" uri="{C3380CC4-5D6E-409C-BE32-E72D297353CC}">
              <c16:uniqueId val="{0000000F-4CF3-4CEE-99A3-8A94D6647563}"/>
            </c:ext>
          </c:extLst>
        </c:ser>
        <c:dLbls>
          <c:showLegendKey val="0"/>
          <c:showVal val="0"/>
          <c:showCatName val="0"/>
          <c:showSerName val="0"/>
          <c:showPercent val="0"/>
          <c:showBubbleSize val="0"/>
        </c:dLbls>
        <c:gapWidth val="50"/>
        <c:overlap val="100"/>
        <c:axId val="232878848"/>
        <c:axId val="232880384"/>
      </c:barChart>
      <c:catAx>
        <c:axId val="232878848"/>
        <c:scaling>
          <c:orientation val="minMax"/>
        </c:scaling>
        <c:delete val="0"/>
        <c:axPos val="b"/>
        <c:numFmt formatCode="General" sourceLinked="0"/>
        <c:majorTickMark val="none"/>
        <c:minorTickMark val="none"/>
        <c:tickLblPos val="low"/>
        <c:txPr>
          <a:bodyPr rot="0" vert="horz"/>
          <a:lstStyle/>
          <a:p>
            <a:pPr>
              <a:defRPr sz="900"/>
            </a:pPr>
            <a:endParaRPr lang="cs-CZ"/>
          </a:p>
        </c:txPr>
        <c:crossAx val="232880384"/>
        <c:crosses val="autoZero"/>
        <c:auto val="1"/>
        <c:lblAlgn val="ctr"/>
        <c:lblOffset val="100"/>
        <c:noMultiLvlLbl val="0"/>
      </c:catAx>
      <c:valAx>
        <c:axId val="232880384"/>
        <c:scaling>
          <c:orientation val="minMax"/>
          <c:max val="18000"/>
          <c:min val="0"/>
        </c:scaling>
        <c:delete val="0"/>
        <c:axPos val="l"/>
        <c:majorGridlines/>
        <c:numFmt formatCode="#,##0" sourceLinked="0"/>
        <c:majorTickMark val="none"/>
        <c:minorTickMark val="none"/>
        <c:tickLblPos val="nextTo"/>
        <c:spPr>
          <a:ln>
            <a:noFill/>
          </a:ln>
        </c:spPr>
        <c:txPr>
          <a:bodyPr/>
          <a:lstStyle/>
          <a:p>
            <a:pPr>
              <a:defRPr sz="900"/>
            </a:pPr>
            <a:endParaRPr lang="cs-CZ"/>
          </a:p>
        </c:txPr>
        <c:crossAx val="232878848"/>
        <c:crosses val="autoZero"/>
        <c:crossBetween val="between"/>
        <c:majorUnit val="200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FF2A-44FE-A1F9-81F9253ED128}"/>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FF2A-44FE-A1F9-81F9253ED128}"/>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FF2A-44FE-A1F9-81F9253ED128}"/>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FF2A-44FE-A1F9-81F9253ED128}"/>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FF2A-44FE-A1F9-81F9253ED128}"/>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FF2A-44FE-A1F9-81F9253ED128}"/>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FF2A-44FE-A1F9-81F9253ED128}"/>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FF2A-44FE-A1F9-81F9253ED128}"/>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FF2A-44FE-A1F9-81F9253ED128}"/>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FF2A-44FE-A1F9-81F9253ED128}"/>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FF2A-44FE-A1F9-81F9253ED128}"/>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FF2A-44FE-A1F9-81F9253ED128}"/>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FF2A-44FE-A1F9-81F9253ED128}"/>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FF2A-44FE-A1F9-81F9253ED128}"/>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FF2A-44FE-A1F9-81F9253ED128}"/>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FF2A-44FE-A1F9-81F9253ED128}"/>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Výroba tepla netto a výroba tepla z KVET podle paliv (TJ)</a:t>
            </a:r>
          </a:p>
        </c:rich>
      </c:tx>
      <c:layout>
        <c:manualLayout>
          <c:xMode val="edge"/>
          <c:yMode val="edge"/>
          <c:x val="2.5527497369253281E-5"/>
          <c:y val="2.5188916876574308E-2"/>
        </c:manualLayout>
      </c:layout>
      <c:overlay val="0"/>
    </c:title>
    <c:autoTitleDeleted val="0"/>
    <c:plotArea>
      <c:layout/>
      <c:barChart>
        <c:barDir val="col"/>
        <c:grouping val="stacked"/>
        <c:varyColors val="0"/>
        <c:ser>
          <c:idx val="0"/>
          <c:order val="0"/>
          <c:tx>
            <c:strRef>
              <c:f>'9'!$A$6</c:f>
              <c:strCache>
                <c:ptCount val="1"/>
                <c:pt idx="0">
                  <c:v>Biomasa</c:v>
                </c:pt>
              </c:strCache>
            </c:strRef>
          </c:tx>
          <c:spPr>
            <a:solidFill>
              <a:schemeClr val="accent1"/>
            </a:solid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('9'!$B$6,'9'!$C$6,'9'!$E$6,'9'!$F$6,'9'!$H$6,'9'!$I$6,'9'!$K$6,'9'!$L$6)</c:f>
              <c:numCache>
                <c:formatCode>#,##0.0</c:formatCode>
                <c:ptCount val="8"/>
                <c:pt idx="0">
                  <c:v>6095.6626829999996</c:v>
                </c:pt>
                <c:pt idx="1">
                  <c:v>4336.2897290000001</c:v>
                </c:pt>
                <c:pt idx="2">
                  <c:v>4947.7277870000016</c:v>
                </c:pt>
                <c:pt idx="3">
                  <c:v>3557.9307169999993</c:v>
                </c:pt>
                <c:pt idx="4">
                  <c:v>4003.6129699999992</c:v>
                </c:pt>
                <c:pt idx="5">
                  <c:v>2720.697377</c:v>
                </c:pt>
                <c:pt idx="6">
                  <c:v>5708.5565529999967</c:v>
                </c:pt>
                <c:pt idx="7">
                  <c:v>3982.1407429999999</c:v>
                </c:pt>
              </c:numCache>
            </c:numRef>
          </c:val>
          <c:extLst>
            <c:ext xmlns:c16="http://schemas.microsoft.com/office/drawing/2014/chart" uri="{C3380CC4-5D6E-409C-BE32-E72D297353CC}">
              <c16:uniqueId val="{00000000-A31E-4FD0-8E82-17407FA0E629}"/>
            </c:ext>
          </c:extLst>
        </c:ser>
        <c:ser>
          <c:idx val="1"/>
          <c:order val="1"/>
          <c:tx>
            <c:strRef>
              <c:f>'9'!$A$7</c:f>
              <c:strCache>
                <c:ptCount val="1"/>
                <c:pt idx="0">
                  <c:v>Bioplyn</c:v>
                </c:pt>
              </c:strCache>
            </c:strRef>
          </c:tx>
          <c:spPr>
            <a:solidFill>
              <a:schemeClr val="accent2"/>
            </a:solid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('9'!$B$7,'9'!$C$7,'9'!$E$7,'9'!$F$7,'9'!$H$7,'9'!$I$7,'9'!$K$7,'9'!$L$7)</c:f>
              <c:numCache>
                <c:formatCode>#,##0.0</c:formatCode>
                <c:ptCount val="8"/>
                <c:pt idx="0">
                  <c:v>633.66937700000005</c:v>
                </c:pt>
                <c:pt idx="1">
                  <c:v>595.39171400000009</c:v>
                </c:pt>
                <c:pt idx="2">
                  <c:v>475.49897499999997</c:v>
                </c:pt>
                <c:pt idx="3">
                  <c:v>444.87963499999989</c:v>
                </c:pt>
                <c:pt idx="4">
                  <c:v>384.26859300000007</c:v>
                </c:pt>
                <c:pt idx="5">
                  <c:v>350.87018500000005</c:v>
                </c:pt>
                <c:pt idx="6">
                  <c:v>593.35057599999936</c:v>
                </c:pt>
                <c:pt idx="7">
                  <c:v>551.23529000000008</c:v>
                </c:pt>
              </c:numCache>
            </c:numRef>
          </c:val>
          <c:extLst>
            <c:ext xmlns:c16="http://schemas.microsoft.com/office/drawing/2014/chart" uri="{C3380CC4-5D6E-409C-BE32-E72D297353CC}">
              <c16:uniqueId val="{00000001-A31E-4FD0-8E82-17407FA0E629}"/>
            </c:ext>
          </c:extLst>
        </c:ser>
        <c:ser>
          <c:idx val="2"/>
          <c:order val="2"/>
          <c:tx>
            <c:strRef>
              <c:f>'9'!$A$8</c:f>
              <c:strCache>
                <c:ptCount val="1"/>
                <c:pt idx="0">
                  <c:v>Černé uhlí</c:v>
                </c:pt>
              </c:strCache>
            </c:strRef>
          </c:tx>
          <c:spPr>
            <a:solidFill>
              <a:schemeClr val="accent3"/>
            </a:solid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('9'!$B$8,'9'!$C$8,'9'!$E$8,'9'!$F$8,'9'!$H$8,'9'!$I$8,'9'!$K$8,'9'!$L$8)</c:f>
              <c:numCache>
                <c:formatCode>#,##0.0</c:formatCode>
                <c:ptCount val="8"/>
                <c:pt idx="0">
                  <c:v>4032.0399380000003</c:v>
                </c:pt>
                <c:pt idx="1">
                  <c:v>3174.5821200000005</c:v>
                </c:pt>
                <c:pt idx="2">
                  <c:v>1872.5302310000002</c:v>
                </c:pt>
                <c:pt idx="3">
                  <c:v>1446.517558</c:v>
                </c:pt>
                <c:pt idx="4">
                  <c:v>1055.2771559999999</c:v>
                </c:pt>
                <c:pt idx="5">
                  <c:v>769.66203799999994</c:v>
                </c:pt>
                <c:pt idx="6">
                  <c:v>3250.4061379999998</c:v>
                </c:pt>
                <c:pt idx="7">
                  <c:v>2695.1374829999995</c:v>
                </c:pt>
              </c:numCache>
            </c:numRef>
          </c:val>
          <c:extLst>
            <c:ext xmlns:c16="http://schemas.microsoft.com/office/drawing/2014/chart" uri="{C3380CC4-5D6E-409C-BE32-E72D297353CC}">
              <c16:uniqueId val="{00000002-A31E-4FD0-8E82-17407FA0E629}"/>
            </c:ext>
          </c:extLst>
        </c:ser>
        <c:ser>
          <c:idx val="3"/>
          <c:order val="3"/>
          <c:tx>
            <c:strRef>
              <c:f>'9'!$A$9</c:f>
              <c:strCache>
                <c:ptCount val="1"/>
                <c:pt idx="0">
                  <c:v>Elektrická energie</c:v>
                </c:pt>
              </c:strCache>
            </c:strRef>
          </c:tx>
          <c:spPr>
            <a:solidFill>
              <a:schemeClr val="accent4"/>
            </a:solid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('9'!$B$9,'9'!$C$9,'9'!$E$9,'9'!$F$9,'9'!$H$9,'9'!$I$9,'9'!$K$9,'9'!$L$9)</c:f>
              <c:numCache>
                <c:formatCode>#,##0.0</c:formatCode>
                <c:ptCount val="8"/>
                <c:pt idx="0">
                  <c:v>36.932205000000003</c:v>
                </c:pt>
                <c:pt idx="1">
                  <c:v>0</c:v>
                </c:pt>
                <c:pt idx="2">
                  <c:v>29.273562999999996</c:v>
                </c:pt>
                <c:pt idx="3">
                  <c:v>0</c:v>
                </c:pt>
                <c:pt idx="4">
                  <c:v>27.356243000000003</c:v>
                </c:pt>
                <c:pt idx="5">
                  <c:v>0</c:v>
                </c:pt>
                <c:pt idx="6">
                  <c:v>25.620569</c:v>
                </c:pt>
                <c:pt idx="7">
                  <c:v>0</c:v>
                </c:pt>
              </c:numCache>
            </c:numRef>
          </c:val>
          <c:extLst>
            <c:ext xmlns:c16="http://schemas.microsoft.com/office/drawing/2014/chart" uri="{C3380CC4-5D6E-409C-BE32-E72D297353CC}">
              <c16:uniqueId val="{00000003-A31E-4FD0-8E82-17407FA0E629}"/>
            </c:ext>
          </c:extLst>
        </c:ser>
        <c:ser>
          <c:idx val="4"/>
          <c:order val="4"/>
          <c:tx>
            <c:strRef>
              <c:f>'9'!$A$10</c:f>
              <c:strCache>
                <c:ptCount val="1"/>
                <c:pt idx="0">
                  <c:v>Energie prostředí (tepelné čerpadlo)</c:v>
                </c:pt>
              </c:strCache>
            </c:strRef>
          </c:tx>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('9'!$B$10,'9'!$C$10,'9'!$E$10,'9'!$F$10,'9'!$H$10,'9'!$I$10,'9'!$K$10,'9'!$L$10)</c:f>
              <c:numCache>
                <c:formatCode>#,##0.0</c:formatCode>
                <c:ptCount val="8"/>
                <c:pt idx="0">
                  <c:v>21.516273936331427</c:v>
                </c:pt>
                <c:pt idx="1">
                  <c:v>0</c:v>
                </c:pt>
                <c:pt idx="2">
                  <c:v>12.508679788716599</c:v>
                </c:pt>
                <c:pt idx="3">
                  <c:v>0</c:v>
                </c:pt>
                <c:pt idx="4">
                  <c:v>7.8561843145373169</c:v>
                </c:pt>
                <c:pt idx="5">
                  <c:v>0</c:v>
                </c:pt>
                <c:pt idx="6">
                  <c:v>25.189170960414664</c:v>
                </c:pt>
                <c:pt idx="7">
                  <c:v>0</c:v>
                </c:pt>
              </c:numCache>
            </c:numRef>
          </c:val>
          <c:extLst>
            <c:ext xmlns:c16="http://schemas.microsoft.com/office/drawing/2014/chart" uri="{C3380CC4-5D6E-409C-BE32-E72D297353CC}">
              <c16:uniqueId val="{00000004-A31E-4FD0-8E82-17407FA0E629}"/>
            </c:ext>
          </c:extLst>
        </c:ser>
        <c:ser>
          <c:idx val="5"/>
          <c:order val="5"/>
          <c:tx>
            <c:strRef>
              <c:f>'9'!$A$11</c:f>
              <c:strCache>
                <c:ptCount val="1"/>
                <c:pt idx="0">
                  <c:v>Energie Slunce (solární kolektor)</c:v>
                </c:pt>
              </c:strCache>
            </c:strRef>
          </c:tx>
          <c:spPr>
            <a:solidFill>
              <a:schemeClr val="accent6"/>
            </a:solid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('9'!$B$11,'9'!$C$11,'9'!$E$11,'9'!$F$11,'9'!$H$11,'9'!$I$11,'9'!$K$11,'9'!$L$11)</c:f>
              <c:numCache>
                <c:formatCode>#,##0.0</c:formatCode>
                <c:ptCount val="8"/>
                <c:pt idx="0">
                  <c:v>5.6340000000000001E-2</c:v>
                </c:pt>
                <c:pt idx="1">
                  <c:v>0</c:v>
                </c:pt>
                <c:pt idx="2">
                  <c:v>0.15972999999999998</c:v>
                </c:pt>
                <c:pt idx="3">
                  <c:v>0</c:v>
                </c:pt>
                <c:pt idx="4">
                  <c:v>0.22697000000000001</c:v>
                </c:pt>
                <c:pt idx="5">
                  <c:v>0</c:v>
                </c:pt>
                <c:pt idx="6">
                  <c:v>6.0470000000000003E-2</c:v>
                </c:pt>
                <c:pt idx="7">
                  <c:v>0</c:v>
                </c:pt>
              </c:numCache>
            </c:numRef>
          </c:val>
          <c:extLst>
            <c:ext xmlns:c16="http://schemas.microsoft.com/office/drawing/2014/chart" uri="{C3380CC4-5D6E-409C-BE32-E72D297353CC}">
              <c16:uniqueId val="{00000005-A31E-4FD0-8E82-17407FA0E629}"/>
            </c:ext>
          </c:extLst>
        </c:ser>
        <c:ser>
          <c:idx val="6"/>
          <c:order val="6"/>
          <c:tx>
            <c:strRef>
              <c:f>'9'!$A$12</c:f>
              <c:strCache>
                <c:ptCount val="1"/>
                <c:pt idx="0">
                  <c:v>Hnědé uhlí</c:v>
                </c:pt>
              </c:strCache>
            </c:strRef>
          </c:tx>
          <c:spPr>
            <a:solidFill>
              <a:srgbClr val="F0948F"/>
            </a:solid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('9'!$B$12,'9'!$C$12,'9'!$E$12,'9'!$F$12,'9'!$H$12,'9'!$I$12,'9'!$K$12,'9'!$L$12)</c:f>
              <c:numCache>
                <c:formatCode>#,##0.0</c:formatCode>
                <c:ptCount val="8"/>
                <c:pt idx="0">
                  <c:v>19518.25744999999</c:v>
                </c:pt>
                <c:pt idx="1">
                  <c:v>15959.653914999999</c:v>
                </c:pt>
                <c:pt idx="2">
                  <c:v>10402.115005000001</c:v>
                </c:pt>
                <c:pt idx="3">
                  <c:v>8045.8545780000013</c:v>
                </c:pt>
                <c:pt idx="4">
                  <c:v>6515.1961069999988</c:v>
                </c:pt>
                <c:pt idx="5">
                  <c:v>4911.3461239999997</c:v>
                </c:pt>
                <c:pt idx="6">
                  <c:v>15959.479525000004</c:v>
                </c:pt>
                <c:pt idx="7">
                  <c:v>12777.238181000001</c:v>
                </c:pt>
              </c:numCache>
            </c:numRef>
          </c:val>
          <c:extLst>
            <c:ext xmlns:c16="http://schemas.microsoft.com/office/drawing/2014/chart" uri="{C3380CC4-5D6E-409C-BE32-E72D297353CC}">
              <c16:uniqueId val="{00000006-A31E-4FD0-8E82-17407FA0E629}"/>
            </c:ext>
          </c:extLst>
        </c:ser>
        <c:ser>
          <c:idx val="7"/>
          <c:order val="7"/>
          <c:tx>
            <c:strRef>
              <c:f>'9'!$A$13</c:f>
              <c:strCache>
                <c:ptCount val="1"/>
                <c:pt idx="0">
                  <c:v>Jaderné palivo</c:v>
                </c:pt>
              </c:strCache>
            </c:strRef>
          </c:tx>
          <c:spPr>
            <a:solidFill>
              <a:srgbClr val="F7C9C7"/>
            </a:solid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('9'!$B$13,'9'!$C$13,'9'!$E$13,'9'!$F$13,'9'!$H$13,'9'!$I$13,'9'!$K$13,'9'!$L$13)</c:f>
              <c:numCache>
                <c:formatCode>#,##0.0</c:formatCode>
                <c:ptCount val="8"/>
                <c:pt idx="0">
                  <c:v>342.64400000000001</c:v>
                </c:pt>
                <c:pt idx="1">
                  <c:v>0</c:v>
                </c:pt>
                <c:pt idx="2">
                  <c:v>164.57300000000001</c:v>
                </c:pt>
                <c:pt idx="3">
                  <c:v>0</c:v>
                </c:pt>
                <c:pt idx="4">
                  <c:v>68.325999999999993</c:v>
                </c:pt>
                <c:pt idx="5">
                  <c:v>0</c:v>
                </c:pt>
                <c:pt idx="6">
                  <c:v>550.69000000000005</c:v>
                </c:pt>
                <c:pt idx="7">
                  <c:v>0</c:v>
                </c:pt>
              </c:numCache>
            </c:numRef>
          </c:val>
          <c:extLst>
            <c:ext xmlns:c16="http://schemas.microsoft.com/office/drawing/2014/chart" uri="{C3380CC4-5D6E-409C-BE32-E72D297353CC}">
              <c16:uniqueId val="{00000007-A31E-4FD0-8E82-17407FA0E629}"/>
            </c:ext>
          </c:extLst>
        </c:ser>
        <c:ser>
          <c:idx val="8"/>
          <c:order val="8"/>
          <c:tx>
            <c:strRef>
              <c:f>'9'!$A$14</c:f>
              <c:strCache>
                <c:ptCount val="1"/>
                <c:pt idx="0">
                  <c:v>Koks</c:v>
                </c:pt>
              </c:strCache>
            </c:strRef>
          </c:tx>
          <c:spPr>
            <a:solidFill>
              <a:schemeClr val="tx1"/>
            </a:solid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('9'!$B$14,'9'!$C$14,'9'!$E$14,'9'!$F$14,'9'!$H$14,'9'!$I$14,'9'!$K$14,'9'!$L$14)</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8-A31E-4FD0-8E82-17407FA0E629}"/>
            </c:ext>
          </c:extLst>
        </c:ser>
        <c:ser>
          <c:idx val="9"/>
          <c:order val="9"/>
          <c:tx>
            <c:strRef>
              <c:f>'9'!$A$15</c:f>
              <c:strCache>
                <c:ptCount val="1"/>
                <c:pt idx="0">
                  <c:v>Odpadní teplo</c:v>
                </c:pt>
              </c:strCache>
            </c:strRef>
          </c:tx>
          <c:spPr>
            <a:solidFill>
              <a:srgbClr val="646363"/>
            </a:solid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('9'!$B$15,'9'!$C$15,'9'!$E$15,'9'!$F$15,'9'!$H$15,'9'!$I$15,'9'!$K$15,'9'!$L$15)</c:f>
              <c:numCache>
                <c:formatCode>#,##0.0</c:formatCode>
                <c:ptCount val="8"/>
                <c:pt idx="0">
                  <c:v>1851.5332860000001</c:v>
                </c:pt>
                <c:pt idx="1">
                  <c:v>230.29730999999998</c:v>
                </c:pt>
                <c:pt idx="2">
                  <c:v>1999.7825659999999</c:v>
                </c:pt>
                <c:pt idx="3">
                  <c:v>201.48705999999999</c:v>
                </c:pt>
                <c:pt idx="4">
                  <c:v>1926.4019490000001</c:v>
                </c:pt>
                <c:pt idx="5">
                  <c:v>158.26121000000001</c:v>
                </c:pt>
                <c:pt idx="6">
                  <c:v>1997.7321869999998</c:v>
                </c:pt>
                <c:pt idx="7">
                  <c:v>186.22890999999998</c:v>
                </c:pt>
              </c:numCache>
            </c:numRef>
          </c:val>
          <c:extLst>
            <c:ext xmlns:c16="http://schemas.microsoft.com/office/drawing/2014/chart" uri="{C3380CC4-5D6E-409C-BE32-E72D297353CC}">
              <c16:uniqueId val="{00000009-A31E-4FD0-8E82-17407FA0E629}"/>
            </c:ext>
          </c:extLst>
        </c:ser>
        <c:ser>
          <c:idx val="10"/>
          <c:order val="10"/>
          <c:tx>
            <c:strRef>
              <c:f>'9'!$A$16</c:f>
              <c:strCache>
                <c:ptCount val="1"/>
                <c:pt idx="0">
                  <c:v>Ostatní kapalná paliva</c:v>
                </c:pt>
              </c:strCache>
            </c:strRef>
          </c:tx>
          <c:spPr>
            <a:solidFill>
              <a:srgbClr val="9D9D9C"/>
            </a:solid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('9'!$B$16,'9'!$C$16,'9'!$E$16,'9'!$F$16,'9'!$H$16,'9'!$I$16,'9'!$K$16,'9'!$L$16)</c:f>
              <c:numCache>
                <c:formatCode>#,##0.0</c:formatCode>
                <c:ptCount val="8"/>
                <c:pt idx="0">
                  <c:v>174.53663</c:v>
                </c:pt>
                <c:pt idx="1">
                  <c:v>149.819233</c:v>
                </c:pt>
                <c:pt idx="2">
                  <c:v>69.327741000000003</c:v>
                </c:pt>
                <c:pt idx="3">
                  <c:v>50.607293000000006</c:v>
                </c:pt>
                <c:pt idx="4">
                  <c:v>5.3988740000000002</c:v>
                </c:pt>
                <c:pt idx="5">
                  <c:v>0.77335900000000002</c:v>
                </c:pt>
                <c:pt idx="6">
                  <c:v>61.86529800000001</c:v>
                </c:pt>
                <c:pt idx="7">
                  <c:v>59.986751999999996</c:v>
                </c:pt>
              </c:numCache>
            </c:numRef>
          </c:val>
          <c:extLst>
            <c:ext xmlns:c16="http://schemas.microsoft.com/office/drawing/2014/chart" uri="{C3380CC4-5D6E-409C-BE32-E72D297353CC}">
              <c16:uniqueId val="{0000000A-A31E-4FD0-8E82-17407FA0E629}"/>
            </c:ext>
          </c:extLst>
        </c:ser>
        <c:ser>
          <c:idx val="11"/>
          <c:order val="11"/>
          <c:tx>
            <c:strRef>
              <c:f>'9'!$A$17</c:f>
              <c:strCache>
                <c:ptCount val="1"/>
                <c:pt idx="0">
                  <c:v>Ostatní pevná paliva</c:v>
                </c:pt>
              </c:strCache>
            </c:strRef>
          </c:tx>
          <c:spPr>
            <a:solidFill>
              <a:srgbClr val="D0D0D0"/>
            </a:solid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('9'!$B$17,'9'!$C$17,'9'!$E$17,'9'!$F$17,'9'!$H$17,'9'!$I$17,'9'!$K$17,'9'!$L$17)</c:f>
              <c:numCache>
                <c:formatCode>#,##0.0</c:formatCode>
                <c:ptCount val="8"/>
                <c:pt idx="0">
                  <c:v>970.69960700000024</c:v>
                </c:pt>
                <c:pt idx="1">
                  <c:v>722.552997</c:v>
                </c:pt>
                <c:pt idx="2">
                  <c:v>852.29716647664873</c:v>
                </c:pt>
                <c:pt idx="3">
                  <c:v>657.09749800000009</c:v>
                </c:pt>
                <c:pt idx="4">
                  <c:v>644.6306104682684</c:v>
                </c:pt>
                <c:pt idx="5">
                  <c:v>458.42728799999998</c:v>
                </c:pt>
                <c:pt idx="6">
                  <c:v>990.50967576333619</c:v>
                </c:pt>
                <c:pt idx="7">
                  <c:v>762.02548200000001</c:v>
                </c:pt>
              </c:numCache>
            </c:numRef>
          </c:val>
          <c:extLst>
            <c:ext xmlns:c16="http://schemas.microsoft.com/office/drawing/2014/chart" uri="{C3380CC4-5D6E-409C-BE32-E72D297353CC}">
              <c16:uniqueId val="{0000000B-A31E-4FD0-8E82-17407FA0E629}"/>
            </c:ext>
          </c:extLst>
        </c:ser>
        <c:ser>
          <c:idx val="12"/>
          <c:order val="12"/>
          <c:tx>
            <c:strRef>
              <c:f>'9'!$A$18</c:f>
              <c:strCache>
                <c:ptCount val="1"/>
                <c:pt idx="0">
                  <c:v>Ostatní plyny</c:v>
                </c:pt>
              </c:strCache>
            </c:strRef>
          </c:tx>
          <c:spPr>
            <a:pattFill prst="ltUpDiag">
              <a:fgClr>
                <a:schemeClr val="accent1"/>
              </a:fgClr>
              <a:bgClr>
                <a:schemeClr val="bg1"/>
              </a:bgClr>
            </a:patt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('9'!$B$18,'9'!$C$18,'9'!$E$18,'9'!$F$18,'9'!$H$18,'9'!$I$18,'9'!$K$18,'9'!$L$18)</c:f>
              <c:numCache>
                <c:formatCode>#,##0.0</c:formatCode>
                <c:ptCount val="8"/>
                <c:pt idx="0">
                  <c:v>1809.430218</c:v>
                </c:pt>
                <c:pt idx="1">
                  <c:v>1092.699631</c:v>
                </c:pt>
                <c:pt idx="2">
                  <c:v>1725.4319369999996</c:v>
                </c:pt>
                <c:pt idx="3">
                  <c:v>1051.0575670000001</c:v>
                </c:pt>
                <c:pt idx="4">
                  <c:v>1672.607334</c:v>
                </c:pt>
                <c:pt idx="5">
                  <c:v>879.829882</c:v>
                </c:pt>
                <c:pt idx="6">
                  <c:v>1655.9973660000003</c:v>
                </c:pt>
                <c:pt idx="7">
                  <c:v>1006.0925560000001</c:v>
                </c:pt>
              </c:numCache>
            </c:numRef>
          </c:val>
          <c:extLst>
            <c:ext xmlns:c16="http://schemas.microsoft.com/office/drawing/2014/chart" uri="{C3380CC4-5D6E-409C-BE32-E72D297353CC}">
              <c16:uniqueId val="{0000000C-A31E-4FD0-8E82-17407FA0E629}"/>
            </c:ext>
          </c:extLst>
        </c:ser>
        <c:ser>
          <c:idx val="13"/>
          <c:order val="13"/>
          <c:tx>
            <c:strRef>
              <c:f>'9'!$A$19</c:f>
              <c:strCache>
                <c:ptCount val="1"/>
                <c:pt idx="0">
                  <c:v>Ostatní</c:v>
                </c:pt>
              </c:strCache>
            </c:strRef>
          </c:tx>
          <c:spPr>
            <a:pattFill prst="ltUpDiag">
              <a:fgClr>
                <a:schemeClr val="accent5"/>
              </a:fgClr>
              <a:bgClr>
                <a:schemeClr val="bg1"/>
              </a:bgClr>
            </a:patt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('9'!$B$19,'9'!$C$19,'9'!$E$19,'9'!$F$19,'9'!$H$19,'9'!$I$19,'9'!$K$19,'9'!$L$19)</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D-A31E-4FD0-8E82-17407FA0E629}"/>
            </c:ext>
          </c:extLst>
        </c:ser>
        <c:ser>
          <c:idx val="14"/>
          <c:order val="14"/>
          <c:tx>
            <c:strRef>
              <c:f>'9'!$A$20</c:f>
              <c:strCache>
                <c:ptCount val="1"/>
                <c:pt idx="0">
                  <c:v>Topné oleje</c:v>
                </c:pt>
              </c:strCache>
            </c:strRef>
          </c:tx>
          <c:spPr>
            <a:pattFill prst="ltUpDiag">
              <a:fgClr>
                <a:schemeClr val="accent2"/>
              </a:fgClr>
              <a:bgClr>
                <a:schemeClr val="bg1"/>
              </a:bgClr>
            </a:patt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('9'!$B$20,'9'!$C$20,'9'!$E$20,'9'!$F$20,'9'!$H$20,'9'!$I$20,'9'!$K$20,'9'!$L$20)</c:f>
              <c:numCache>
                <c:formatCode>#,##0.0</c:formatCode>
                <c:ptCount val="8"/>
                <c:pt idx="0">
                  <c:v>315.468053</c:v>
                </c:pt>
                <c:pt idx="1">
                  <c:v>15.536953000000002</c:v>
                </c:pt>
                <c:pt idx="2">
                  <c:v>115.09209199999999</c:v>
                </c:pt>
                <c:pt idx="3">
                  <c:v>5.4856219999999993</c:v>
                </c:pt>
                <c:pt idx="4">
                  <c:v>66.887529000000029</c:v>
                </c:pt>
                <c:pt idx="5">
                  <c:v>4.7918190000000003</c:v>
                </c:pt>
                <c:pt idx="6">
                  <c:v>110.14119099999998</c:v>
                </c:pt>
                <c:pt idx="7">
                  <c:v>6.8636459999999992</c:v>
                </c:pt>
              </c:numCache>
            </c:numRef>
          </c:val>
          <c:extLst>
            <c:ext xmlns:c16="http://schemas.microsoft.com/office/drawing/2014/chart" uri="{C3380CC4-5D6E-409C-BE32-E72D297353CC}">
              <c16:uniqueId val="{0000000E-A31E-4FD0-8E82-17407FA0E629}"/>
            </c:ext>
          </c:extLst>
        </c:ser>
        <c:ser>
          <c:idx val="15"/>
          <c:order val="15"/>
          <c:tx>
            <c:strRef>
              <c:f>'9'!$A$21</c:f>
              <c:strCache>
                <c:ptCount val="1"/>
                <c:pt idx="0">
                  <c:v>Zemní plyn</c:v>
                </c:pt>
              </c:strCache>
            </c:strRef>
          </c:tx>
          <c:spPr>
            <a:pattFill prst="ltUpDiag">
              <a:fgClr>
                <a:schemeClr val="accent6"/>
              </a:fgClr>
              <a:bgClr>
                <a:schemeClr val="bg1"/>
              </a:bgClr>
            </a:patt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('9'!$B$21,'9'!$C$21,'9'!$E$21,'9'!$F$21,'9'!$H$21,'9'!$I$21,'9'!$K$21,'9'!$L$21)</c:f>
              <c:numCache>
                <c:formatCode>#,##0.0</c:formatCode>
                <c:ptCount val="8"/>
                <c:pt idx="0">
                  <c:v>9796.2604192728159</c:v>
                </c:pt>
                <c:pt idx="1">
                  <c:v>3580.6376560000012</c:v>
                </c:pt>
                <c:pt idx="2">
                  <c:v>4726.3457746302556</c:v>
                </c:pt>
                <c:pt idx="3">
                  <c:v>1636.6827020000005</c:v>
                </c:pt>
                <c:pt idx="4">
                  <c:v>3201.7954772171911</c:v>
                </c:pt>
                <c:pt idx="5">
                  <c:v>1305.5493870000007</c:v>
                </c:pt>
                <c:pt idx="6">
                  <c:v>8886.3415132762748</c:v>
                </c:pt>
                <c:pt idx="7">
                  <c:v>3622.0088150000015</c:v>
                </c:pt>
              </c:numCache>
            </c:numRef>
          </c:val>
          <c:extLst>
            <c:ext xmlns:c16="http://schemas.microsoft.com/office/drawing/2014/chart" uri="{C3380CC4-5D6E-409C-BE32-E72D297353CC}">
              <c16:uniqueId val="{0000000F-A31E-4FD0-8E82-17407FA0E629}"/>
            </c:ext>
          </c:extLst>
        </c:ser>
        <c:dLbls>
          <c:showLegendKey val="0"/>
          <c:showVal val="0"/>
          <c:showCatName val="0"/>
          <c:showSerName val="0"/>
          <c:showPercent val="0"/>
          <c:showBubbleSize val="0"/>
        </c:dLbls>
        <c:gapWidth val="50"/>
        <c:overlap val="100"/>
        <c:axId val="295475072"/>
        <c:axId val="295476608"/>
      </c:barChart>
      <c:catAx>
        <c:axId val="295475072"/>
        <c:scaling>
          <c:orientation val="minMax"/>
        </c:scaling>
        <c:delete val="0"/>
        <c:axPos val="b"/>
        <c:numFmt formatCode="General" sourceLinked="0"/>
        <c:majorTickMark val="none"/>
        <c:minorTickMark val="none"/>
        <c:tickLblPos val="nextTo"/>
        <c:txPr>
          <a:bodyPr/>
          <a:lstStyle/>
          <a:p>
            <a:pPr>
              <a:defRPr sz="900"/>
            </a:pPr>
            <a:endParaRPr lang="cs-CZ"/>
          </a:p>
        </c:txPr>
        <c:crossAx val="295476608"/>
        <c:crosses val="autoZero"/>
        <c:auto val="1"/>
        <c:lblAlgn val="ctr"/>
        <c:lblOffset val="100"/>
        <c:noMultiLvlLbl val="0"/>
      </c:catAx>
      <c:valAx>
        <c:axId val="295476608"/>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547507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paliv na výrobě tepla z KVET</a:t>
            </a:r>
          </a:p>
        </c:rich>
      </c:tx>
      <c:layout>
        <c:manualLayout>
          <c:xMode val="edge"/>
          <c:yMode val="edge"/>
          <c:x val="1.2365513134387615E-2"/>
          <c:y val="1.4248370492547359E-2"/>
        </c:manualLayout>
      </c:layout>
      <c:overlay val="0"/>
    </c:title>
    <c:autoTitleDeleted val="0"/>
    <c:plotArea>
      <c:layout>
        <c:manualLayout>
          <c:layoutTarget val="inner"/>
          <c:xMode val="edge"/>
          <c:yMode val="edge"/>
          <c:x val="0.11764182991306112"/>
          <c:y val="0.11704715549773434"/>
          <c:w val="0.56024199194582802"/>
          <c:h val="0.88295284450226563"/>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64B4-4EC7-B98F-E0BEFB0BE867}"/>
              </c:ext>
            </c:extLst>
          </c:dPt>
          <c:dPt>
            <c:idx val="1"/>
            <c:bubble3D val="0"/>
            <c:spPr>
              <a:solidFill>
                <a:schemeClr val="accent2"/>
              </a:solidFill>
            </c:spPr>
            <c:extLst>
              <c:ext xmlns:c16="http://schemas.microsoft.com/office/drawing/2014/chart" uri="{C3380CC4-5D6E-409C-BE32-E72D297353CC}">
                <c16:uniqueId val="{00000003-64B4-4EC7-B98F-E0BEFB0BE867}"/>
              </c:ext>
            </c:extLst>
          </c:dPt>
          <c:dPt>
            <c:idx val="2"/>
            <c:bubble3D val="0"/>
            <c:spPr>
              <a:solidFill>
                <a:schemeClr val="accent3"/>
              </a:solidFill>
            </c:spPr>
            <c:extLst>
              <c:ext xmlns:c16="http://schemas.microsoft.com/office/drawing/2014/chart" uri="{C3380CC4-5D6E-409C-BE32-E72D297353CC}">
                <c16:uniqueId val="{00000005-64B4-4EC7-B98F-E0BEFB0BE867}"/>
              </c:ext>
            </c:extLst>
          </c:dPt>
          <c:dPt>
            <c:idx val="3"/>
            <c:bubble3D val="0"/>
            <c:spPr>
              <a:solidFill>
                <a:schemeClr val="accent4"/>
              </a:solidFill>
            </c:spPr>
            <c:extLst>
              <c:ext xmlns:c16="http://schemas.microsoft.com/office/drawing/2014/chart" uri="{C3380CC4-5D6E-409C-BE32-E72D297353CC}">
                <c16:uniqueId val="{0000000A-64B4-4EC7-B98F-E0BEFB0BE867}"/>
              </c:ext>
            </c:extLst>
          </c:dPt>
          <c:dPt>
            <c:idx val="5"/>
            <c:bubble3D val="0"/>
            <c:spPr>
              <a:solidFill>
                <a:schemeClr val="accent6"/>
              </a:solidFill>
            </c:spPr>
            <c:extLst>
              <c:ext xmlns:c16="http://schemas.microsoft.com/office/drawing/2014/chart" uri="{C3380CC4-5D6E-409C-BE32-E72D297353CC}">
                <c16:uniqueId val="{0000000C-64B4-4EC7-B98F-E0BEFB0BE867}"/>
              </c:ext>
            </c:extLst>
          </c:dPt>
          <c:dPt>
            <c:idx val="6"/>
            <c:bubble3D val="0"/>
            <c:spPr>
              <a:solidFill>
                <a:srgbClr val="F0948F"/>
              </a:solidFill>
            </c:spPr>
            <c:extLst>
              <c:ext xmlns:c16="http://schemas.microsoft.com/office/drawing/2014/chart" uri="{C3380CC4-5D6E-409C-BE32-E72D297353CC}">
                <c16:uniqueId val="{00000007-64B4-4EC7-B98F-E0BEFB0BE867}"/>
              </c:ext>
            </c:extLst>
          </c:dPt>
          <c:dPt>
            <c:idx val="7"/>
            <c:bubble3D val="0"/>
            <c:spPr>
              <a:solidFill>
                <a:srgbClr val="F7C9C7"/>
              </a:solidFill>
            </c:spPr>
            <c:extLst>
              <c:ext xmlns:c16="http://schemas.microsoft.com/office/drawing/2014/chart" uri="{C3380CC4-5D6E-409C-BE32-E72D297353CC}">
                <c16:uniqueId val="{0000000D-64B4-4EC7-B98F-E0BEFB0BE867}"/>
              </c:ext>
            </c:extLst>
          </c:dPt>
          <c:dPt>
            <c:idx val="8"/>
            <c:bubble3D val="0"/>
            <c:spPr>
              <a:solidFill>
                <a:schemeClr val="tx1"/>
              </a:solidFill>
            </c:spPr>
            <c:extLst>
              <c:ext xmlns:c16="http://schemas.microsoft.com/office/drawing/2014/chart" uri="{C3380CC4-5D6E-409C-BE32-E72D297353CC}">
                <c16:uniqueId val="{0000000E-64B4-4EC7-B98F-E0BEFB0BE867}"/>
              </c:ext>
            </c:extLst>
          </c:dPt>
          <c:dPt>
            <c:idx val="9"/>
            <c:bubble3D val="0"/>
            <c:spPr>
              <a:solidFill>
                <a:srgbClr val="646363"/>
              </a:solidFill>
            </c:spPr>
            <c:extLst>
              <c:ext xmlns:c16="http://schemas.microsoft.com/office/drawing/2014/chart" uri="{C3380CC4-5D6E-409C-BE32-E72D297353CC}">
                <c16:uniqueId val="{0000000F-64B4-4EC7-B98F-E0BEFB0BE867}"/>
              </c:ext>
            </c:extLst>
          </c:dPt>
          <c:dPt>
            <c:idx val="10"/>
            <c:bubble3D val="0"/>
            <c:spPr>
              <a:solidFill>
                <a:srgbClr val="9D9D9C"/>
              </a:solidFill>
            </c:spPr>
            <c:extLst>
              <c:ext xmlns:c16="http://schemas.microsoft.com/office/drawing/2014/chart" uri="{C3380CC4-5D6E-409C-BE32-E72D297353CC}">
                <c16:uniqueId val="{00000010-64B4-4EC7-B98F-E0BEFB0BE867}"/>
              </c:ext>
            </c:extLst>
          </c:dPt>
          <c:dPt>
            <c:idx val="11"/>
            <c:bubble3D val="0"/>
            <c:spPr>
              <a:solidFill>
                <a:srgbClr val="D0D0D0"/>
              </a:solidFill>
            </c:spPr>
            <c:extLst>
              <c:ext xmlns:c16="http://schemas.microsoft.com/office/drawing/2014/chart" uri="{C3380CC4-5D6E-409C-BE32-E72D297353CC}">
                <c16:uniqueId val="{0000000A-8459-4506-9FF0-C9D71A85D7B8}"/>
              </c:ext>
            </c:extLst>
          </c:dPt>
          <c:dPt>
            <c:idx val="12"/>
            <c:bubble3D val="0"/>
            <c:spPr>
              <a:pattFill prst="ltUpDiag">
                <a:fgClr>
                  <a:schemeClr val="tx2"/>
                </a:fgClr>
                <a:bgClr>
                  <a:schemeClr val="bg1"/>
                </a:bgClr>
              </a:pattFill>
            </c:spPr>
            <c:extLst>
              <c:ext xmlns:c16="http://schemas.microsoft.com/office/drawing/2014/chart" uri="{C3380CC4-5D6E-409C-BE32-E72D297353CC}">
                <c16:uniqueId val="{0000000B-8459-4506-9FF0-C9D71A85D7B8}"/>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11-64B4-4EC7-B98F-E0BEFB0BE867}"/>
              </c:ext>
            </c:extLst>
          </c:dPt>
          <c:dPt>
            <c:idx val="14"/>
            <c:bubble3D val="0"/>
            <c:spPr>
              <a:pattFill prst="ltUpDiag">
                <a:fgClr>
                  <a:schemeClr val="accent2"/>
                </a:fgClr>
                <a:bgClr>
                  <a:schemeClr val="bg1"/>
                </a:bgClr>
              </a:pattFill>
            </c:spPr>
            <c:extLst>
              <c:ext xmlns:c16="http://schemas.microsoft.com/office/drawing/2014/chart" uri="{C3380CC4-5D6E-409C-BE32-E72D297353CC}">
                <c16:uniqueId val="{00000012-64B4-4EC7-B98F-E0BEFB0BE867}"/>
              </c:ext>
            </c:extLst>
          </c:dPt>
          <c:dPt>
            <c:idx val="15"/>
            <c:bubble3D val="0"/>
            <c:spPr>
              <a:pattFill prst="ltUpDiag">
                <a:fgClr>
                  <a:schemeClr val="accent6"/>
                </a:fgClr>
                <a:bgClr>
                  <a:schemeClr val="bg1"/>
                </a:bgClr>
              </a:pattFill>
            </c:spPr>
            <c:extLst>
              <c:ext xmlns:c16="http://schemas.microsoft.com/office/drawing/2014/chart" uri="{C3380CC4-5D6E-409C-BE32-E72D297353CC}">
                <c16:uniqueId val="{00000009-64B4-4EC7-B98F-E0BEFB0BE867}"/>
              </c:ext>
            </c:extLst>
          </c:dPt>
          <c:dLbls>
            <c:dLbl>
              <c:idx val="2"/>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5-64B4-4EC7-B98F-E0BEFB0BE867}"/>
                </c:ext>
              </c:extLst>
            </c:dLbl>
            <c:dLbl>
              <c:idx val="3"/>
              <c:delete val="1"/>
              <c:extLst>
                <c:ext xmlns:c15="http://schemas.microsoft.com/office/drawing/2012/chart" uri="{CE6537A1-D6FC-4f65-9D91-7224C49458BB}"/>
                <c:ext xmlns:c16="http://schemas.microsoft.com/office/drawing/2014/chart" uri="{C3380CC4-5D6E-409C-BE32-E72D297353CC}">
                  <c16:uniqueId val="{0000000A-64B4-4EC7-B98F-E0BEFB0BE867}"/>
                </c:ext>
              </c:extLst>
            </c:dLbl>
            <c:dLbl>
              <c:idx val="4"/>
              <c:delete val="1"/>
              <c:extLst>
                <c:ext xmlns:c15="http://schemas.microsoft.com/office/drawing/2012/chart" uri="{CE6537A1-D6FC-4f65-9D91-7224C49458BB}"/>
                <c:ext xmlns:c16="http://schemas.microsoft.com/office/drawing/2014/chart" uri="{C3380CC4-5D6E-409C-BE32-E72D297353CC}">
                  <c16:uniqueId val="{0000000B-64B4-4EC7-B98F-E0BEFB0BE867}"/>
                </c:ext>
              </c:extLst>
            </c:dLbl>
            <c:dLbl>
              <c:idx val="5"/>
              <c:delete val="1"/>
              <c:extLst>
                <c:ext xmlns:c15="http://schemas.microsoft.com/office/drawing/2012/chart" uri="{CE6537A1-D6FC-4f65-9D91-7224C49458BB}"/>
                <c:ext xmlns:c16="http://schemas.microsoft.com/office/drawing/2014/chart" uri="{C3380CC4-5D6E-409C-BE32-E72D297353CC}">
                  <c16:uniqueId val="{0000000C-64B4-4EC7-B98F-E0BEFB0BE867}"/>
                </c:ext>
              </c:extLst>
            </c:dLbl>
            <c:dLbl>
              <c:idx val="6"/>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7-64B4-4EC7-B98F-E0BEFB0BE867}"/>
                </c:ext>
              </c:extLst>
            </c:dLbl>
            <c:dLbl>
              <c:idx val="7"/>
              <c:delete val="1"/>
              <c:extLst>
                <c:ext xmlns:c15="http://schemas.microsoft.com/office/drawing/2012/chart" uri="{CE6537A1-D6FC-4f65-9D91-7224C49458BB}"/>
                <c:ext xmlns:c16="http://schemas.microsoft.com/office/drawing/2014/chart" uri="{C3380CC4-5D6E-409C-BE32-E72D297353CC}">
                  <c16:uniqueId val="{0000000D-64B4-4EC7-B98F-E0BEFB0BE867}"/>
                </c:ext>
              </c:extLst>
            </c:dLbl>
            <c:dLbl>
              <c:idx val="8"/>
              <c:delete val="1"/>
              <c:extLst>
                <c:ext xmlns:c15="http://schemas.microsoft.com/office/drawing/2012/chart" uri="{CE6537A1-D6FC-4f65-9D91-7224C49458BB}"/>
                <c:ext xmlns:c16="http://schemas.microsoft.com/office/drawing/2014/chart" uri="{C3380CC4-5D6E-409C-BE32-E72D297353CC}">
                  <c16:uniqueId val="{0000000E-64B4-4EC7-B98F-E0BEFB0BE867}"/>
                </c:ext>
              </c:extLst>
            </c:dLbl>
            <c:dLbl>
              <c:idx val="9"/>
              <c:layout>
                <c:manualLayout>
                  <c:x val="-0.13748420734585562"/>
                  <c:y val="7.0539600156276586E-3"/>
                </c:manualLayout>
              </c:layout>
              <c:numFmt formatCode="0.0%" sourceLinked="0"/>
              <c:spPr>
                <a:noFill/>
                <a:ln>
                  <a:noFill/>
                </a:ln>
                <a:effectLst/>
              </c:spPr>
              <c:txPr>
                <a:bodyPr wrap="square" lIns="38100" tIns="19050" rIns="38100" bIns="19050" anchor="ctr">
                  <a:spAutoFit/>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64B4-4EC7-B98F-E0BEFB0BE867}"/>
                </c:ext>
              </c:extLst>
            </c:dLbl>
            <c:dLbl>
              <c:idx val="10"/>
              <c:layout>
                <c:manualLayout>
                  <c:x val="-0.13784140358120944"/>
                  <c:y val="-7.2383291411630662E-2"/>
                </c:manualLayout>
              </c:layout>
              <c:numFmt formatCode="0.0%" sourceLinked="0"/>
              <c:spPr>
                <a:noFill/>
                <a:ln>
                  <a:noFill/>
                </a:ln>
                <a:effectLst/>
              </c:spPr>
              <c:txPr>
                <a:bodyPr wrap="square" lIns="38100" tIns="19050" rIns="38100" bIns="19050" anchor="ctr">
                  <a:spAutoFit/>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64B4-4EC7-B98F-E0BEFB0BE867}"/>
                </c:ext>
              </c:extLst>
            </c:dLbl>
            <c:dLbl>
              <c:idx val="11"/>
              <c:numFmt formatCode="0%" sourceLinked="0"/>
              <c:spPr>
                <a:noFill/>
                <a:ln>
                  <a:noFill/>
                </a:ln>
                <a:effectLst/>
              </c:spPr>
              <c:txPr>
                <a:bodyPr wrap="square" lIns="38100" tIns="19050" rIns="38100" bIns="19050" anchor="ctr">
                  <a:spAutoFit/>
                </a:bodyPr>
                <a:lstStyle/>
                <a:p>
                  <a:pPr>
                    <a:defRPr sz="900">
                      <a:solidFill>
                        <a:schemeClr val="tx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A-8459-4506-9FF0-C9D71A85D7B8}"/>
                </c:ext>
              </c:extLst>
            </c:dLbl>
            <c:dLbl>
              <c:idx val="12"/>
              <c:numFmt formatCode="0%" sourceLinked="0"/>
              <c:spPr>
                <a:solidFill>
                  <a:schemeClr val="bg1"/>
                </a:solidFill>
                <a:ln>
                  <a:noFill/>
                </a:ln>
                <a:effectLst/>
              </c:spPr>
              <c:txPr>
                <a:bodyPr wrap="square" lIns="38100" tIns="19050" rIns="38100" bIns="19050" anchor="ctr">
                  <a:spAutoFit/>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B-8459-4506-9FF0-C9D71A85D7B8}"/>
                </c:ext>
              </c:extLst>
            </c:dLbl>
            <c:dLbl>
              <c:idx val="13"/>
              <c:delete val="1"/>
              <c:extLst>
                <c:ext xmlns:c15="http://schemas.microsoft.com/office/drawing/2012/chart" uri="{CE6537A1-D6FC-4f65-9D91-7224C49458BB}"/>
                <c:ext xmlns:c16="http://schemas.microsoft.com/office/drawing/2014/chart" uri="{C3380CC4-5D6E-409C-BE32-E72D297353CC}">
                  <c16:uniqueId val="{00000011-64B4-4EC7-B98F-E0BEFB0BE867}"/>
                </c:ext>
              </c:extLst>
            </c:dLbl>
            <c:dLbl>
              <c:idx val="14"/>
              <c:delete val="1"/>
              <c:extLst>
                <c:ext xmlns:c15="http://schemas.microsoft.com/office/drawing/2012/chart" uri="{CE6537A1-D6FC-4f65-9D91-7224C49458BB}"/>
                <c:ext xmlns:c16="http://schemas.microsoft.com/office/drawing/2014/chart" uri="{C3380CC4-5D6E-409C-BE32-E72D297353CC}">
                  <c16:uniqueId val="{00000012-64B4-4EC7-B98F-E0BEFB0BE867}"/>
                </c:ext>
              </c:extLst>
            </c:dLbl>
            <c:dLbl>
              <c:idx val="15"/>
              <c:numFmt formatCode="0%" sourceLinked="0"/>
              <c:spPr>
                <a:solidFill>
                  <a:schemeClr val="bg1"/>
                </a:solidFill>
                <a:ln>
                  <a:noFill/>
                </a:ln>
                <a:effectLst/>
              </c:spPr>
              <c:txPr>
                <a:bodyPr wrap="square" lIns="38100" tIns="19050" rIns="38100" bIns="19050" anchor="ctr">
                  <a:spAutoFit/>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9-64B4-4EC7-B98F-E0BEFB0BE867}"/>
                </c:ext>
              </c:extLst>
            </c:dLbl>
            <c:numFmt formatCode="0%" sourceLinked="0"/>
            <c:spPr>
              <a:noFill/>
              <a:ln>
                <a:noFill/>
              </a:ln>
              <a:effectLst/>
            </c:spPr>
            <c:txPr>
              <a:bodyPr wrap="square" lIns="38100" tIns="19050" rIns="38100" bIns="19050" anchor="ctr">
                <a:spAutoFit/>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'9'!$A$6:$A$21</c:f>
              <c:strCache>
                <c:ptCount val="16"/>
                <c:pt idx="0">
                  <c:v>Biomasa</c:v>
                </c:pt>
                <c:pt idx="1">
                  <c:v>Bioplyn</c:v>
                </c:pt>
                <c:pt idx="2">
                  <c:v>Černé uhlí</c:v>
                </c:pt>
                <c:pt idx="3">
                  <c:v>Elektrická energie</c:v>
                </c:pt>
                <c:pt idx="4">
                  <c:v>Energie prostředí (tepelné čerpadlo)</c:v>
                </c:pt>
                <c:pt idx="5">
                  <c:v>Energie Slunce (solární kolektor)</c:v>
                </c:pt>
                <c:pt idx="6">
                  <c:v>Hnědé uhlí</c:v>
                </c:pt>
                <c:pt idx="7">
                  <c:v>Jaderné palivo</c:v>
                </c:pt>
                <c:pt idx="8">
                  <c:v>Koks</c:v>
                </c:pt>
                <c:pt idx="9">
                  <c:v>Odpadní teplo</c:v>
                </c:pt>
                <c:pt idx="10">
                  <c:v>Ostatní kapalná paliva</c:v>
                </c:pt>
                <c:pt idx="11">
                  <c:v>Ostatní pevná paliva</c:v>
                </c:pt>
                <c:pt idx="12">
                  <c:v>Ostatní plyny</c:v>
                </c:pt>
                <c:pt idx="13">
                  <c:v>Ostatní</c:v>
                </c:pt>
                <c:pt idx="14">
                  <c:v>Topné oleje</c:v>
                </c:pt>
                <c:pt idx="15">
                  <c:v>Zemní plyn</c:v>
                </c:pt>
              </c:strCache>
            </c:strRef>
          </c:cat>
          <c:val>
            <c:numRef>
              <c:f>'9'!$O$6:$O$21</c:f>
              <c:numCache>
                <c:formatCode>#,##0.0</c:formatCode>
                <c:ptCount val="16"/>
                <c:pt idx="0">
                  <c:v>14597.058566</c:v>
                </c:pt>
                <c:pt idx="1">
                  <c:v>1942.3768240000002</c:v>
                </c:pt>
                <c:pt idx="2">
                  <c:v>8085.8991990000004</c:v>
                </c:pt>
                <c:pt idx="3">
                  <c:v>0</c:v>
                </c:pt>
                <c:pt idx="4">
                  <c:v>0</c:v>
                </c:pt>
                <c:pt idx="5">
                  <c:v>0</c:v>
                </c:pt>
                <c:pt idx="6">
                  <c:v>41694.092797999998</c:v>
                </c:pt>
                <c:pt idx="7">
                  <c:v>0</c:v>
                </c:pt>
                <c:pt idx="8">
                  <c:v>0</c:v>
                </c:pt>
                <c:pt idx="9">
                  <c:v>776.27449000000001</c:v>
                </c:pt>
                <c:pt idx="10">
                  <c:v>261.18663700000002</c:v>
                </c:pt>
                <c:pt idx="11">
                  <c:v>2600.1032650000002</c:v>
                </c:pt>
                <c:pt idx="12">
                  <c:v>4029.6796360000003</c:v>
                </c:pt>
                <c:pt idx="13">
                  <c:v>0</c:v>
                </c:pt>
                <c:pt idx="14">
                  <c:v>32.678040000000003</c:v>
                </c:pt>
                <c:pt idx="15">
                  <c:v>10144.878560000005</c:v>
                </c:pt>
              </c:numCache>
            </c:numRef>
          </c:val>
          <c:extLst>
            <c:ext xmlns:c16="http://schemas.microsoft.com/office/drawing/2014/chart" uri="{C3380CC4-5D6E-409C-BE32-E72D297353CC}">
              <c16:uniqueId val="{00000013-64B4-4EC7-B98F-E0BEFB0BE867}"/>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noFill/>
    <a:ln>
      <a:noFill/>
    </a:ln>
  </c:spPr>
  <c:printSettings>
    <c:headerFooter/>
    <c:pageMargins b="0.78740157499999996" l="0.7" r="0.7" t="0.78740157499999996" header="0.3" footer="0.3"/>
    <c:pageSetup orientation="portrait"/>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38B3-4745-A9F7-2CB7F9482BEE}"/>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38B3-4745-A9F7-2CB7F9482BEE}"/>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38B3-4745-A9F7-2CB7F9482BEE}"/>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38B3-4745-A9F7-2CB7F9482BEE}"/>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38B3-4745-A9F7-2CB7F9482BEE}"/>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38B3-4745-A9F7-2CB7F9482BEE}"/>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38B3-4745-A9F7-2CB7F9482BEE}"/>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38B3-4745-A9F7-2CB7F9482BEE}"/>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38B3-4745-A9F7-2CB7F9482BEE}"/>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38B3-4745-A9F7-2CB7F9482BEE}"/>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38B3-4745-A9F7-2CB7F9482BEE}"/>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38B3-4745-A9F7-2CB7F9482BEE}"/>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38B3-4745-A9F7-2CB7F9482BEE}"/>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38B3-4745-A9F7-2CB7F9482BEE}"/>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38B3-4745-A9F7-2CB7F9482BEE}"/>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38B3-4745-A9F7-2CB7F9482BEE}"/>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Brutto výroba tepla (TJ)</a:t>
            </a:r>
          </a:p>
        </c:rich>
      </c:tx>
      <c:layout>
        <c:manualLayout>
          <c:xMode val="edge"/>
          <c:yMode val="edge"/>
          <c:x val="2.1835448443131076E-3"/>
          <c:y val="6.0430953590930982E-3"/>
        </c:manualLayout>
      </c:layout>
      <c:overlay val="0"/>
    </c:title>
    <c:autoTitleDeleted val="0"/>
    <c:plotArea>
      <c:layout/>
      <c:barChart>
        <c:barDir val="col"/>
        <c:grouping val="clustered"/>
        <c:varyColors val="0"/>
        <c:ser>
          <c:idx val="0"/>
          <c:order val="0"/>
          <c:tx>
            <c:strRef>
              <c:f>'10.1'!$H$5</c:f>
              <c:strCache>
                <c:ptCount val="1"/>
                <c:pt idx="0">
                  <c:v>2017</c:v>
                </c:pt>
              </c:strCache>
            </c:strRef>
          </c:tx>
          <c:spPr>
            <a:solidFill>
              <a:srgbClr val="233060"/>
            </a:solidFill>
          </c:spPr>
          <c:invertIfNegative val="0"/>
          <c:cat>
            <c:strRef>
              <c:f>'10.1'!$B$4:$E$4</c:f>
              <c:strCache>
                <c:ptCount val="4"/>
                <c:pt idx="0">
                  <c:v>I. čtvrtletí</c:v>
                </c:pt>
                <c:pt idx="1">
                  <c:v>II. čtvrtletí</c:v>
                </c:pt>
                <c:pt idx="2">
                  <c:v>III. čtvrtletí</c:v>
                </c:pt>
                <c:pt idx="3">
                  <c:v>IV. čtvrtletí</c:v>
                </c:pt>
              </c:strCache>
            </c:strRef>
          </c:cat>
          <c:val>
            <c:numRef>
              <c:f>'10.1'!$B$5:$E$5</c:f>
              <c:numCache>
                <c:formatCode>#,##0.0</c:formatCode>
                <c:ptCount val="4"/>
                <c:pt idx="0">
                  <c:v>59492.390077321405</c:v>
                </c:pt>
                <c:pt idx="1">
                  <c:v>33647.194626035664</c:v>
                </c:pt>
                <c:pt idx="2">
                  <c:v>26175.937773657737</c:v>
                </c:pt>
                <c:pt idx="3">
                  <c:v>50852.251834295188</c:v>
                </c:pt>
              </c:numCache>
            </c:numRef>
          </c:val>
          <c:extLst>
            <c:ext xmlns:c16="http://schemas.microsoft.com/office/drawing/2014/chart" uri="{C3380CC4-5D6E-409C-BE32-E72D297353CC}">
              <c16:uniqueId val="{00000000-60D1-4FA4-8A90-31289B13B312}"/>
            </c:ext>
          </c:extLst>
        </c:ser>
        <c:ser>
          <c:idx val="1"/>
          <c:order val="1"/>
          <c:tx>
            <c:strRef>
              <c:f>'10.1'!$H$6</c:f>
              <c:strCache>
                <c:ptCount val="1"/>
                <c:pt idx="0">
                  <c:v>2018</c:v>
                </c:pt>
              </c:strCache>
            </c:strRef>
          </c:tx>
          <c:spPr>
            <a:solidFill>
              <a:srgbClr val="596387"/>
            </a:solidFill>
          </c:spPr>
          <c:invertIfNegative val="0"/>
          <c:cat>
            <c:strRef>
              <c:f>'10.1'!$B$4:$E$4</c:f>
              <c:strCache>
                <c:ptCount val="4"/>
                <c:pt idx="0">
                  <c:v>I. čtvrtletí</c:v>
                </c:pt>
                <c:pt idx="1">
                  <c:v>II. čtvrtletí</c:v>
                </c:pt>
                <c:pt idx="2">
                  <c:v>III. čtvrtletí</c:v>
                </c:pt>
                <c:pt idx="3">
                  <c:v>IV. čtvrtletí</c:v>
                </c:pt>
              </c:strCache>
            </c:strRef>
          </c:cat>
          <c:val>
            <c:numRef>
              <c:f>'10.1'!$B$6:$E$6</c:f>
              <c:numCache>
                <c:formatCode>#,##0.0</c:formatCode>
                <c:ptCount val="4"/>
                <c:pt idx="0">
                  <c:v>59760.704269635316</c:v>
                </c:pt>
                <c:pt idx="1">
                  <c:v>28688.566620999998</c:v>
                </c:pt>
                <c:pt idx="2">
                  <c:v>24452.443356056858</c:v>
                </c:pt>
                <c:pt idx="3">
                  <c:v>50022.54916319999</c:v>
                </c:pt>
              </c:numCache>
            </c:numRef>
          </c:val>
          <c:extLst>
            <c:ext xmlns:c16="http://schemas.microsoft.com/office/drawing/2014/chart" uri="{C3380CC4-5D6E-409C-BE32-E72D297353CC}">
              <c16:uniqueId val="{00000001-60D1-4FA4-8A90-31289B13B312}"/>
            </c:ext>
          </c:extLst>
        </c:ser>
        <c:ser>
          <c:idx val="2"/>
          <c:order val="2"/>
          <c:tx>
            <c:strRef>
              <c:f>'10.1'!$H$7</c:f>
              <c:strCache>
                <c:ptCount val="1"/>
                <c:pt idx="0">
                  <c:v>2019</c:v>
                </c:pt>
              </c:strCache>
            </c:strRef>
          </c:tx>
          <c:spPr>
            <a:solidFill>
              <a:srgbClr val="9196B0"/>
            </a:solidFill>
          </c:spPr>
          <c:invertIfNegative val="0"/>
          <c:cat>
            <c:strRef>
              <c:f>'10.1'!$B$4:$E$4</c:f>
              <c:strCache>
                <c:ptCount val="4"/>
                <c:pt idx="0">
                  <c:v>I. čtvrtletí</c:v>
                </c:pt>
                <c:pt idx="1">
                  <c:v>II. čtvrtletí</c:v>
                </c:pt>
                <c:pt idx="2">
                  <c:v>III. čtvrtletí</c:v>
                </c:pt>
                <c:pt idx="3">
                  <c:v>IV. čtvrtletí</c:v>
                </c:pt>
              </c:strCache>
            </c:strRef>
          </c:cat>
          <c:val>
            <c:numRef>
              <c:f>'10.1'!$B$7:$E$7</c:f>
              <c:numCache>
                <c:formatCode>#,##0.0</c:formatCode>
                <c:ptCount val="4"/>
                <c:pt idx="0">
                  <c:v>55809.228224338687</c:v>
                </c:pt>
                <c:pt idx="1">
                  <c:v>32753.71361992339</c:v>
                </c:pt>
                <c:pt idx="2">
                  <c:v>24978.363623037163</c:v>
                </c:pt>
                <c:pt idx="3">
                  <c:v>48372.261379309275</c:v>
                </c:pt>
              </c:numCache>
            </c:numRef>
          </c:val>
          <c:extLst>
            <c:ext xmlns:c16="http://schemas.microsoft.com/office/drawing/2014/chart" uri="{C3380CC4-5D6E-409C-BE32-E72D297353CC}">
              <c16:uniqueId val="{00000002-60D1-4FA4-8A90-31289B13B312}"/>
            </c:ext>
          </c:extLst>
        </c:ser>
        <c:ser>
          <c:idx val="3"/>
          <c:order val="3"/>
          <c:tx>
            <c:v>2020</c:v>
          </c:tx>
          <c:spPr>
            <a:solidFill>
              <a:srgbClr val="C7CCD6"/>
            </a:solidFill>
          </c:spPr>
          <c:invertIfNegative val="0"/>
          <c:val>
            <c:numRef>
              <c:f>'10.1'!$B$8:$E$8</c:f>
              <c:numCache>
                <c:formatCode>#,##0.0</c:formatCode>
                <c:ptCount val="4"/>
                <c:pt idx="0">
                  <c:v>53528.76771021785</c:v>
                </c:pt>
                <c:pt idx="1">
                  <c:v>31489.553688778622</c:v>
                </c:pt>
                <c:pt idx="2">
                  <c:v>24527.664056400004</c:v>
                </c:pt>
                <c:pt idx="3">
                  <c:v>47371.722850400001</c:v>
                </c:pt>
              </c:numCache>
            </c:numRef>
          </c:val>
          <c:extLst>
            <c:ext xmlns:c16="http://schemas.microsoft.com/office/drawing/2014/chart" uri="{C3380CC4-5D6E-409C-BE32-E72D297353CC}">
              <c16:uniqueId val="{00000000-1814-4693-8A06-821683EB311A}"/>
            </c:ext>
          </c:extLst>
        </c:ser>
        <c:ser>
          <c:idx val="4"/>
          <c:order val="4"/>
          <c:tx>
            <c:v>2021</c:v>
          </c:tx>
          <c:spPr>
            <a:solidFill>
              <a:srgbClr val="DF2B20"/>
            </a:solidFill>
          </c:spPr>
          <c:invertIfNegative val="0"/>
          <c:val>
            <c:numRef>
              <c:f>'10.1'!$B$9:$E$9</c:f>
              <c:numCache>
                <c:formatCode>#,##0.0</c:formatCode>
                <c:ptCount val="4"/>
                <c:pt idx="0">
                  <c:v>55541.375279728229</c:v>
                </c:pt>
                <c:pt idx="1">
                  <c:v>33762.132468309996</c:v>
                </c:pt>
                <c:pt idx="2">
                  <c:v>24376.239993047431</c:v>
                </c:pt>
                <c:pt idx="3">
                  <c:v>48025.460575200006</c:v>
                </c:pt>
              </c:numCache>
            </c:numRef>
          </c:val>
          <c:extLst>
            <c:ext xmlns:c16="http://schemas.microsoft.com/office/drawing/2014/chart" uri="{C3380CC4-5D6E-409C-BE32-E72D297353CC}">
              <c16:uniqueId val="{00000000-4C29-41A3-A116-D17EB565C8A1}"/>
            </c:ext>
          </c:extLst>
        </c:ser>
        <c:ser>
          <c:idx val="5"/>
          <c:order val="5"/>
          <c:tx>
            <c:v>2022</c:v>
          </c:tx>
          <c:spPr>
            <a:solidFill>
              <a:srgbClr val="E86159"/>
            </a:solidFill>
          </c:spPr>
          <c:invertIfNegative val="0"/>
          <c:val>
            <c:numRef>
              <c:f>'10.1'!$B$10:$E$10</c:f>
              <c:numCache>
                <c:formatCode>#,##0.0</c:formatCode>
                <c:ptCount val="4"/>
                <c:pt idx="0">
                  <c:v>51649.8799137733</c:v>
                </c:pt>
                <c:pt idx="1">
                  <c:v>30879.657070071997</c:v>
                </c:pt>
                <c:pt idx="2">
                  <c:v>24270.988412999999</c:v>
                </c:pt>
                <c:pt idx="3">
                  <c:v>44292.940444376</c:v>
                </c:pt>
              </c:numCache>
            </c:numRef>
          </c:val>
          <c:extLst>
            <c:ext xmlns:c16="http://schemas.microsoft.com/office/drawing/2014/chart" uri="{C3380CC4-5D6E-409C-BE32-E72D297353CC}">
              <c16:uniqueId val="{00000001-A4EF-444D-B62A-C7613E6E221E}"/>
            </c:ext>
          </c:extLst>
        </c:ser>
        <c:ser>
          <c:idx val="6"/>
          <c:order val="6"/>
          <c:tx>
            <c:v>2023</c:v>
          </c:tx>
          <c:spPr>
            <a:solidFill>
              <a:srgbClr val="F0948F"/>
            </a:solidFill>
          </c:spPr>
          <c:invertIfNegative val="0"/>
          <c:val>
            <c:numRef>
              <c:f>'10.1'!$B$11:$E$11</c:f>
              <c:numCache>
                <c:formatCode>#,##0.0</c:formatCode>
                <c:ptCount val="4"/>
                <c:pt idx="0">
                  <c:v>47947.32585420915</c:v>
                </c:pt>
                <c:pt idx="1">
                  <c:v>29448.770146895615</c:v>
                </c:pt>
                <c:pt idx="2">
                  <c:v>21427.777402999996</c:v>
                </c:pt>
                <c:pt idx="3">
                  <c:v>42099.155503999995</c:v>
                </c:pt>
              </c:numCache>
            </c:numRef>
          </c:val>
          <c:extLst>
            <c:ext xmlns:c16="http://schemas.microsoft.com/office/drawing/2014/chart" uri="{C3380CC4-5D6E-409C-BE32-E72D297353CC}">
              <c16:uniqueId val="{00000000-76D3-4137-B0D1-A1E724C2F5D8}"/>
            </c:ext>
          </c:extLst>
        </c:ser>
        <c:dLbls>
          <c:showLegendKey val="0"/>
          <c:showVal val="0"/>
          <c:showCatName val="0"/>
          <c:showSerName val="0"/>
          <c:showPercent val="0"/>
          <c:showBubbleSize val="0"/>
        </c:dLbls>
        <c:gapWidth val="50"/>
        <c:overlap val="-10"/>
        <c:axId val="296082432"/>
        <c:axId val="295764736"/>
      </c:barChart>
      <c:catAx>
        <c:axId val="296082432"/>
        <c:scaling>
          <c:orientation val="minMax"/>
        </c:scaling>
        <c:delete val="0"/>
        <c:axPos val="b"/>
        <c:numFmt formatCode="General" sourceLinked="1"/>
        <c:majorTickMark val="none"/>
        <c:minorTickMark val="none"/>
        <c:tickLblPos val="low"/>
        <c:txPr>
          <a:bodyPr/>
          <a:lstStyle/>
          <a:p>
            <a:pPr>
              <a:defRPr sz="900">
                <a:latin typeface="Arial" panose="020B0604020202020204" pitchFamily="34" charset="0"/>
                <a:cs typeface="Arial" panose="020B0604020202020204" pitchFamily="34" charset="0"/>
              </a:defRPr>
            </a:pPr>
            <a:endParaRPr lang="cs-CZ"/>
          </a:p>
        </c:txPr>
        <c:crossAx val="295764736"/>
        <c:crosses val="autoZero"/>
        <c:auto val="1"/>
        <c:lblAlgn val="ctr"/>
        <c:lblOffset val="100"/>
        <c:noMultiLvlLbl val="0"/>
      </c:catAx>
      <c:valAx>
        <c:axId val="295764736"/>
        <c:scaling>
          <c:orientation val="minMax"/>
          <c:max val="60000"/>
        </c:scaling>
        <c:delete val="0"/>
        <c:axPos val="l"/>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6082432"/>
        <c:crosses val="autoZero"/>
        <c:crossBetween val="between"/>
      </c:valAx>
    </c:plotArea>
    <c:legend>
      <c:legendPos val="b"/>
      <c:layout>
        <c:manualLayout>
          <c:xMode val="edge"/>
          <c:yMode val="edge"/>
          <c:x val="1.9649170751703761E-3"/>
          <c:y val="0.90361548402814651"/>
          <c:w val="0.70613922717360977"/>
          <c:h val="9.6036302053108494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(TJ)</a:t>
            </a:r>
          </a:p>
        </c:rich>
      </c:tx>
      <c:layout>
        <c:manualLayout>
          <c:xMode val="edge"/>
          <c:yMode val="edge"/>
          <c:x val="1.4794263872489634E-3"/>
          <c:y val="0"/>
        </c:manualLayout>
      </c:layout>
      <c:overlay val="0"/>
    </c:title>
    <c:autoTitleDeleted val="0"/>
    <c:plotArea>
      <c:layout/>
      <c:barChart>
        <c:barDir val="col"/>
        <c:grouping val="clustered"/>
        <c:varyColors val="0"/>
        <c:ser>
          <c:idx val="0"/>
          <c:order val="0"/>
          <c:tx>
            <c:strRef>
              <c:f>'10.1'!$H$5</c:f>
              <c:strCache>
                <c:ptCount val="1"/>
                <c:pt idx="0">
                  <c:v>2017</c:v>
                </c:pt>
              </c:strCache>
            </c:strRef>
          </c:tx>
          <c:spPr>
            <a:solidFill>
              <a:srgbClr val="233060"/>
            </a:solidFill>
          </c:spPr>
          <c:invertIfNegative val="0"/>
          <c:cat>
            <c:strRef>
              <c:f>'10.1'!$B$4:$E$4</c:f>
              <c:strCache>
                <c:ptCount val="4"/>
                <c:pt idx="0">
                  <c:v>I. čtvrtletí</c:v>
                </c:pt>
                <c:pt idx="1">
                  <c:v>II. čtvrtletí</c:v>
                </c:pt>
                <c:pt idx="2">
                  <c:v>III. čtvrtletí</c:v>
                </c:pt>
                <c:pt idx="3">
                  <c:v>IV. čtvrtletí</c:v>
                </c:pt>
              </c:strCache>
            </c:strRef>
          </c:cat>
          <c:val>
            <c:numRef>
              <c:f>'10.1'!$B$14:$E$14</c:f>
              <c:numCache>
                <c:formatCode>#,##0.0</c:formatCode>
                <c:ptCount val="4"/>
                <c:pt idx="0">
                  <c:v>37510.164867892709</c:v>
                </c:pt>
                <c:pt idx="1">
                  <c:v>16101.258851967654</c:v>
                </c:pt>
                <c:pt idx="2">
                  <c:v>10892.098498398203</c:v>
                </c:pt>
                <c:pt idx="3">
                  <c:v>29809.263052627972</c:v>
                </c:pt>
              </c:numCache>
            </c:numRef>
          </c:val>
          <c:extLst>
            <c:ext xmlns:c16="http://schemas.microsoft.com/office/drawing/2014/chart" uri="{C3380CC4-5D6E-409C-BE32-E72D297353CC}">
              <c16:uniqueId val="{00000000-3B03-45FB-A5FA-CD79BCEC54C0}"/>
            </c:ext>
          </c:extLst>
        </c:ser>
        <c:ser>
          <c:idx val="1"/>
          <c:order val="1"/>
          <c:tx>
            <c:strRef>
              <c:f>'10.1'!$H$6</c:f>
              <c:strCache>
                <c:ptCount val="1"/>
                <c:pt idx="0">
                  <c:v>2018</c:v>
                </c:pt>
              </c:strCache>
            </c:strRef>
          </c:tx>
          <c:spPr>
            <a:solidFill>
              <a:srgbClr val="596387"/>
            </a:solidFill>
          </c:spPr>
          <c:invertIfNegative val="0"/>
          <c:cat>
            <c:strRef>
              <c:f>'10.1'!$B$4:$E$4</c:f>
              <c:strCache>
                <c:ptCount val="4"/>
                <c:pt idx="0">
                  <c:v>I. čtvrtletí</c:v>
                </c:pt>
                <c:pt idx="1">
                  <c:v>II. čtvrtletí</c:v>
                </c:pt>
                <c:pt idx="2">
                  <c:v>III. čtvrtletí</c:v>
                </c:pt>
                <c:pt idx="3">
                  <c:v>IV. čtvrtletí</c:v>
                </c:pt>
              </c:strCache>
            </c:strRef>
          </c:cat>
          <c:val>
            <c:numRef>
              <c:f>'10.1'!$B$15:$E$15</c:f>
              <c:numCache>
                <c:formatCode>#,##0.0</c:formatCode>
                <c:ptCount val="4"/>
                <c:pt idx="0">
                  <c:v>38059.708081806333</c:v>
                </c:pt>
                <c:pt idx="1">
                  <c:v>12376.442392000001</c:v>
                </c:pt>
                <c:pt idx="2">
                  <c:v>9704.6084629196266</c:v>
                </c:pt>
                <c:pt idx="3">
                  <c:v>28893.454441721136</c:v>
                </c:pt>
              </c:numCache>
            </c:numRef>
          </c:val>
          <c:extLst>
            <c:ext xmlns:c16="http://schemas.microsoft.com/office/drawing/2014/chart" uri="{C3380CC4-5D6E-409C-BE32-E72D297353CC}">
              <c16:uniqueId val="{00000001-3B03-45FB-A5FA-CD79BCEC54C0}"/>
            </c:ext>
          </c:extLst>
        </c:ser>
        <c:ser>
          <c:idx val="2"/>
          <c:order val="2"/>
          <c:tx>
            <c:strRef>
              <c:f>'10.1'!$H$7</c:f>
              <c:strCache>
                <c:ptCount val="1"/>
                <c:pt idx="0">
                  <c:v>2019</c:v>
                </c:pt>
              </c:strCache>
            </c:strRef>
          </c:tx>
          <c:spPr>
            <a:solidFill>
              <a:srgbClr val="9196B0"/>
            </a:solidFill>
          </c:spPr>
          <c:invertIfNegative val="0"/>
          <c:cat>
            <c:strRef>
              <c:f>'10.1'!$B$4:$E$4</c:f>
              <c:strCache>
                <c:ptCount val="4"/>
                <c:pt idx="0">
                  <c:v>I. čtvrtletí</c:v>
                </c:pt>
                <c:pt idx="1">
                  <c:v>II. čtvrtletí</c:v>
                </c:pt>
                <c:pt idx="2">
                  <c:v>III. čtvrtletí</c:v>
                </c:pt>
                <c:pt idx="3">
                  <c:v>IV. čtvrtletí</c:v>
                </c:pt>
              </c:strCache>
            </c:strRef>
          </c:cat>
          <c:val>
            <c:numRef>
              <c:f>'10.1'!$B$16:$E$16</c:f>
              <c:numCache>
                <c:formatCode>#,##0.0</c:formatCode>
                <c:ptCount val="4"/>
                <c:pt idx="0">
                  <c:v>34400.185867995431</c:v>
                </c:pt>
                <c:pt idx="1">
                  <c:v>15804.078629958018</c:v>
                </c:pt>
                <c:pt idx="2">
                  <c:v>10045.79911108522</c:v>
                </c:pt>
                <c:pt idx="3">
                  <c:v>27517.002409825865</c:v>
                </c:pt>
              </c:numCache>
            </c:numRef>
          </c:val>
          <c:extLst>
            <c:ext xmlns:c16="http://schemas.microsoft.com/office/drawing/2014/chart" uri="{C3380CC4-5D6E-409C-BE32-E72D297353CC}">
              <c16:uniqueId val="{00000002-3B03-45FB-A5FA-CD79BCEC54C0}"/>
            </c:ext>
          </c:extLst>
        </c:ser>
        <c:ser>
          <c:idx val="3"/>
          <c:order val="3"/>
          <c:tx>
            <c:v>2020</c:v>
          </c:tx>
          <c:spPr>
            <a:solidFill>
              <a:srgbClr val="C7CCD6"/>
            </a:solidFill>
          </c:spPr>
          <c:invertIfNegative val="0"/>
          <c:val>
            <c:numRef>
              <c:f>'10.1'!$B$17:$E$17</c:f>
              <c:numCache>
                <c:formatCode>#,##0.0</c:formatCode>
                <c:ptCount val="4"/>
                <c:pt idx="0">
                  <c:v>32870.945788518613</c:v>
                </c:pt>
                <c:pt idx="1">
                  <c:v>14818.914658930849</c:v>
                </c:pt>
                <c:pt idx="2">
                  <c:v>9700.1600115525835</c:v>
                </c:pt>
                <c:pt idx="3">
                  <c:v>28538.475790229295</c:v>
                </c:pt>
              </c:numCache>
            </c:numRef>
          </c:val>
          <c:extLst>
            <c:ext xmlns:c16="http://schemas.microsoft.com/office/drawing/2014/chart" uri="{C3380CC4-5D6E-409C-BE32-E72D297353CC}">
              <c16:uniqueId val="{00000000-73FE-49CF-90D6-9A641DF48C49}"/>
            </c:ext>
          </c:extLst>
        </c:ser>
        <c:ser>
          <c:idx val="4"/>
          <c:order val="4"/>
          <c:tx>
            <c:v>2021</c:v>
          </c:tx>
          <c:spPr>
            <a:solidFill>
              <a:srgbClr val="DF2B20"/>
            </a:solidFill>
          </c:spPr>
          <c:invertIfNegative val="0"/>
          <c:val>
            <c:numRef>
              <c:f>'10.1'!$B$18:$E$18</c:f>
              <c:numCache>
                <c:formatCode>#,##0.0</c:formatCode>
                <c:ptCount val="4"/>
                <c:pt idx="0">
                  <c:v>35884.338605227051</c:v>
                </c:pt>
                <c:pt idx="1">
                  <c:v>17769.04911468277</c:v>
                </c:pt>
                <c:pt idx="2">
                  <c:v>9774.41938479083</c:v>
                </c:pt>
                <c:pt idx="3">
                  <c:v>29062.793518273029</c:v>
                </c:pt>
              </c:numCache>
            </c:numRef>
          </c:val>
          <c:extLst>
            <c:ext xmlns:c16="http://schemas.microsoft.com/office/drawing/2014/chart" uri="{C3380CC4-5D6E-409C-BE32-E72D297353CC}">
              <c16:uniqueId val="{00000000-DAE4-4FFC-993F-690CD845D8F9}"/>
            </c:ext>
          </c:extLst>
        </c:ser>
        <c:ser>
          <c:idx val="5"/>
          <c:order val="5"/>
          <c:tx>
            <c:v>2022</c:v>
          </c:tx>
          <c:spPr>
            <a:solidFill>
              <a:srgbClr val="E86159"/>
            </a:solidFill>
          </c:spPr>
          <c:invertIfNegative val="0"/>
          <c:val>
            <c:numRef>
              <c:f>'10.1'!$B$20:$E$20</c:f>
              <c:numCache>
                <c:formatCode>#,##0.0</c:formatCode>
                <c:ptCount val="4"/>
                <c:pt idx="0">
                  <c:v>29484.432911276286</c:v>
                </c:pt>
                <c:pt idx="1">
                  <c:v>14352.910966146559</c:v>
                </c:pt>
                <c:pt idx="2">
                  <c:v>8028.099451</c:v>
                </c:pt>
                <c:pt idx="3">
                  <c:v>23937.290303095695</c:v>
                </c:pt>
              </c:numCache>
            </c:numRef>
          </c:val>
          <c:extLst>
            <c:ext xmlns:c16="http://schemas.microsoft.com/office/drawing/2014/chart" uri="{C3380CC4-5D6E-409C-BE32-E72D297353CC}">
              <c16:uniqueId val="{00000000-E4BA-4811-ACF6-3831FA804AC3}"/>
            </c:ext>
          </c:extLst>
        </c:ser>
        <c:ser>
          <c:idx val="6"/>
          <c:order val="6"/>
          <c:tx>
            <c:v>2023</c:v>
          </c:tx>
          <c:spPr>
            <a:solidFill>
              <a:srgbClr val="F0948F"/>
            </a:solidFill>
          </c:spPr>
          <c:invertIfNegative val="0"/>
          <c:val>
            <c:numRef>
              <c:f>'10.1'!$B$20:$E$20</c:f>
              <c:numCache>
                <c:formatCode>#,##0.0</c:formatCode>
                <c:ptCount val="4"/>
                <c:pt idx="0">
                  <c:v>29484.432911276286</c:v>
                </c:pt>
                <c:pt idx="1">
                  <c:v>14352.910966146559</c:v>
                </c:pt>
                <c:pt idx="2">
                  <c:v>8028.099451</c:v>
                </c:pt>
                <c:pt idx="3">
                  <c:v>23937.290303095695</c:v>
                </c:pt>
              </c:numCache>
            </c:numRef>
          </c:val>
          <c:extLst>
            <c:ext xmlns:c16="http://schemas.microsoft.com/office/drawing/2014/chart" uri="{C3380CC4-5D6E-409C-BE32-E72D297353CC}">
              <c16:uniqueId val="{00000000-C18C-415B-B95A-35CF27F11217}"/>
            </c:ext>
          </c:extLst>
        </c:ser>
        <c:dLbls>
          <c:showLegendKey val="0"/>
          <c:showVal val="0"/>
          <c:showCatName val="0"/>
          <c:showSerName val="0"/>
          <c:showPercent val="0"/>
          <c:showBubbleSize val="0"/>
        </c:dLbls>
        <c:gapWidth val="50"/>
        <c:overlap val="-10"/>
        <c:axId val="295805696"/>
        <c:axId val="295807232"/>
      </c:barChart>
      <c:catAx>
        <c:axId val="295805696"/>
        <c:scaling>
          <c:orientation val="minMax"/>
        </c:scaling>
        <c:delete val="0"/>
        <c:axPos val="b"/>
        <c:numFmt formatCode="General" sourceLinked="1"/>
        <c:majorTickMark val="none"/>
        <c:minorTickMark val="none"/>
        <c:tickLblPos val="low"/>
        <c:txPr>
          <a:bodyPr/>
          <a:lstStyle/>
          <a:p>
            <a:pPr>
              <a:defRPr sz="900"/>
            </a:pPr>
            <a:endParaRPr lang="cs-CZ"/>
          </a:p>
        </c:txPr>
        <c:crossAx val="295807232"/>
        <c:crosses val="autoZero"/>
        <c:auto val="1"/>
        <c:lblAlgn val="ctr"/>
        <c:lblOffset val="100"/>
        <c:noMultiLvlLbl val="0"/>
      </c:catAx>
      <c:valAx>
        <c:axId val="295807232"/>
        <c:scaling>
          <c:orientation val="minMax"/>
          <c:max val="60000"/>
        </c:scaling>
        <c:delete val="0"/>
        <c:axPos val="l"/>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5805696"/>
        <c:crosses val="autoZero"/>
        <c:crossBetween val="between"/>
      </c:valAx>
    </c:plotArea>
    <c:legend>
      <c:legendPos val="b"/>
      <c:layout>
        <c:manualLayout>
          <c:xMode val="edge"/>
          <c:yMode val="edge"/>
          <c:x val="2.6200841730110321E-3"/>
          <c:y val="0.90389858821888425"/>
          <c:w val="0.74868947499317873"/>
          <c:h val="9.5688967748274789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solidFill>
                  <a:schemeClr val="tx2"/>
                </a:solidFill>
              </a:rPr>
              <a:t>Výroba tepla </a:t>
            </a:r>
            <a:r>
              <a:rPr lang="cs-CZ" sz="1000">
                <a:solidFill>
                  <a:schemeClr val="tx2"/>
                </a:solidFill>
              </a:rPr>
              <a:t>brutto (TJ)</a:t>
            </a:r>
            <a:endParaRPr lang="en-US" sz="1000">
              <a:solidFill>
                <a:schemeClr val="tx2"/>
              </a:solidFill>
            </a:endParaRPr>
          </a:p>
        </c:rich>
      </c:tx>
      <c:layout>
        <c:manualLayout>
          <c:xMode val="edge"/>
          <c:yMode val="edge"/>
          <c:x val="4.4080180536571157E-3"/>
          <c:y val="1.0617858787285937E-2"/>
        </c:manualLayout>
      </c:layout>
      <c:overlay val="0"/>
    </c:title>
    <c:autoTitleDeleted val="0"/>
    <c:plotArea>
      <c:layout>
        <c:manualLayout>
          <c:layoutTarget val="inner"/>
          <c:xMode val="edge"/>
          <c:yMode val="edge"/>
          <c:x val="0.10785819930446677"/>
          <c:y val="0.15921787069192769"/>
          <c:w val="0.87220324419107464"/>
          <c:h val="0.60023671661725064"/>
        </c:manualLayout>
      </c:layout>
      <c:areaChart>
        <c:grouping val="stacked"/>
        <c:varyColors val="0"/>
        <c:ser>
          <c:idx val="6"/>
          <c:order val="0"/>
          <c:spPr>
            <a:noFill/>
            <a:ln>
              <a:noFill/>
            </a:ln>
          </c:spPr>
          <c:val>
            <c:numRef>
              <c:f>'10.2'!$B$28:$M$28</c:f>
              <c:numCache>
                <c:formatCode>#,##0.0</c:formatCode>
                <c:ptCount val="12"/>
                <c:pt idx="0">
                  <c:v>19443.893473</c:v>
                </c:pt>
                <c:pt idx="1">
                  <c:v>15892.034386651603</c:v>
                </c:pt>
                <c:pt idx="2">
                  <c:v>16115.121097506728</c:v>
                </c:pt>
                <c:pt idx="3">
                  <c:v>11150.511060999999</c:v>
                </c:pt>
                <c:pt idx="4">
                  <c:v>9168.1220959999991</c:v>
                </c:pt>
                <c:pt idx="5">
                  <c:v>7948.1444100559984</c:v>
                </c:pt>
                <c:pt idx="6">
                  <c:v>7511.9053000000004</c:v>
                </c:pt>
                <c:pt idx="7">
                  <c:v>7457.2335599999997</c:v>
                </c:pt>
                <c:pt idx="8">
                  <c:v>8704.8128491411517</c:v>
                </c:pt>
                <c:pt idx="9">
                  <c:v>11147.413182376002</c:v>
                </c:pt>
                <c:pt idx="10">
                  <c:v>14951.953478183999</c:v>
                </c:pt>
                <c:pt idx="11">
                  <c:v>18138.5645926</c:v>
                </c:pt>
              </c:numCache>
            </c:numRef>
          </c:val>
          <c:extLst>
            <c:ext xmlns:c16="http://schemas.microsoft.com/office/drawing/2014/chart" uri="{C3380CC4-5D6E-409C-BE32-E72D297353CC}">
              <c16:uniqueId val="{00000000-50CE-401A-ADB2-B4C91CB0B002}"/>
            </c:ext>
          </c:extLst>
        </c:ser>
        <c:ser>
          <c:idx val="0"/>
          <c:order val="1"/>
          <c:tx>
            <c:strRef>
              <c:f>'10.2'!$A$29</c:f>
              <c:strCache>
                <c:ptCount val="1"/>
                <c:pt idx="0">
                  <c:v>Rozsah 2017-2022</c:v>
                </c:pt>
              </c:strCache>
            </c:strRef>
          </c:tx>
          <c:spPr>
            <a:solidFill>
              <a:srgbClr val="C7CCD6"/>
            </a:solidFill>
            <a:ln>
              <a:noFill/>
            </a:ln>
          </c:spPr>
          <c:val>
            <c:numRef>
              <c:f>'10.2'!$B$29:$M$29</c:f>
              <c:numCache>
                <c:formatCode>#,##0.0</c:formatCode>
                <c:ptCount val="12"/>
                <c:pt idx="0">
                  <c:v>5345.7208595807824</c:v>
                </c:pt>
                <c:pt idx="1">
                  <c:v>4001.1320002592383</c:v>
                </c:pt>
                <c:pt idx="2">
                  <c:v>3547.2053427988922</c:v>
                </c:pt>
                <c:pt idx="3">
                  <c:v>3137.8169458589327</c:v>
                </c:pt>
                <c:pt idx="4">
                  <c:v>2780.5521761386881</c:v>
                </c:pt>
                <c:pt idx="5">
                  <c:v>634.59514734400364</c:v>
                </c:pt>
                <c:pt idx="6">
                  <c:v>512.20008639999924</c:v>
                </c:pt>
                <c:pt idx="7">
                  <c:v>591.16455915242568</c:v>
                </c:pt>
                <c:pt idx="8">
                  <c:v>1629.9893023544773</c:v>
                </c:pt>
                <c:pt idx="9">
                  <c:v>2293.1506232920219</c:v>
                </c:pt>
                <c:pt idx="10">
                  <c:v>2376.8120191104226</c:v>
                </c:pt>
                <c:pt idx="11">
                  <c:v>1992.5542287999961</c:v>
                </c:pt>
              </c:numCache>
            </c:numRef>
          </c:val>
          <c:extLst>
            <c:ext xmlns:c16="http://schemas.microsoft.com/office/drawing/2014/chart" uri="{C3380CC4-5D6E-409C-BE32-E72D297353CC}">
              <c16:uniqueId val="{00000000-CC60-461B-BF03-DA12B8278E4A}"/>
            </c:ext>
          </c:extLst>
        </c:ser>
        <c:dLbls>
          <c:showLegendKey val="0"/>
          <c:showVal val="0"/>
          <c:showCatName val="0"/>
          <c:showSerName val="0"/>
          <c:showPercent val="0"/>
          <c:showBubbleSize val="0"/>
        </c:dLbls>
        <c:axId val="295915520"/>
        <c:axId val="295917056"/>
      </c:areaChart>
      <c:lineChart>
        <c:grouping val="standard"/>
        <c:varyColors val="0"/>
        <c:ser>
          <c:idx val="1"/>
          <c:order val="2"/>
          <c:tx>
            <c:strRef>
              <c:f>'10.2'!$A$30</c:f>
              <c:strCache>
                <c:ptCount val="1"/>
                <c:pt idx="0">
                  <c:v>2022</c:v>
                </c:pt>
              </c:strCache>
            </c:strRef>
          </c:tx>
          <c:spPr>
            <a:ln>
              <a:solidFill>
                <a:schemeClr val="tx2"/>
              </a:solidFill>
              <a:prstDash val="solid"/>
            </a:ln>
          </c:spPr>
          <c:marker>
            <c:symbol val="none"/>
          </c:marker>
          <c:val>
            <c:numRef>
              <c:f>'10.2'!$B$30:$M$30</c:f>
              <c:numCache>
                <c:formatCode>#,##0.0</c:formatCode>
                <c:ptCount val="12"/>
                <c:pt idx="0">
                  <c:v>19443.893473</c:v>
                </c:pt>
                <c:pt idx="1">
                  <c:v>15892.034386651603</c:v>
                </c:pt>
                <c:pt idx="2">
                  <c:v>16313.952054121697</c:v>
                </c:pt>
                <c:pt idx="3">
                  <c:v>13523.164816279999</c:v>
                </c:pt>
                <c:pt idx="4">
                  <c:v>9408.3478437360027</c:v>
                </c:pt>
                <c:pt idx="5">
                  <c:v>7948.1444100559984</c:v>
                </c:pt>
                <c:pt idx="6">
                  <c:v>7511.9053000000004</c:v>
                </c:pt>
                <c:pt idx="7">
                  <c:v>7457.2335599999997</c:v>
                </c:pt>
                <c:pt idx="8">
                  <c:v>9301.849553</c:v>
                </c:pt>
                <c:pt idx="9">
                  <c:v>11147.413182376002</c:v>
                </c:pt>
                <c:pt idx="10">
                  <c:v>14951.953478183999</c:v>
                </c:pt>
                <c:pt idx="11">
                  <c:v>18193.573783816002</c:v>
                </c:pt>
              </c:numCache>
            </c:numRef>
          </c:val>
          <c:smooth val="1"/>
          <c:extLst>
            <c:ext xmlns:c16="http://schemas.microsoft.com/office/drawing/2014/chart" uri="{C3380CC4-5D6E-409C-BE32-E72D297353CC}">
              <c16:uniqueId val="{00000001-CC60-461B-BF03-DA12B8278E4A}"/>
            </c:ext>
          </c:extLst>
        </c:ser>
        <c:ser>
          <c:idx val="2"/>
          <c:order val="3"/>
          <c:tx>
            <c:strRef>
              <c:f>'10.2'!$A$31</c:f>
              <c:strCache>
                <c:ptCount val="1"/>
                <c:pt idx="0">
                  <c:v>2023</c:v>
                </c:pt>
              </c:strCache>
            </c:strRef>
          </c:tx>
          <c:spPr>
            <a:ln>
              <a:solidFill>
                <a:schemeClr val="accent5"/>
              </a:solidFill>
            </a:ln>
          </c:spPr>
          <c:marker>
            <c:symbol val="none"/>
          </c:marker>
          <c:val>
            <c:numRef>
              <c:f>'10.2'!$B$31:$M$31</c:f>
              <c:numCache>
                <c:formatCode>#,##0.0</c:formatCode>
                <c:ptCount val="12"/>
                <c:pt idx="0">
                  <c:v>17250.727659492997</c:v>
                </c:pt>
                <c:pt idx="1">
                  <c:v>15720.919288129891</c:v>
                </c:pt>
                <c:pt idx="2">
                  <c:v>14975.678906586258</c:v>
                </c:pt>
                <c:pt idx="3">
                  <c:v>12947.129540670849</c:v>
                </c:pt>
                <c:pt idx="4">
                  <c:v>9390.8753124830073</c:v>
                </c:pt>
                <c:pt idx="5">
                  <c:v>7110.7652937417606</c:v>
                </c:pt>
                <c:pt idx="6">
                  <c:v>7057.8295559999988</c:v>
                </c:pt>
                <c:pt idx="7">
                  <c:v>7065.552075999999</c:v>
                </c:pt>
                <c:pt idx="8">
                  <c:v>7304.3957709999986</c:v>
                </c:pt>
                <c:pt idx="9">
                  <c:v>10630.693201999999</c:v>
                </c:pt>
                <c:pt idx="10">
                  <c:v>14252.357816999996</c:v>
                </c:pt>
                <c:pt idx="11">
                  <c:v>17216.104485</c:v>
                </c:pt>
              </c:numCache>
            </c:numRef>
          </c:val>
          <c:smooth val="0"/>
          <c:extLst>
            <c:ext xmlns:c16="http://schemas.microsoft.com/office/drawing/2014/chart" uri="{C3380CC4-5D6E-409C-BE32-E72D297353CC}">
              <c16:uniqueId val="{00000002-CC60-461B-BF03-DA12B8278E4A}"/>
            </c:ext>
          </c:extLst>
        </c:ser>
        <c:dLbls>
          <c:showLegendKey val="0"/>
          <c:showVal val="0"/>
          <c:showCatName val="0"/>
          <c:showSerName val="0"/>
          <c:showPercent val="0"/>
          <c:showBubbleSize val="0"/>
        </c:dLbls>
        <c:marker val="1"/>
        <c:smooth val="0"/>
        <c:axId val="295915520"/>
        <c:axId val="295917056"/>
      </c:lineChart>
      <c:catAx>
        <c:axId val="295915520"/>
        <c:scaling>
          <c:orientation val="minMax"/>
        </c:scaling>
        <c:delete val="0"/>
        <c:axPos val="b"/>
        <c:numFmt formatCode="General" sourceLinked="0"/>
        <c:majorTickMark val="none"/>
        <c:minorTickMark val="none"/>
        <c:tickLblPos val="nextTo"/>
        <c:txPr>
          <a:bodyPr/>
          <a:lstStyle/>
          <a:p>
            <a:pPr>
              <a:defRPr sz="900"/>
            </a:pPr>
            <a:endParaRPr lang="cs-CZ"/>
          </a:p>
        </c:txPr>
        <c:crossAx val="295917056"/>
        <c:crosses val="autoZero"/>
        <c:auto val="1"/>
        <c:lblAlgn val="ctr"/>
        <c:lblOffset val="100"/>
        <c:noMultiLvlLbl val="0"/>
      </c:catAx>
      <c:valAx>
        <c:axId val="295917056"/>
        <c:scaling>
          <c:orientation val="minMax"/>
          <c:max val="25000"/>
        </c:scaling>
        <c:delete val="0"/>
        <c:axPos val="l"/>
        <c:majorGridlines/>
        <c:numFmt formatCode="#,##0" sourceLinked="0"/>
        <c:majorTickMark val="out"/>
        <c:minorTickMark val="none"/>
        <c:tickLblPos val="nextTo"/>
        <c:spPr>
          <a:ln>
            <a:noFill/>
          </a:ln>
        </c:spPr>
        <c:txPr>
          <a:bodyPr/>
          <a:lstStyle/>
          <a:p>
            <a:pPr>
              <a:defRPr sz="900"/>
            </a:pPr>
            <a:endParaRPr lang="cs-CZ"/>
          </a:p>
        </c:txPr>
        <c:crossAx val="295915520"/>
        <c:crosses val="autoZero"/>
        <c:crossBetween val="between"/>
      </c:valAx>
    </c:plotArea>
    <c:legend>
      <c:legendPos val="b"/>
      <c:legendEntry>
        <c:idx val="0"/>
        <c:delete val="1"/>
      </c:legendEntry>
      <c:layout>
        <c:manualLayout>
          <c:xMode val="edge"/>
          <c:yMode val="edge"/>
          <c:x val="0"/>
          <c:y val="0.86535364302169659"/>
          <c:w val="0.70490657920977795"/>
          <c:h val="9.7105190618296006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Meziroční změna (%)</a:t>
            </a:r>
          </a:p>
        </c:rich>
      </c:tx>
      <c:layout>
        <c:manualLayout>
          <c:xMode val="edge"/>
          <c:yMode val="edge"/>
          <c:x val="1.5914139445440609E-2"/>
          <c:y val="7.941234862021045E-3"/>
        </c:manualLayout>
      </c:layout>
      <c:overlay val="0"/>
    </c:title>
    <c:autoTitleDeleted val="0"/>
    <c:plotArea>
      <c:layout>
        <c:manualLayout>
          <c:layoutTarget val="inner"/>
          <c:xMode val="edge"/>
          <c:yMode val="edge"/>
          <c:x val="9.3056417452768894E-2"/>
          <c:y val="0.11211612661320561"/>
          <c:w val="0.87790067825680207"/>
          <c:h val="0.6731007414395781"/>
        </c:manualLayout>
      </c:layout>
      <c:barChart>
        <c:barDir val="col"/>
        <c:grouping val="clustered"/>
        <c:varyColors val="0"/>
        <c:ser>
          <c:idx val="0"/>
          <c:order val="0"/>
          <c:tx>
            <c:strRef>
              <c:f>'10.2'!$A$12</c:f>
              <c:strCache>
                <c:ptCount val="1"/>
                <c:pt idx="0">
                  <c:v>Meziroční změna-výroba tepla brutto</c:v>
                </c:pt>
              </c:strCache>
            </c:strRef>
          </c:tx>
          <c:invertIfNegative val="0"/>
          <c:val>
            <c:numRef>
              <c:f>'10.2'!$B$12:$M$12</c:f>
              <c:numCache>
                <c:formatCode>0.0%</c:formatCode>
                <c:ptCount val="12"/>
                <c:pt idx="0">
                  <c:v>-0.11279458080514874</c:v>
                </c:pt>
                <c:pt idx="1">
                  <c:v>-1.0767350130165759E-2</c:v>
                </c:pt>
                <c:pt idx="2">
                  <c:v>-8.2032431080813831E-2</c:v>
                </c:pt>
                <c:pt idx="3">
                  <c:v>-4.2596188350502447E-2</c:v>
                </c:pt>
                <c:pt idx="4">
                  <c:v>-1.8571306613231202E-3</c:v>
                </c:pt>
                <c:pt idx="5">
                  <c:v>-0.10535529717537405</c:v>
                </c:pt>
                <c:pt idx="6">
                  <c:v>-6.0447479815806726E-2</c:v>
                </c:pt>
                <c:pt idx="7">
                  <c:v>-5.2523698077655577E-2</c:v>
                </c:pt>
                <c:pt idx="8">
                  <c:v>-0.21473727032660828</c:v>
                </c:pt>
                <c:pt idx="9">
                  <c:v>-4.635335318806829E-2</c:v>
                </c:pt>
                <c:pt idx="10">
                  <c:v>-4.6789582525438196E-2</c:v>
                </c:pt>
                <c:pt idx="11">
                  <c:v>-5.3726074405761055E-2</c:v>
                </c:pt>
              </c:numCache>
            </c:numRef>
          </c:val>
          <c:extLst>
            <c:ext xmlns:c16="http://schemas.microsoft.com/office/drawing/2014/chart" uri="{C3380CC4-5D6E-409C-BE32-E72D297353CC}">
              <c16:uniqueId val="{00000000-DD71-4267-BCC9-0ED9F1BA0328}"/>
            </c:ext>
          </c:extLst>
        </c:ser>
        <c:ser>
          <c:idx val="1"/>
          <c:order val="1"/>
          <c:tx>
            <c:strRef>
              <c:f>'10.2'!$A$21</c:f>
              <c:strCache>
                <c:ptCount val="1"/>
                <c:pt idx="0">
                  <c:v>Meziroční změna-dodávky tepla</c:v>
                </c:pt>
              </c:strCache>
            </c:strRef>
          </c:tx>
          <c:spPr>
            <a:solidFill>
              <a:schemeClr val="accent5"/>
            </a:solidFill>
          </c:spPr>
          <c:invertIfNegative val="0"/>
          <c:val>
            <c:numRef>
              <c:f>'10.2'!$B$21:$M$21</c:f>
              <c:numCache>
                <c:formatCode>0.0%</c:formatCode>
                <c:ptCount val="12"/>
                <c:pt idx="0">
                  <c:v>-0.1341910757706597</c:v>
                </c:pt>
                <c:pt idx="1">
                  <c:v>1.6514027162215426E-2</c:v>
                </c:pt>
                <c:pt idx="2">
                  <c:v>-9.4022083451257898E-2</c:v>
                </c:pt>
                <c:pt idx="3">
                  <c:v>-6.1079064027098617E-2</c:v>
                </c:pt>
                <c:pt idx="4">
                  <c:v>7.3997392473331411E-2</c:v>
                </c:pt>
                <c:pt idx="5">
                  <c:v>-7.3735696935182379E-2</c:v>
                </c:pt>
                <c:pt idx="6">
                  <c:v>-9.0937921576830491E-2</c:v>
                </c:pt>
                <c:pt idx="7">
                  <c:v>-6.7891366791163948E-2</c:v>
                </c:pt>
                <c:pt idx="8">
                  <c:v>-0.33687792115622411</c:v>
                </c:pt>
                <c:pt idx="9">
                  <c:v>-0.11171273576065634</c:v>
                </c:pt>
                <c:pt idx="10">
                  <c:v>-7.6362249445185099E-3</c:v>
                </c:pt>
                <c:pt idx="11">
                  <c:v>-7.9318155157013834E-2</c:v>
                </c:pt>
              </c:numCache>
            </c:numRef>
          </c:val>
          <c:extLst>
            <c:ext xmlns:c16="http://schemas.microsoft.com/office/drawing/2014/chart" uri="{C3380CC4-5D6E-409C-BE32-E72D297353CC}">
              <c16:uniqueId val="{00000001-DD71-4267-BCC9-0ED9F1BA0328}"/>
            </c:ext>
          </c:extLst>
        </c:ser>
        <c:dLbls>
          <c:showLegendKey val="0"/>
          <c:showVal val="0"/>
          <c:showCatName val="0"/>
          <c:showSerName val="0"/>
          <c:showPercent val="0"/>
          <c:showBubbleSize val="0"/>
        </c:dLbls>
        <c:gapWidth val="50"/>
        <c:overlap val="-10"/>
        <c:axId val="295947264"/>
        <c:axId val="295949056"/>
      </c:barChart>
      <c:catAx>
        <c:axId val="295947264"/>
        <c:scaling>
          <c:orientation val="minMax"/>
        </c:scaling>
        <c:delete val="0"/>
        <c:axPos val="b"/>
        <c:numFmt formatCode="General" sourceLinked="1"/>
        <c:majorTickMark val="none"/>
        <c:minorTickMark val="none"/>
        <c:tickLblPos val="low"/>
        <c:txPr>
          <a:bodyPr/>
          <a:lstStyle/>
          <a:p>
            <a:pPr>
              <a:defRPr sz="900"/>
            </a:pPr>
            <a:endParaRPr lang="cs-CZ"/>
          </a:p>
        </c:txPr>
        <c:crossAx val="295949056"/>
        <c:crosses val="autoZero"/>
        <c:auto val="1"/>
        <c:lblAlgn val="ctr"/>
        <c:lblOffset val="100"/>
        <c:noMultiLvlLbl val="0"/>
      </c:catAx>
      <c:valAx>
        <c:axId val="29594905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95947264"/>
        <c:crosses val="autoZero"/>
        <c:crossBetween val="between"/>
        <c:minorUnit val="0.1"/>
      </c:valAx>
    </c:plotArea>
    <c:legend>
      <c:legendPos val="b"/>
      <c:layout>
        <c:manualLayout>
          <c:xMode val="edge"/>
          <c:yMode val="edge"/>
          <c:x val="0"/>
          <c:y val="0.8782844684736989"/>
          <c:w val="0.97774513420038378"/>
          <c:h val="9.789179578359157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a:t>
            </a:r>
            <a:r>
              <a:rPr lang="en-US" sz="1000">
                <a:solidFill>
                  <a:schemeClr val="tx2"/>
                </a:solidFill>
              </a:rPr>
              <a:t> tepla </a:t>
            </a:r>
            <a:r>
              <a:rPr lang="cs-CZ" sz="1000">
                <a:solidFill>
                  <a:schemeClr val="tx2"/>
                </a:solidFill>
              </a:rPr>
              <a:t>(TJ)</a:t>
            </a:r>
            <a:endParaRPr lang="en-US" sz="1000">
              <a:solidFill>
                <a:schemeClr val="tx2"/>
              </a:solidFill>
            </a:endParaRPr>
          </a:p>
        </c:rich>
      </c:tx>
      <c:layout>
        <c:manualLayout>
          <c:xMode val="edge"/>
          <c:yMode val="edge"/>
          <c:x val="4.4080180536571157E-3"/>
          <c:y val="1.0617858787285937E-2"/>
        </c:manualLayout>
      </c:layout>
      <c:overlay val="0"/>
    </c:title>
    <c:autoTitleDeleted val="0"/>
    <c:plotArea>
      <c:layout>
        <c:manualLayout>
          <c:layoutTarget val="inner"/>
          <c:xMode val="edge"/>
          <c:yMode val="edge"/>
          <c:x val="0.10785819930446677"/>
          <c:y val="0.15921787069192769"/>
          <c:w val="0.87220324419107464"/>
          <c:h val="0.60023671661725064"/>
        </c:manualLayout>
      </c:layout>
      <c:areaChart>
        <c:grouping val="stacked"/>
        <c:varyColors val="0"/>
        <c:ser>
          <c:idx val="6"/>
          <c:order val="0"/>
          <c:spPr>
            <a:noFill/>
            <a:ln>
              <a:noFill/>
            </a:ln>
          </c:spPr>
          <c:val>
            <c:numRef>
              <c:f>'10.2'!$B$35:$M$35</c:f>
              <c:numCache>
                <c:formatCode>#,##0.0</c:formatCode>
                <c:ptCount val="12"/>
                <c:pt idx="0">
                  <c:v>12108.59828866639</c:v>
                </c:pt>
                <c:pt idx="1">
                  <c:v>9829.5325508641927</c:v>
                </c:pt>
                <c:pt idx="2">
                  <c:v>9380.6852703481654</c:v>
                </c:pt>
                <c:pt idx="3">
                  <c:v>5467.8344290000005</c:v>
                </c:pt>
                <c:pt idx="4">
                  <c:v>3743.2424710000005</c:v>
                </c:pt>
                <c:pt idx="5">
                  <c:v>3002.0462708415785</c:v>
                </c:pt>
                <c:pt idx="6">
                  <c:v>2786.1713241585499</c:v>
                </c:pt>
                <c:pt idx="7">
                  <c:v>2853.2195907728974</c:v>
                </c:pt>
                <c:pt idx="8">
                  <c:v>3661.2204678348289</c:v>
                </c:pt>
                <c:pt idx="9">
                  <c:v>5671.6382388346465</c:v>
                </c:pt>
                <c:pt idx="10">
                  <c:v>8529.203142023347</c:v>
                </c:pt>
                <c:pt idx="11">
                  <c:v>11334.180334263327</c:v>
                </c:pt>
              </c:numCache>
            </c:numRef>
          </c:val>
          <c:extLst>
            <c:ext xmlns:c16="http://schemas.microsoft.com/office/drawing/2014/chart" uri="{C3380CC4-5D6E-409C-BE32-E72D297353CC}">
              <c16:uniqueId val="{00000000-50CE-401A-ADB2-B4C91CB0B002}"/>
            </c:ext>
          </c:extLst>
        </c:ser>
        <c:ser>
          <c:idx val="0"/>
          <c:order val="1"/>
          <c:tx>
            <c:strRef>
              <c:f>'10.2'!$A$36</c:f>
              <c:strCache>
                <c:ptCount val="1"/>
                <c:pt idx="0">
                  <c:v>Rozsah 2017-2022</c:v>
                </c:pt>
              </c:strCache>
            </c:strRef>
          </c:tx>
          <c:spPr>
            <a:solidFill>
              <a:srgbClr val="C7CCD6"/>
            </a:solidFill>
            <a:ln>
              <a:noFill/>
            </a:ln>
          </c:spPr>
          <c:val>
            <c:numRef>
              <c:f>'10.2'!$B$36:$M$36</c:f>
              <c:numCache>
                <c:formatCode>#,##0.0</c:formatCode>
                <c:ptCount val="12"/>
                <c:pt idx="0">
                  <c:v>4368.223891100597</c:v>
                </c:pt>
                <c:pt idx="1">
                  <c:v>3257.6893214357042</c:v>
                </c:pt>
                <c:pt idx="2">
                  <c:v>3194.731108058726</c:v>
                </c:pt>
                <c:pt idx="3">
                  <c:v>3134.4743687396349</c:v>
                </c:pt>
                <c:pt idx="4">
                  <c:v>2290.6646217347125</c:v>
                </c:pt>
                <c:pt idx="5">
                  <c:v>232.79021410097903</c:v>
                </c:pt>
                <c:pt idx="6">
                  <c:v>257.45284104455322</c:v>
                </c:pt>
                <c:pt idx="7">
                  <c:v>243.61809566010288</c:v>
                </c:pt>
                <c:pt idx="8">
                  <c:v>1126.9959773183755</c:v>
                </c:pt>
                <c:pt idx="9">
                  <c:v>1609.7484591752373</c:v>
                </c:pt>
                <c:pt idx="10">
                  <c:v>1782.3917146913082</c:v>
                </c:pt>
                <c:pt idx="11">
                  <c:v>1095.1290284113329</c:v>
                </c:pt>
              </c:numCache>
            </c:numRef>
          </c:val>
          <c:extLst>
            <c:ext xmlns:c16="http://schemas.microsoft.com/office/drawing/2014/chart" uri="{C3380CC4-5D6E-409C-BE32-E72D297353CC}">
              <c16:uniqueId val="{00000000-CC60-461B-BF03-DA12B8278E4A}"/>
            </c:ext>
          </c:extLst>
        </c:ser>
        <c:dLbls>
          <c:showLegendKey val="0"/>
          <c:showVal val="0"/>
          <c:showCatName val="0"/>
          <c:showSerName val="0"/>
          <c:showPercent val="0"/>
          <c:showBubbleSize val="0"/>
        </c:dLbls>
        <c:axId val="295915520"/>
        <c:axId val="295917056"/>
      </c:areaChart>
      <c:lineChart>
        <c:grouping val="standard"/>
        <c:varyColors val="0"/>
        <c:ser>
          <c:idx val="1"/>
          <c:order val="2"/>
          <c:tx>
            <c:strRef>
              <c:f>'10.2'!$A$37</c:f>
              <c:strCache>
                <c:ptCount val="1"/>
                <c:pt idx="0">
                  <c:v>2022</c:v>
                </c:pt>
              </c:strCache>
            </c:strRef>
          </c:tx>
          <c:spPr>
            <a:ln>
              <a:solidFill>
                <a:schemeClr val="tx2"/>
              </a:solidFill>
              <a:prstDash val="solid"/>
            </a:ln>
          </c:spPr>
          <c:marker>
            <c:symbol val="none"/>
          </c:marker>
          <c:val>
            <c:numRef>
              <c:f>'10.2'!$B$37:$M$37</c:f>
              <c:numCache>
                <c:formatCode>#,##0.0</c:formatCode>
                <c:ptCount val="12"/>
                <c:pt idx="0">
                  <c:v>12108.59828866639</c:v>
                </c:pt>
                <c:pt idx="1">
                  <c:v>9829.5325508641927</c:v>
                </c:pt>
                <c:pt idx="2">
                  <c:v>9943.7774034915819</c:v>
                </c:pt>
                <c:pt idx="3">
                  <c:v>7782.3585524380142</c:v>
                </c:pt>
                <c:pt idx="4">
                  <c:v>3971.3348682932165</c:v>
                </c:pt>
                <c:pt idx="5">
                  <c:v>3002.0462708415785</c:v>
                </c:pt>
                <c:pt idx="6">
                  <c:v>2836.0209574157179</c:v>
                </c:pt>
                <c:pt idx="7">
                  <c:v>2853.2195907728974</c:v>
                </c:pt>
                <c:pt idx="8">
                  <c:v>4208.0784534658869</c:v>
                </c:pt>
                <c:pt idx="9">
                  <c:v>5671.6382388346465</c:v>
                </c:pt>
                <c:pt idx="10">
                  <c:v>8529.203142023347</c:v>
                </c:pt>
                <c:pt idx="11">
                  <c:v>11334.180334263327</c:v>
                </c:pt>
              </c:numCache>
            </c:numRef>
          </c:val>
          <c:smooth val="1"/>
          <c:extLst>
            <c:ext xmlns:c16="http://schemas.microsoft.com/office/drawing/2014/chart" uri="{C3380CC4-5D6E-409C-BE32-E72D297353CC}">
              <c16:uniqueId val="{00000001-CC60-461B-BF03-DA12B8278E4A}"/>
            </c:ext>
          </c:extLst>
        </c:ser>
        <c:ser>
          <c:idx val="2"/>
          <c:order val="3"/>
          <c:tx>
            <c:strRef>
              <c:f>'10.2'!$A$38</c:f>
              <c:strCache>
                <c:ptCount val="1"/>
                <c:pt idx="0">
                  <c:v>2023</c:v>
                </c:pt>
              </c:strCache>
            </c:strRef>
          </c:tx>
          <c:spPr>
            <a:ln>
              <a:solidFill>
                <a:schemeClr val="accent5"/>
              </a:solidFill>
            </a:ln>
          </c:spPr>
          <c:marker>
            <c:symbol val="none"/>
          </c:marker>
          <c:val>
            <c:numRef>
              <c:f>'10.2'!$B$38:$M$38</c:f>
              <c:numCache>
                <c:formatCode>#,##0.0</c:formatCode>
                <c:ptCount val="12"/>
                <c:pt idx="0">
                  <c:v>10483.732458235478</c:v>
                </c:pt>
                <c:pt idx="1">
                  <c:v>9991.8577184010446</c:v>
                </c:pt>
                <c:pt idx="2">
                  <c:v>9008.8427346397639</c:v>
                </c:pt>
                <c:pt idx="3">
                  <c:v>7307.0193761318142</c:v>
                </c:pt>
                <c:pt idx="4">
                  <c:v>4265.2032931853355</c:v>
                </c:pt>
                <c:pt idx="5">
                  <c:v>2780.6882968294094</c:v>
                </c:pt>
                <c:pt idx="6">
                  <c:v>2578.1191059999996</c:v>
                </c:pt>
                <c:pt idx="7">
                  <c:v>2659.5106129999999</c:v>
                </c:pt>
                <c:pt idx="8">
                  <c:v>2790.4697320000005</c:v>
                </c:pt>
                <c:pt idx="9">
                  <c:v>5038.0440149296774</c:v>
                </c:pt>
                <c:pt idx="10">
                  <c:v>8464.0722282333627</c:v>
                </c:pt>
                <c:pt idx="11">
                  <c:v>10435.174059932653</c:v>
                </c:pt>
              </c:numCache>
            </c:numRef>
          </c:val>
          <c:smooth val="0"/>
          <c:extLst>
            <c:ext xmlns:c16="http://schemas.microsoft.com/office/drawing/2014/chart" uri="{C3380CC4-5D6E-409C-BE32-E72D297353CC}">
              <c16:uniqueId val="{00000002-CC60-461B-BF03-DA12B8278E4A}"/>
            </c:ext>
          </c:extLst>
        </c:ser>
        <c:dLbls>
          <c:showLegendKey val="0"/>
          <c:showVal val="0"/>
          <c:showCatName val="0"/>
          <c:showSerName val="0"/>
          <c:showPercent val="0"/>
          <c:showBubbleSize val="0"/>
        </c:dLbls>
        <c:marker val="1"/>
        <c:smooth val="0"/>
        <c:axId val="295915520"/>
        <c:axId val="295917056"/>
      </c:lineChart>
      <c:catAx>
        <c:axId val="295915520"/>
        <c:scaling>
          <c:orientation val="minMax"/>
        </c:scaling>
        <c:delete val="0"/>
        <c:axPos val="b"/>
        <c:numFmt formatCode="General" sourceLinked="0"/>
        <c:majorTickMark val="none"/>
        <c:minorTickMark val="none"/>
        <c:tickLblPos val="nextTo"/>
        <c:txPr>
          <a:bodyPr/>
          <a:lstStyle/>
          <a:p>
            <a:pPr>
              <a:defRPr sz="900"/>
            </a:pPr>
            <a:endParaRPr lang="cs-CZ"/>
          </a:p>
        </c:txPr>
        <c:crossAx val="295917056"/>
        <c:crosses val="autoZero"/>
        <c:auto val="1"/>
        <c:lblAlgn val="ctr"/>
        <c:lblOffset val="100"/>
        <c:noMultiLvlLbl val="0"/>
      </c:catAx>
      <c:valAx>
        <c:axId val="295917056"/>
        <c:scaling>
          <c:orientation val="minMax"/>
          <c:max val="25000"/>
        </c:scaling>
        <c:delete val="0"/>
        <c:axPos val="l"/>
        <c:majorGridlines/>
        <c:numFmt formatCode="#,##0" sourceLinked="0"/>
        <c:majorTickMark val="out"/>
        <c:minorTickMark val="none"/>
        <c:tickLblPos val="nextTo"/>
        <c:spPr>
          <a:ln>
            <a:noFill/>
          </a:ln>
        </c:spPr>
        <c:txPr>
          <a:bodyPr/>
          <a:lstStyle/>
          <a:p>
            <a:pPr>
              <a:defRPr sz="900"/>
            </a:pPr>
            <a:endParaRPr lang="cs-CZ"/>
          </a:p>
        </c:txPr>
        <c:crossAx val="295915520"/>
        <c:crosses val="autoZero"/>
        <c:crossBetween val="between"/>
      </c:valAx>
    </c:plotArea>
    <c:legend>
      <c:legendPos val="b"/>
      <c:legendEntry>
        <c:idx val="0"/>
        <c:delete val="1"/>
      </c:legendEntry>
      <c:layout>
        <c:manualLayout>
          <c:xMode val="edge"/>
          <c:yMode val="edge"/>
          <c:x val="0"/>
          <c:y val="0.86535364302169659"/>
          <c:w val="0.65681351805846644"/>
          <c:h val="9.2864789281252511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Spotřeba tepla (TJ)</a:t>
            </a:r>
          </a:p>
        </c:rich>
      </c:tx>
      <c:layout>
        <c:manualLayout>
          <c:xMode val="edge"/>
          <c:yMode val="edge"/>
          <c:x val="1.1742784893065813E-3"/>
          <c:y val="4.8816644700528317E-3"/>
        </c:manualLayout>
      </c:layout>
      <c:overlay val="0"/>
    </c:title>
    <c:autoTitleDeleted val="0"/>
    <c:plotArea>
      <c:layout>
        <c:manualLayout>
          <c:layoutTarget val="inner"/>
          <c:xMode val="edge"/>
          <c:yMode val="edge"/>
          <c:x val="7.9670410297886574E-2"/>
          <c:y val="0.16706746420645918"/>
          <c:w val="0.90299353993263509"/>
          <c:h val="0.57517443366789456"/>
        </c:manualLayout>
      </c:layout>
      <c:barChart>
        <c:barDir val="col"/>
        <c:grouping val="clustered"/>
        <c:varyColors val="0"/>
        <c:ser>
          <c:idx val="2"/>
          <c:order val="0"/>
          <c:tx>
            <c:strRef>
              <c:f>'10.5'!$A$5</c:f>
              <c:strCache>
                <c:ptCount val="1"/>
                <c:pt idx="0">
                  <c:v>Průmysl</c:v>
                </c:pt>
              </c:strCache>
            </c:strRef>
          </c:tx>
          <c:spPr>
            <a:solidFill>
              <a:schemeClr val="accent1"/>
            </a:solidFill>
          </c:spPr>
          <c:invertIfNegative val="0"/>
          <c:cat>
            <c:numRef>
              <c:f>'10.5'!$B$3:$F$3</c:f>
              <c:numCache>
                <c:formatCode>General</c:formatCode>
                <c:ptCount val="5"/>
                <c:pt idx="0">
                  <c:v>2019</c:v>
                </c:pt>
                <c:pt idx="1">
                  <c:v>2020</c:v>
                </c:pt>
                <c:pt idx="2">
                  <c:v>2021</c:v>
                </c:pt>
                <c:pt idx="3">
                  <c:v>2022</c:v>
                </c:pt>
                <c:pt idx="4">
                  <c:v>2023</c:v>
                </c:pt>
              </c:numCache>
            </c:numRef>
          </c:cat>
          <c:val>
            <c:numRef>
              <c:f>'10.5'!$B$5:$F$5</c:f>
              <c:numCache>
                <c:formatCode>#,##0.0</c:formatCode>
                <c:ptCount val="5"/>
                <c:pt idx="0">
                  <c:v>22189.096138399997</c:v>
                </c:pt>
                <c:pt idx="1">
                  <c:v>20738.055958999998</c:v>
                </c:pt>
                <c:pt idx="2">
                  <c:v>22045.395981684778</c:v>
                </c:pt>
                <c:pt idx="3">
                  <c:v>20452.860594999998</c:v>
                </c:pt>
                <c:pt idx="4">
                  <c:v>17725.487091000003</c:v>
                </c:pt>
              </c:numCache>
            </c:numRef>
          </c:val>
          <c:extLst>
            <c:ext xmlns:c16="http://schemas.microsoft.com/office/drawing/2014/chart" uri="{C3380CC4-5D6E-409C-BE32-E72D297353CC}">
              <c16:uniqueId val="{00000000-86ED-4744-A8E3-BCC24A7E0D32}"/>
            </c:ext>
          </c:extLst>
        </c:ser>
        <c:ser>
          <c:idx val="0"/>
          <c:order val="1"/>
          <c:tx>
            <c:strRef>
              <c:f>'10.5'!$A$10</c:f>
              <c:strCache>
                <c:ptCount val="1"/>
                <c:pt idx="0">
                  <c:v>Domácnosti</c:v>
                </c:pt>
              </c:strCache>
            </c:strRef>
          </c:tx>
          <c:spPr>
            <a:solidFill>
              <a:schemeClr val="accent6"/>
            </a:solidFill>
          </c:spPr>
          <c:invertIfNegative val="0"/>
          <c:cat>
            <c:numRef>
              <c:f>'10.5'!$B$3:$F$3</c:f>
              <c:numCache>
                <c:formatCode>General</c:formatCode>
                <c:ptCount val="5"/>
                <c:pt idx="0">
                  <c:v>2019</c:v>
                </c:pt>
                <c:pt idx="1">
                  <c:v>2020</c:v>
                </c:pt>
                <c:pt idx="2">
                  <c:v>2021</c:v>
                </c:pt>
                <c:pt idx="3">
                  <c:v>2022</c:v>
                </c:pt>
                <c:pt idx="4">
                  <c:v>2023</c:v>
                </c:pt>
              </c:numCache>
            </c:numRef>
          </c:cat>
          <c:val>
            <c:numRef>
              <c:f>'10.5'!$B$10:$F$10</c:f>
              <c:numCache>
                <c:formatCode>#,##0.0</c:formatCode>
                <c:ptCount val="5"/>
                <c:pt idx="0">
                  <c:v>33848.785665968302</c:v>
                </c:pt>
                <c:pt idx="1">
                  <c:v>33508.532210038909</c:v>
                </c:pt>
                <c:pt idx="2">
                  <c:v>36775.313857560184</c:v>
                </c:pt>
                <c:pt idx="3">
                  <c:v>32288.978359000012</c:v>
                </c:pt>
                <c:pt idx="4">
                  <c:v>30597.193021999999</c:v>
                </c:pt>
              </c:numCache>
            </c:numRef>
          </c:val>
          <c:extLst>
            <c:ext xmlns:c16="http://schemas.microsoft.com/office/drawing/2014/chart" uri="{C3380CC4-5D6E-409C-BE32-E72D297353CC}">
              <c16:uniqueId val="{00000004-86ED-4744-A8E3-BCC24A7E0D32}"/>
            </c:ext>
          </c:extLst>
        </c:ser>
        <c:ser>
          <c:idx val="1"/>
          <c:order val="2"/>
          <c:tx>
            <c:strRef>
              <c:f>'10.5'!$A$11</c:f>
              <c:strCache>
                <c:ptCount val="1"/>
                <c:pt idx="0">
                  <c:v>Obchod, služby, školství, zdravotnictví</c:v>
                </c:pt>
              </c:strCache>
            </c:strRef>
          </c:tx>
          <c:spPr>
            <a:solidFill>
              <a:srgbClr val="F0948F"/>
            </a:solidFill>
          </c:spPr>
          <c:invertIfNegative val="0"/>
          <c:cat>
            <c:numRef>
              <c:f>'10.5'!$B$3:$F$3</c:f>
              <c:numCache>
                <c:formatCode>General</c:formatCode>
                <c:ptCount val="5"/>
                <c:pt idx="0">
                  <c:v>2019</c:v>
                </c:pt>
                <c:pt idx="1">
                  <c:v>2020</c:v>
                </c:pt>
                <c:pt idx="2">
                  <c:v>2021</c:v>
                </c:pt>
                <c:pt idx="3">
                  <c:v>2022</c:v>
                </c:pt>
                <c:pt idx="4">
                  <c:v>2023</c:v>
                </c:pt>
              </c:numCache>
            </c:numRef>
          </c:cat>
          <c:val>
            <c:numRef>
              <c:f>'10.5'!$B$11:$F$11</c:f>
              <c:numCache>
                <c:formatCode>#,##0.0</c:formatCode>
                <c:ptCount val="5"/>
                <c:pt idx="0">
                  <c:v>18669.824002031695</c:v>
                </c:pt>
                <c:pt idx="1">
                  <c:v>18657.963497485754</c:v>
                </c:pt>
                <c:pt idx="2">
                  <c:v>20036.598336999992</c:v>
                </c:pt>
                <c:pt idx="3">
                  <c:v>17105.546163999999</c:v>
                </c:pt>
                <c:pt idx="4">
                  <c:v>15842.446350999999</c:v>
                </c:pt>
              </c:numCache>
            </c:numRef>
          </c:val>
          <c:extLst>
            <c:ext xmlns:c16="http://schemas.microsoft.com/office/drawing/2014/chart" uri="{C3380CC4-5D6E-409C-BE32-E72D297353CC}">
              <c16:uniqueId val="{00000005-86ED-4744-A8E3-BCC24A7E0D32}"/>
            </c:ext>
          </c:extLst>
        </c:ser>
        <c:dLbls>
          <c:showLegendKey val="0"/>
          <c:showVal val="0"/>
          <c:showCatName val="0"/>
          <c:showSerName val="0"/>
          <c:showPercent val="0"/>
          <c:showBubbleSize val="0"/>
        </c:dLbls>
        <c:gapWidth val="50"/>
        <c:overlap val="-10"/>
        <c:axId val="144700544"/>
        <c:axId val="144702080"/>
      </c:barChart>
      <c:catAx>
        <c:axId val="144700544"/>
        <c:scaling>
          <c:orientation val="minMax"/>
        </c:scaling>
        <c:delete val="0"/>
        <c:axPos val="b"/>
        <c:numFmt formatCode="General" sourceLinked="1"/>
        <c:majorTickMark val="none"/>
        <c:minorTickMark val="none"/>
        <c:tickLblPos val="low"/>
        <c:txPr>
          <a:bodyPr/>
          <a:lstStyle/>
          <a:p>
            <a:pPr>
              <a:defRPr sz="900"/>
            </a:pPr>
            <a:endParaRPr lang="cs-CZ"/>
          </a:p>
        </c:txPr>
        <c:crossAx val="144702080"/>
        <c:crosses val="autoZero"/>
        <c:auto val="1"/>
        <c:lblAlgn val="ctr"/>
        <c:lblOffset val="100"/>
        <c:noMultiLvlLbl val="0"/>
      </c:catAx>
      <c:valAx>
        <c:axId val="144702080"/>
        <c:scaling>
          <c:orientation val="minMax"/>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4700544"/>
        <c:crosses val="autoZero"/>
        <c:crossBetween val="between"/>
      </c:valAx>
    </c:plotArea>
    <c:legend>
      <c:legendPos val="b"/>
      <c:layout>
        <c:manualLayout>
          <c:xMode val="edge"/>
          <c:yMode val="edge"/>
          <c:x val="1.2647126071985489E-3"/>
          <c:y val="0.81651943721627063"/>
          <c:w val="0.57923837409693857"/>
          <c:h val="0.1491457988352314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F5E-443A-8638-483B753BB5E8}"/>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F5E-443A-8638-483B753BB5E8}"/>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F5E-443A-8638-483B753BB5E8}"/>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F5E-443A-8638-483B753BB5E8}"/>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F5E-443A-8638-483B753BB5E8}"/>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F5E-443A-8638-483B753BB5E8}"/>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F5E-443A-8638-483B753BB5E8}"/>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F5E-443A-8638-483B753BB5E8}"/>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F5E-443A-8638-483B753BB5E8}"/>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F5E-443A-8638-483B753BB5E8}"/>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F5E-443A-8638-483B753BB5E8}"/>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F5E-443A-8638-483B753BB5E8}"/>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F5E-443A-8638-483B753BB5E8}"/>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F5E-443A-8638-483B753BB5E8}"/>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F5E-443A-8638-483B753BB5E8}"/>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CF5E-443A-8638-483B753BB5E8}"/>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2156-46E3-901C-C4E7251D05B1}"/>
              </c:ext>
            </c:extLst>
          </c:dPt>
          <c:dPt>
            <c:idx val="1"/>
            <c:bubble3D val="0"/>
            <c:spPr>
              <a:solidFill>
                <a:schemeClr val="accent2"/>
              </a:solidFill>
            </c:spPr>
            <c:extLst>
              <c:ext xmlns:c16="http://schemas.microsoft.com/office/drawing/2014/chart" uri="{C3380CC4-5D6E-409C-BE32-E72D297353CC}">
                <c16:uniqueId val="{00000003-2156-46E3-901C-C4E7251D05B1}"/>
              </c:ext>
            </c:extLst>
          </c:dPt>
          <c:dPt>
            <c:idx val="2"/>
            <c:bubble3D val="0"/>
            <c:spPr>
              <a:solidFill>
                <a:schemeClr val="accent3"/>
              </a:solidFill>
            </c:spPr>
            <c:extLst>
              <c:ext xmlns:c16="http://schemas.microsoft.com/office/drawing/2014/chart" uri="{C3380CC4-5D6E-409C-BE32-E72D297353CC}">
                <c16:uniqueId val="{00000005-2156-46E3-901C-C4E7251D05B1}"/>
              </c:ext>
            </c:extLst>
          </c:dPt>
          <c:dPt>
            <c:idx val="3"/>
            <c:bubble3D val="0"/>
            <c:spPr>
              <a:solidFill>
                <a:schemeClr val="accent4"/>
              </a:solidFill>
            </c:spPr>
            <c:extLst>
              <c:ext xmlns:c16="http://schemas.microsoft.com/office/drawing/2014/chart" uri="{C3380CC4-5D6E-409C-BE32-E72D297353CC}">
                <c16:uniqueId val="{00000007-2156-46E3-901C-C4E7251D05B1}"/>
              </c:ext>
            </c:extLst>
          </c:dPt>
          <c:dPt>
            <c:idx val="4"/>
            <c:bubble3D val="0"/>
            <c:spPr>
              <a:solidFill>
                <a:schemeClr val="accent5"/>
              </a:solidFill>
            </c:spPr>
            <c:extLst>
              <c:ext xmlns:c16="http://schemas.microsoft.com/office/drawing/2014/chart" uri="{C3380CC4-5D6E-409C-BE32-E72D297353CC}">
                <c16:uniqueId val="{00000009-2156-46E3-901C-C4E7251D05B1}"/>
              </c:ext>
            </c:extLst>
          </c:dPt>
          <c:dPt>
            <c:idx val="5"/>
            <c:bubble3D val="0"/>
            <c:spPr>
              <a:solidFill>
                <a:schemeClr val="accent6"/>
              </a:solidFill>
            </c:spPr>
            <c:extLst>
              <c:ext xmlns:c16="http://schemas.microsoft.com/office/drawing/2014/chart" uri="{C3380CC4-5D6E-409C-BE32-E72D297353CC}">
                <c16:uniqueId val="{0000000B-2156-46E3-901C-C4E7251D05B1}"/>
              </c:ext>
            </c:extLst>
          </c:dPt>
          <c:dPt>
            <c:idx val="6"/>
            <c:bubble3D val="0"/>
            <c:spPr>
              <a:solidFill>
                <a:srgbClr val="F0948F"/>
              </a:solidFill>
            </c:spPr>
            <c:extLst>
              <c:ext xmlns:c16="http://schemas.microsoft.com/office/drawing/2014/chart" uri="{C3380CC4-5D6E-409C-BE32-E72D297353CC}">
                <c16:uniqueId val="{0000000D-2156-46E3-901C-C4E7251D05B1}"/>
              </c:ext>
            </c:extLst>
          </c:dPt>
          <c:dPt>
            <c:idx val="7"/>
            <c:bubble3D val="0"/>
            <c:spPr>
              <a:solidFill>
                <a:srgbClr val="F7C9C7"/>
              </a:solidFill>
            </c:spPr>
            <c:extLst>
              <c:ext xmlns:c16="http://schemas.microsoft.com/office/drawing/2014/chart" uri="{C3380CC4-5D6E-409C-BE32-E72D297353CC}">
                <c16:uniqueId val="{0000000F-2156-46E3-901C-C4E7251D05B1}"/>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10-2156-46E3-901C-C4E7251D05B1}"/>
            </c:ext>
          </c:extLst>
        </c:ser>
        <c:ser>
          <c:idx val="2"/>
          <c:order val="1"/>
          <c:dPt>
            <c:idx val="0"/>
            <c:bubble3D val="0"/>
            <c:spPr>
              <a:solidFill>
                <a:schemeClr val="accent1"/>
              </a:solidFill>
            </c:spPr>
            <c:extLst>
              <c:ext xmlns:c16="http://schemas.microsoft.com/office/drawing/2014/chart" uri="{C3380CC4-5D6E-409C-BE32-E72D297353CC}">
                <c16:uniqueId val="{00000012-2156-46E3-901C-C4E7251D05B1}"/>
              </c:ext>
            </c:extLst>
          </c:dPt>
          <c:dPt>
            <c:idx val="1"/>
            <c:bubble3D val="0"/>
            <c:spPr>
              <a:solidFill>
                <a:schemeClr val="accent2"/>
              </a:solidFill>
            </c:spPr>
            <c:extLst>
              <c:ext xmlns:c16="http://schemas.microsoft.com/office/drawing/2014/chart" uri="{C3380CC4-5D6E-409C-BE32-E72D297353CC}">
                <c16:uniqueId val="{00000014-2156-46E3-901C-C4E7251D05B1}"/>
              </c:ext>
            </c:extLst>
          </c:dPt>
          <c:dPt>
            <c:idx val="2"/>
            <c:bubble3D val="0"/>
            <c:spPr>
              <a:solidFill>
                <a:schemeClr val="accent3"/>
              </a:solidFill>
            </c:spPr>
            <c:extLst>
              <c:ext xmlns:c16="http://schemas.microsoft.com/office/drawing/2014/chart" uri="{C3380CC4-5D6E-409C-BE32-E72D297353CC}">
                <c16:uniqueId val="{00000016-2156-46E3-901C-C4E7251D05B1}"/>
              </c:ext>
            </c:extLst>
          </c:dPt>
          <c:dPt>
            <c:idx val="3"/>
            <c:bubble3D val="0"/>
            <c:spPr>
              <a:solidFill>
                <a:schemeClr val="accent4"/>
              </a:solidFill>
            </c:spPr>
            <c:extLst>
              <c:ext xmlns:c16="http://schemas.microsoft.com/office/drawing/2014/chart" uri="{C3380CC4-5D6E-409C-BE32-E72D297353CC}">
                <c16:uniqueId val="{00000018-2156-46E3-901C-C4E7251D05B1}"/>
              </c:ext>
            </c:extLst>
          </c:dPt>
          <c:dPt>
            <c:idx val="4"/>
            <c:bubble3D val="0"/>
            <c:spPr>
              <a:solidFill>
                <a:schemeClr val="accent5"/>
              </a:solidFill>
            </c:spPr>
            <c:extLst>
              <c:ext xmlns:c16="http://schemas.microsoft.com/office/drawing/2014/chart" uri="{C3380CC4-5D6E-409C-BE32-E72D297353CC}">
                <c16:uniqueId val="{0000001A-2156-46E3-901C-C4E7251D05B1}"/>
              </c:ext>
            </c:extLst>
          </c:dPt>
          <c:dPt>
            <c:idx val="5"/>
            <c:bubble3D val="0"/>
            <c:spPr>
              <a:solidFill>
                <a:schemeClr val="accent6"/>
              </a:solidFill>
            </c:spPr>
            <c:extLst>
              <c:ext xmlns:c16="http://schemas.microsoft.com/office/drawing/2014/chart" uri="{C3380CC4-5D6E-409C-BE32-E72D297353CC}">
                <c16:uniqueId val="{0000001C-2156-46E3-901C-C4E7251D05B1}"/>
              </c:ext>
            </c:extLst>
          </c:dPt>
          <c:dPt>
            <c:idx val="6"/>
            <c:bubble3D val="0"/>
            <c:spPr>
              <a:solidFill>
                <a:srgbClr val="F0948F"/>
              </a:solidFill>
            </c:spPr>
            <c:extLst>
              <c:ext xmlns:c16="http://schemas.microsoft.com/office/drawing/2014/chart" uri="{C3380CC4-5D6E-409C-BE32-E72D297353CC}">
                <c16:uniqueId val="{0000001E-2156-46E3-901C-C4E7251D05B1}"/>
              </c:ext>
            </c:extLst>
          </c:dPt>
          <c:dPt>
            <c:idx val="7"/>
            <c:bubble3D val="0"/>
            <c:spPr>
              <a:solidFill>
                <a:srgbClr val="F7C9C7"/>
              </a:solidFill>
            </c:spPr>
            <c:extLst>
              <c:ext xmlns:c16="http://schemas.microsoft.com/office/drawing/2014/chart" uri="{C3380CC4-5D6E-409C-BE32-E72D297353CC}">
                <c16:uniqueId val="{00000020-2156-46E3-901C-C4E7251D05B1}"/>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1-2156-46E3-901C-C4E7251D05B1}"/>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B187-42F8-8135-75264A0C3574}"/>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B187-42F8-8135-75264A0C3574}"/>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B187-42F8-8135-75264A0C3574}"/>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B187-42F8-8135-75264A0C3574}"/>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B187-42F8-8135-75264A0C3574}"/>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B187-42F8-8135-75264A0C3574}"/>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B187-42F8-8135-75264A0C3574}"/>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B187-42F8-8135-75264A0C3574}"/>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B187-42F8-8135-75264A0C3574}"/>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B187-42F8-8135-75264A0C3574}"/>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B187-42F8-8135-75264A0C3574}"/>
            </c:ext>
          </c:extLst>
        </c:ser>
        <c:ser>
          <c:idx val="11"/>
          <c:order val="11"/>
          <c:tx>
            <c:strRef>
              <c:f>'4.1'!$O$19</c:f>
              <c:strCache>
                <c:ptCount val="1"/>
              </c:strCache>
            </c:strRef>
          </c:tx>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B187-42F8-8135-75264A0C3574}"/>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B187-42F8-8135-75264A0C3574}"/>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B187-42F8-8135-75264A0C3574}"/>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B187-42F8-8135-75264A0C3574}"/>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B187-42F8-8135-75264A0C3574}"/>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US" sz="1000">
                <a:solidFill>
                  <a:schemeClr val="tx2"/>
                </a:solidFill>
              </a:rPr>
              <a:t>Podíl kategori</a:t>
            </a:r>
            <a:r>
              <a:rPr lang="cs-CZ" sz="1000">
                <a:solidFill>
                  <a:schemeClr val="tx2"/>
                </a:solidFill>
              </a:rPr>
              <a:t>í</a:t>
            </a:r>
            <a:r>
              <a:rPr lang="en-US" sz="1000">
                <a:solidFill>
                  <a:schemeClr val="tx2"/>
                </a:solidFill>
              </a:rPr>
              <a:t> </a:t>
            </a:r>
            <a:r>
              <a:rPr lang="cs-CZ" sz="1000">
                <a:solidFill>
                  <a:schemeClr val="tx2"/>
                </a:solidFill>
              </a:rPr>
              <a:t>uhlí</a:t>
            </a:r>
            <a:r>
              <a:rPr lang="en-US" sz="1000">
                <a:solidFill>
                  <a:schemeClr val="tx2"/>
                </a:solidFill>
              </a:rPr>
              <a:t> na</a:t>
            </a:r>
            <a:endParaRPr lang="cs-CZ" sz="1000">
              <a:solidFill>
                <a:schemeClr val="tx2"/>
              </a:solidFill>
            </a:endParaRPr>
          </a:p>
          <a:p>
            <a:pPr algn="l">
              <a:defRPr/>
            </a:pPr>
            <a:r>
              <a:rPr lang="cs-CZ" sz="1000">
                <a:solidFill>
                  <a:schemeClr val="tx2"/>
                </a:solidFill>
              </a:rPr>
              <a:t>dodávkách tepla</a:t>
            </a:r>
            <a:endParaRPr lang="en-US" sz="1000">
              <a:solidFill>
                <a:schemeClr val="tx2"/>
              </a:solidFill>
            </a:endParaRPr>
          </a:p>
        </c:rich>
      </c:tx>
      <c:layout>
        <c:manualLayout>
          <c:xMode val="edge"/>
          <c:yMode val="edge"/>
          <c:x val="2.4691358024691384E-3"/>
          <c:y val="1.7779851834568046E-2"/>
        </c:manualLayout>
      </c:layout>
      <c:overlay val="0"/>
    </c:title>
    <c:autoTitleDeleted val="0"/>
    <c:plotArea>
      <c:layout>
        <c:manualLayout>
          <c:layoutTarget val="inner"/>
          <c:xMode val="edge"/>
          <c:yMode val="edge"/>
          <c:x val="0.40257880091377468"/>
          <c:y val="0.14956160495773718"/>
          <c:w val="0.35371099445902587"/>
          <c:h val="0.79820117499468701"/>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4-3BE2-448C-9EA2-7552889CB878}"/>
              </c:ext>
            </c:extLst>
          </c:dPt>
          <c:dPt>
            <c:idx val="1"/>
            <c:bubble3D val="0"/>
            <c:spPr>
              <a:solidFill>
                <a:schemeClr val="accent2"/>
              </a:solidFill>
            </c:spPr>
            <c:extLst>
              <c:ext xmlns:c16="http://schemas.microsoft.com/office/drawing/2014/chart" uri="{C3380CC4-5D6E-409C-BE32-E72D297353CC}">
                <c16:uniqueId val="{00000001-3BE2-448C-9EA2-7552889CB878}"/>
              </c:ext>
            </c:extLst>
          </c:dPt>
          <c:dPt>
            <c:idx val="2"/>
            <c:bubble3D val="0"/>
            <c:spPr>
              <a:solidFill>
                <a:schemeClr val="accent3"/>
              </a:solidFill>
            </c:spPr>
            <c:extLst>
              <c:ext xmlns:c16="http://schemas.microsoft.com/office/drawing/2014/chart" uri="{C3380CC4-5D6E-409C-BE32-E72D297353CC}">
                <c16:uniqueId val="{00000005-3BE2-448C-9EA2-7552889CB878}"/>
              </c:ext>
            </c:extLst>
          </c:dPt>
          <c:dPt>
            <c:idx val="3"/>
            <c:bubble3D val="0"/>
            <c:spPr>
              <a:solidFill>
                <a:schemeClr val="accent4"/>
              </a:solidFill>
            </c:spPr>
            <c:extLst>
              <c:ext xmlns:c16="http://schemas.microsoft.com/office/drawing/2014/chart" uri="{C3380CC4-5D6E-409C-BE32-E72D297353CC}">
                <c16:uniqueId val="{00000004-34EE-4F56-8A11-458BF592EEC9}"/>
              </c:ext>
            </c:extLst>
          </c:dPt>
          <c:dPt>
            <c:idx val="4"/>
            <c:bubble3D val="0"/>
            <c:spPr>
              <a:solidFill>
                <a:schemeClr val="accent5"/>
              </a:solidFill>
            </c:spPr>
            <c:extLst>
              <c:ext xmlns:c16="http://schemas.microsoft.com/office/drawing/2014/chart" uri="{C3380CC4-5D6E-409C-BE32-E72D297353CC}">
                <c16:uniqueId val="{00000003-3BE2-448C-9EA2-7552889CB878}"/>
              </c:ext>
            </c:extLst>
          </c:dPt>
          <c:dPt>
            <c:idx val="5"/>
            <c:bubble3D val="0"/>
            <c:spPr>
              <a:solidFill>
                <a:schemeClr val="accent6"/>
              </a:solidFill>
            </c:spPr>
            <c:extLst>
              <c:ext xmlns:c16="http://schemas.microsoft.com/office/drawing/2014/chart" uri="{C3380CC4-5D6E-409C-BE32-E72D297353CC}">
                <c16:uniqueId val="{00000006-3BE2-448C-9EA2-7552889CB878}"/>
              </c:ext>
            </c:extLst>
          </c:dPt>
          <c:dPt>
            <c:idx val="6"/>
            <c:bubble3D val="0"/>
            <c:spPr>
              <a:solidFill>
                <a:srgbClr val="F0948F"/>
              </a:solidFill>
            </c:spPr>
            <c:extLst>
              <c:ext xmlns:c16="http://schemas.microsoft.com/office/drawing/2014/chart" uri="{C3380CC4-5D6E-409C-BE32-E72D297353CC}">
                <c16:uniqueId val="{00000007-3BE2-448C-9EA2-7552889CB878}"/>
              </c:ext>
            </c:extLst>
          </c:dPt>
          <c:dPt>
            <c:idx val="7"/>
            <c:bubble3D val="0"/>
            <c:spPr>
              <a:solidFill>
                <a:srgbClr val="F7C9C7"/>
              </a:solidFill>
            </c:spPr>
            <c:extLst>
              <c:ext xmlns:c16="http://schemas.microsoft.com/office/drawing/2014/chart" uri="{C3380CC4-5D6E-409C-BE32-E72D297353CC}">
                <c16:uniqueId val="{00000008-3BE2-448C-9EA2-7552889CB878}"/>
              </c:ext>
            </c:extLst>
          </c:dPt>
          <c:dLbls>
            <c:dLbl>
              <c:idx val="0"/>
              <c:layout>
                <c:manualLayout>
                  <c:x val="0.11277108506597966"/>
                  <c:y val="-0.11685781467440856"/>
                </c:manualLayout>
              </c:layout>
              <c:numFmt formatCode="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BE2-448C-9EA2-7552889CB878}"/>
                </c:ext>
              </c:extLst>
            </c:dLbl>
            <c:dLbl>
              <c:idx val="2"/>
              <c:delete val="1"/>
              <c:extLst>
                <c:ext xmlns:c15="http://schemas.microsoft.com/office/drawing/2012/chart" uri="{CE6537A1-D6FC-4f65-9D91-7224C49458BB}"/>
                <c:ext xmlns:c16="http://schemas.microsoft.com/office/drawing/2014/chart" uri="{C3380CC4-5D6E-409C-BE32-E72D297353CC}">
                  <c16:uniqueId val="{00000005-3BE2-448C-9EA2-7552889CB878}"/>
                </c:ext>
              </c:extLst>
            </c:dLbl>
            <c:dLbl>
              <c:idx val="3"/>
              <c:tx>
                <c:rich>
                  <a:bodyPr/>
                  <a:lstStyle/>
                  <a:p>
                    <a:pPr algn="ctr" rtl="0">
                      <a:defRPr sz="900">
                        <a:solidFill>
                          <a:schemeClr val="bg1"/>
                        </a:solidFill>
                      </a:defRPr>
                    </a:pPr>
                    <a:r>
                      <a:rPr lang="en-US" sz="900">
                        <a:solidFill>
                          <a:schemeClr val="bg1"/>
                        </a:solidFill>
                      </a:rPr>
                      <a:t>7%</a:t>
                    </a:r>
                  </a:p>
                </c:rich>
              </c:tx>
              <c:spPr>
                <a:noFill/>
                <a:ln>
                  <a:noFill/>
                </a:ln>
                <a:effectLst/>
              </c:sp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4EE-4F56-8A11-458BF592EEC9}"/>
                </c:ext>
              </c:extLst>
            </c:dLbl>
            <c:dLbl>
              <c:idx val="5"/>
              <c:delete val="1"/>
              <c:extLst>
                <c:ext xmlns:c15="http://schemas.microsoft.com/office/drawing/2012/chart" uri="{CE6537A1-D6FC-4f65-9D91-7224C49458BB}"/>
                <c:ext xmlns:c16="http://schemas.microsoft.com/office/drawing/2014/chart" uri="{C3380CC4-5D6E-409C-BE32-E72D297353CC}">
                  <c16:uniqueId val="{00000006-3BE2-448C-9EA2-7552889CB878}"/>
                </c:ext>
              </c:extLst>
            </c:dLbl>
            <c:dLbl>
              <c:idx val="6"/>
              <c:delete val="1"/>
              <c:extLst>
                <c:ext xmlns:c15="http://schemas.microsoft.com/office/drawing/2012/chart" uri="{CE6537A1-D6FC-4f65-9D91-7224C49458BB}"/>
                <c:ext xmlns:c16="http://schemas.microsoft.com/office/drawing/2014/chart" uri="{C3380CC4-5D6E-409C-BE32-E72D297353CC}">
                  <c16:uniqueId val="{00000007-3BE2-448C-9EA2-7552889CB878}"/>
                </c:ext>
              </c:extLst>
            </c:dLbl>
            <c:dLbl>
              <c:idx val="7"/>
              <c:delete val="1"/>
              <c:extLst>
                <c:ext xmlns:c15="http://schemas.microsoft.com/office/drawing/2012/chart" uri="{CE6537A1-D6FC-4f65-9D91-7224C49458BB}"/>
                <c:ext xmlns:c16="http://schemas.microsoft.com/office/drawing/2014/chart" uri="{C3380CC4-5D6E-409C-BE32-E72D297353CC}">
                  <c16:uniqueId val="{00000008-3BE2-448C-9EA2-7552889CB878}"/>
                </c:ext>
              </c:extLst>
            </c:dLbl>
            <c:spPr>
              <a:noFill/>
              <a:ln>
                <a:noFill/>
              </a:ln>
              <a:effectLst/>
            </c:spPr>
            <c:txPr>
              <a:bodyPr wrap="square" lIns="38100" tIns="19050" rIns="38100" bIns="19050" anchor="ctr">
                <a:spAutoFit/>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'5.4'!$A$6:$A$13</c:f>
              <c:strCache>
                <c:ptCount val="8"/>
                <c:pt idx="0">
                  <c:v>Černé uhlí tříděné</c:v>
                </c:pt>
                <c:pt idx="1">
                  <c:v>Černé uhlí průmyslové</c:v>
                </c:pt>
                <c:pt idx="2">
                  <c:v>Černouhelné kaly a granulát</c:v>
                </c:pt>
                <c:pt idx="3">
                  <c:v>Hnědé uhlí tříděné</c:v>
                </c:pt>
                <c:pt idx="4">
                  <c:v>Hnědé uhlí průmyslové</c:v>
                </c:pt>
                <c:pt idx="5">
                  <c:v>Hnědé uhlí - Brikety</c:v>
                </c:pt>
                <c:pt idx="6">
                  <c:v>Hnědé uhlí - Lignit</c:v>
                </c:pt>
                <c:pt idx="7">
                  <c:v>Hnědé uhlí - Mourové kaly</c:v>
                </c:pt>
              </c:strCache>
            </c:strRef>
          </c:cat>
          <c:val>
            <c:numRef>
              <c:f>'5.4'!$N$6:$N$13</c:f>
              <c:numCache>
                <c:formatCode>#,##0.0</c:formatCode>
                <c:ptCount val="8"/>
                <c:pt idx="0">
                  <c:v>322.38750999999996</c:v>
                </c:pt>
                <c:pt idx="1">
                  <c:v>6749.5195090000016</c:v>
                </c:pt>
                <c:pt idx="2">
                  <c:v>3.69482</c:v>
                </c:pt>
                <c:pt idx="3">
                  <c:v>2924.3228719999997</c:v>
                </c:pt>
                <c:pt idx="4">
                  <c:v>30241.218794999997</c:v>
                </c:pt>
                <c:pt idx="5">
                  <c:v>0.50800000000000001</c:v>
                </c:pt>
                <c:pt idx="6">
                  <c:v>0</c:v>
                </c:pt>
                <c:pt idx="7">
                  <c:v>0</c:v>
                </c:pt>
              </c:numCache>
            </c:numRef>
          </c:val>
          <c:extLst>
            <c:ext xmlns:c16="http://schemas.microsoft.com/office/drawing/2014/chart" uri="{C3380CC4-5D6E-409C-BE32-E72D297353CC}">
              <c16:uniqueId val="{00000009-3BE2-448C-9EA2-7552889CB878}"/>
            </c:ext>
          </c:extLst>
        </c:ser>
        <c:dLbls>
          <c:showLegendKey val="0"/>
          <c:showVal val="0"/>
          <c:showCatName val="0"/>
          <c:showSerName val="0"/>
          <c:showPercent val="1"/>
          <c:showBubbleSize val="0"/>
          <c:showLeaderLines val="1"/>
        </c:dLbls>
        <c:firstSliceAng val="43"/>
        <c:holeSize val="50"/>
      </c:doughnutChart>
    </c:plotArea>
    <c:plotVisOnly val="1"/>
    <c:dispBlanksAs val="gap"/>
    <c:showDLblsOverMax val="0"/>
  </c:chart>
  <c:spPr>
    <a:ln>
      <a:noFill/>
    </a:ln>
  </c:spPr>
  <c:txPr>
    <a:bodyPr/>
    <a:lstStyle/>
    <a:p>
      <a:pPr>
        <a:defRPr sz="1050"/>
      </a:pPr>
      <a:endParaRPr lang="cs-CZ"/>
    </a:p>
  </c:txPr>
  <c:printSettings>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a:solidFill>
                  <a:schemeClr val="tx2"/>
                </a:solidFill>
              </a:rPr>
              <a:t>Bilance tepla (TJ)</a:t>
            </a:r>
          </a:p>
        </c:rich>
      </c:tx>
      <c:layout>
        <c:manualLayout>
          <c:xMode val="edge"/>
          <c:yMode val="edge"/>
          <c:x val="6.4524454768356972E-5"/>
          <c:y val="2.3691377830839831E-2"/>
        </c:manualLayout>
      </c:layout>
      <c:overlay val="0"/>
    </c:title>
    <c:autoTitleDeleted val="0"/>
    <c:plotArea>
      <c:layout>
        <c:manualLayout>
          <c:layoutTarget val="inner"/>
          <c:xMode val="edge"/>
          <c:yMode val="edge"/>
          <c:x val="5.131015127174144E-2"/>
          <c:y val="0.11527845141712992"/>
          <c:w val="0.92804202320238427"/>
          <c:h val="0.79793213446256017"/>
        </c:manualLayout>
      </c:layout>
      <c:barChart>
        <c:barDir val="col"/>
        <c:grouping val="stacked"/>
        <c:varyColors val="0"/>
        <c:ser>
          <c:idx val="0"/>
          <c:order val="0"/>
          <c:tx>
            <c:strRef>
              <c:f>'3'!$A$18</c:f>
              <c:strCache>
                <c:ptCount val="1"/>
                <c:pt idx="0">
                  <c:v>Výroba tepla brutto</c:v>
                </c:pt>
              </c:strCache>
            </c:strRef>
          </c:tx>
          <c:spPr>
            <a:solidFill>
              <a:srgbClr val="233060"/>
            </a:solidFill>
          </c:spPr>
          <c:invertIfNegative val="0"/>
          <c:val>
            <c:numRef>
              <c:f>'3'!$B$18:$M$18</c:f>
              <c:numCache>
                <c:formatCode>#,##0.0</c:formatCode>
                <c:ptCount val="12"/>
                <c:pt idx="0">
                  <c:v>17250.727659492997</c:v>
                </c:pt>
                <c:pt idx="1">
                  <c:v>15720.919288129891</c:v>
                </c:pt>
                <c:pt idx="2">
                  <c:v>14975.678906586258</c:v>
                </c:pt>
                <c:pt idx="3">
                  <c:v>12947.129540670849</c:v>
                </c:pt>
                <c:pt idx="4">
                  <c:v>9390.8753124830073</c:v>
                </c:pt>
                <c:pt idx="5">
                  <c:v>7110.7652937417606</c:v>
                </c:pt>
                <c:pt idx="6">
                  <c:v>7057.8295559999988</c:v>
                </c:pt>
                <c:pt idx="7">
                  <c:v>7065.552075999999</c:v>
                </c:pt>
                <c:pt idx="8">
                  <c:v>7304.3957709999986</c:v>
                </c:pt>
                <c:pt idx="9">
                  <c:v>10630.693201999999</c:v>
                </c:pt>
                <c:pt idx="10">
                  <c:v>14252.357816999996</c:v>
                </c:pt>
                <c:pt idx="11">
                  <c:v>17216.104485</c:v>
                </c:pt>
              </c:numCache>
            </c:numRef>
          </c:val>
          <c:extLst>
            <c:ext xmlns:c16="http://schemas.microsoft.com/office/drawing/2014/chart" uri="{C3380CC4-5D6E-409C-BE32-E72D297353CC}">
              <c16:uniqueId val="{00000000-17F0-43A7-BC01-5C4DC9758F47}"/>
            </c:ext>
          </c:extLst>
        </c:ser>
        <c:ser>
          <c:idx val="1"/>
          <c:order val="1"/>
          <c:tx>
            <c:strRef>
              <c:f>'3'!$A$19</c:f>
              <c:strCache>
                <c:ptCount val="1"/>
                <c:pt idx="0">
                  <c:v>Technologická vlastní spotřeba tepla </c:v>
                </c:pt>
              </c:strCache>
            </c:strRef>
          </c:tx>
          <c:spPr>
            <a:solidFill>
              <a:srgbClr val="596387"/>
            </a:solidFill>
          </c:spPr>
          <c:invertIfNegative val="0"/>
          <c:val>
            <c:numRef>
              <c:f>'3'!$B$19:$M$19</c:f>
              <c:numCache>
                <c:formatCode>#,##0.0</c:formatCode>
                <c:ptCount val="12"/>
                <c:pt idx="0">
                  <c:v>-836.16468700000007</c:v>
                </c:pt>
                <c:pt idx="1">
                  <c:v>-722.62665199999992</c:v>
                </c:pt>
                <c:pt idx="2">
                  <c:v>-789.82803500000068</c:v>
                </c:pt>
                <c:pt idx="3">
                  <c:v>-749.7249820000003</c:v>
                </c:pt>
                <c:pt idx="4">
                  <c:v>-677.89988600000004</c:v>
                </c:pt>
                <c:pt idx="5">
                  <c:v>-628.48103100000014</c:v>
                </c:pt>
                <c:pt idx="6">
                  <c:v>-602.68138599999975</c:v>
                </c:pt>
                <c:pt idx="7">
                  <c:v>-612.85355999999979</c:v>
                </c:pt>
                <c:pt idx="8">
                  <c:v>-632.40046000000018</c:v>
                </c:pt>
                <c:pt idx="9">
                  <c:v>-688.30049700000018</c:v>
                </c:pt>
                <c:pt idx="10">
                  <c:v>-731.87167899999963</c:v>
                </c:pt>
                <c:pt idx="11">
                  <c:v>-863.04333000000031</c:v>
                </c:pt>
              </c:numCache>
            </c:numRef>
          </c:val>
          <c:extLst>
            <c:ext xmlns:c16="http://schemas.microsoft.com/office/drawing/2014/chart" uri="{C3380CC4-5D6E-409C-BE32-E72D297353CC}">
              <c16:uniqueId val="{00000001-17F0-43A7-BC01-5C4DC9758F47}"/>
            </c:ext>
          </c:extLst>
        </c:ser>
        <c:ser>
          <c:idx val="2"/>
          <c:order val="2"/>
          <c:tx>
            <c:strRef>
              <c:f>'3'!$A$20</c:f>
              <c:strCache>
                <c:ptCount val="1"/>
                <c:pt idx="0">
                  <c:v>Ztráty</c:v>
                </c:pt>
              </c:strCache>
            </c:strRef>
          </c:tx>
          <c:spPr>
            <a:solidFill>
              <a:srgbClr val="9196B0"/>
            </a:solidFill>
          </c:spPr>
          <c:invertIfNegative val="0"/>
          <c:val>
            <c:numRef>
              <c:f>'3'!$B$20:$M$20</c:f>
              <c:numCache>
                <c:formatCode>#,##0.0</c:formatCode>
                <c:ptCount val="12"/>
                <c:pt idx="0">
                  <c:v>-1301.33273461151</c:v>
                </c:pt>
                <c:pt idx="1">
                  <c:v>-1173.7223865900385</c:v>
                </c:pt>
                <c:pt idx="2">
                  <c:v>-1171.5702917624583</c:v>
                </c:pt>
                <c:pt idx="3">
                  <c:v>-1153.3586316566041</c:v>
                </c:pt>
                <c:pt idx="4">
                  <c:v>-941.72425635178297</c:v>
                </c:pt>
                <c:pt idx="5">
                  <c:v>-732.37797370640749</c:v>
                </c:pt>
                <c:pt idx="6">
                  <c:v>-721.75536732</c:v>
                </c:pt>
                <c:pt idx="7">
                  <c:v>-746.03901314000007</c:v>
                </c:pt>
                <c:pt idx="8">
                  <c:v>-734.69751287999941</c:v>
                </c:pt>
                <c:pt idx="9">
                  <c:v>-996.78879235032321</c:v>
                </c:pt>
                <c:pt idx="10">
                  <c:v>-1179.8392015866345</c:v>
                </c:pt>
                <c:pt idx="11">
                  <c:v>-1184.9432943473475</c:v>
                </c:pt>
              </c:numCache>
            </c:numRef>
          </c:val>
          <c:extLst>
            <c:ext xmlns:c16="http://schemas.microsoft.com/office/drawing/2014/chart" uri="{C3380CC4-5D6E-409C-BE32-E72D297353CC}">
              <c16:uniqueId val="{00000002-17F0-43A7-BC01-5C4DC9758F47}"/>
            </c:ext>
          </c:extLst>
        </c:ser>
        <c:ser>
          <c:idx val="3"/>
          <c:order val="3"/>
          <c:tx>
            <c:strRef>
              <c:f>'3'!$A$21</c:f>
              <c:strCache>
                <c:ptCount val="1"/>
                <c:pt idx="0">
                  <c:v>Vlastní spotřeba tepla</c:v>
                </c:pt>
              </c:strCache>
            </c:strRef>
          </c:tx>
          <c:spPr>
            <a:solidFill>
              <a:srgbClr val="C7CCD6"/>
            </a:solidFill>
          </c:spPr>
          <c:invertIfNegative val="0"/>
          <c:val>
            <c:numRef>
              <c:f>'3'!$B$21:$M$21</c:f>
              <c:numCache>
                <c:formatCode>#,##0.0</c:formatCode>
                <c:ptCount val="12"/>
                <c:pt idx="0">
                  <c:v>-4606.9076666460069</c:v>
                </c:pt>
                <c:pt idx="1">
                  <c:v>-3811.0241481388039</c:v>
                </c:pt>
                <c:pt idx="2">
                  <c:v>-3988.6201831840317</c:v>
                </c:pt>
                <c:pt idx="3">
                  <c:v>-3716.3458378824303</c:v>
                </c:pt>
                <c:pt idx="4">
                  <c:v>-3484.9220089458872</c:v>
                </c:pt>
                <c:pt idx="5">
                  <c:v>-2947.3952262059388</c:v>
                </c:pt>
                <c:pt idx="6">
                  <c:v>-3134.7801066800007</c:v>
                </c:pt>
                <c:pt idx="7">
                  <c:v>-3028.8931318600016</c:v>
                </c:pt>
                <c:pt idx="8">
                  <c:v>-3129.5621671199988</c:v>
                </c:pt>
                <c:pt idx="9">
                  <c:v>-3892.5884807199973</c:v>
                </c:pt>
                <c:pt idx="10">
                  <c:v>-3866.1266471799986</c:v>
                </c:pt>
                <c:pt idx="11">
                  <c:v>-4710.0460357200018</c:v>
                </c:pt>
              </c:numCache>
            </c:numRef>
          </c:val>
          <c:extLst>
            <c:ext xmlns:c16="http://schemas.microsoft.com/office/drawing/2014/chart" uri="{C3380CC4-5D6E-409C-BE32-E72D297353CC}">
              <c16:uniqueId val="{00000003-17F0-43A7-BC01-5C4DC9758F47}"/>
            </c:ext>
          </c:extLst>
        </c:ser>
        <c:ser>
          <c:idx val="4"/>
          <c:order val="4"/>
          <c:tx>
            <c:strRef>
              <c:f>'3'!$A$22</c:f>
              <c:strCache>
                <c:ptCount val="1"/>
                <c:pt idx="0">
                  <c:v>Dodávky tepla</c:v>
                </c:pt>
              </c:strCache>
            </c:strRef>
          </c:tx>
          <c:spPr>
            <a:solidFill>
              <a:srgbClr val="DF2B20"/>
            </a:solidFill>
          </c:spPr>
          <c:invertIfNegative val="0"/>
          <c:val>
            <c:numRef>
              <c:f>'3'!$B$22:$M$22</c:f>
              <c:numCache>
                <c:formatCode>#,##0.0</c:formatCode>
                <c:ptCount val="12"/>
                <c:pt idx="0">
                  <c:v>-10483.732458235478</c:v>
                </c:pt>
                <c:pt idx="1">
                  <c:v>-9991.8577184010446</c:v>
                </c:pt>
                <c:pt idx="2">
                  <c:v>-9008.8427346397639</c:v>
                </c:pt>
                <c:pt idx="3">
                  <c:v>-7307.0193761318142</c:v>
                </c:pt>
                <c:pt idx="4">
                  <c:v>-4265.2032931853355</c:v>
                </c:pt>
                <c:pt idx="5">
                  <c:v>-2780.6882968294094</c:v>
                </c:pt>
                <c:pt idx="6">
                  <c:v>-2578.1191059999996</c:v>
                </c:pt>
                <c:pt idx="7">
                  <c:v>-2659.5106129999999</c:v>
                </c:pt>
                <c:pt idx="8">
                  <c:v>-2790.4697320000005</c:v>
                </c:pt>
                <c:pt idx="9">
                  <c:v>-5038.0440149296774</c:v>
                </c:pt>
                <c:pt idx="10">
                  <c:v>-8464.0722282333627</c:v>
                </c:pt>
                <c:pt idx="11">
                  <c:v>-10435.174059932653</c:v>
                </c:pt>
              </c:numCache>
            </c:numRef>
          </c:val>
          <c:extLst>
            <c:ext xmlns:c16="http://schemas.microsoft.com/office/drawing/2014/chart" uri="{C3380CC4-5D6E-409C-BE32-E72D297353CC}">
              <c16:uniqueId val="{00000004-17F0-43A7-BC01-5C4DC9758F47}"/>
            </c:ext>
          </c:extLst>
        </c:ser>
        <c:ser>
          <c:idx val="5"/>
          <c:order val="5"/>
          <c:tx>
            <c:strRef>
              <c:f>'3'!$A$23</c:f>
              <c:strCache>
                <c:ptCount val="1"/>
                <c:pt idx="0">
                  <c:v>Bilanční rozdíl</c:v>
                </c:pt>
              </c:strCache>
            </c:strRef>
          </c:tx>
          <c:invertIfNegative val="0"/>
          <c:val>
            <c:numRef>
              <c:f>'3'!$B$23:$M$23</c:f>
              <c:numCache>
                <c:formatCode>#,##0.0</c:formatCode>
                <c:ptCount val="12"/>
                <c:pt idx="0">
                  <c:v>-22.59011300000202</c:v>
                </c:pt>
                <c:pt idx="1">
                  <c:v>-21.68838300000607</c:v>
                </c:pt>
                <c:pt idx="2">
                  <c:v>-16.817662000003111</c:v>
                </c:pt>
                <c:pt idx="3">
                  <c:v>-20.680713000000651</c:v>
                </c:pt>
                <c:pt idx="4">
                  <c:v>-21.125868000002811</c:v>
                </c:pt>
                <c:pt idx="5">
                  <c:v>-21.822766000004322</c:v>
                </c:pt>
                <c:pt idx="6">
                  <c:v>-20.493589999998221</c:v>
                </c:pt>
                <c:pt idx="7">
                  <c:v>-18.255757999997968</c:v>
                </c:pt>
                <c:pt idx="8">
                  <c:v>-17.26589899999999</c:v>
                </c:pt>
                <c:pt idx="9">
                  <c:v>-14.971416999999747</c:v>
                </c:pt>
                <c:pt idx="10">
                  <c:v>-10.448061000000962</c:v>
                </c:pt>
                <c:pt idx="11">
                  <c:v>-22.89776499999607</c:v>
                </c:pt>
              </c:numCache>
            </c:numRef>
          </c:val>
          <c:extLst>
            <c:ext xmlns:c16="http://schemas.microsoft.com/office/drawing/2014/chart" uri="{C3380CC4-5D6E-409C-BE32-E72D297353CC}">
              <c16:uniqueId val="{00000005-17F0-43A7-BC01-5C4DC9758F47}"/>
            </c:ext>
          </c:extLst>
        </c:ser>
        <c:dLbls>
          <c:showLegendKey val="0"/>
          <c:showVal val="0"/>
          <c:showCatName val="0"/>
          <c:showSerName val="0"/>
          <c:showPercent val="0"/>
          <c:showBubbleSize val="0"/>
        </c:dLbls>
        <c:gapWidth val="50"/>
        <c:overlap val="100"/>
        <c:axId val="222155136"/>
        <c:axId val="222156672"/>
      </c:barChart>
      <c:catAx>
        <c:axId val="222155136"/>
        <c:scaling>
          <c:orientation val="minMax"/>
        </c:scaling>
        <c:delete val="0"/>
        <c:axPos val="b"/>
        <c:majorTickMark val="none"/>
        <c:minorTickMark val="none"/>
        <c:tickLblPos val="low"/>
        <c:txPr>
          <a:bodyPr/>
          <a:lstStyle/>
          <a:p>
            <a:pPr>
              <a:defRPr sz="900"/>
            </a:pPr>
            <a:endParaRPr lang="cs-CZ"/>
          </a:p>
        </c:txPr>
        <c:crossAx val="222156672"/>
        <c:crosses val="autoZero"/>
        <c:auto val="1"/>
        <c:lblAlgn val="ctr"/>
        <c:lblOffset val="100"/>
        <c:noMultiLvlLbl val="0"/>
      </c:catAx>
      <c:valAx>
        <c:axId val="222156672"/>
        <c:scaling>
          <c:orientation val="minMax"/>
          <c:max val="20000"/>
          <c:min val="-20000"/>
        </c:scaling>
        <c:delete val="0"/>
        <c:axPos val="l"/>
        <c:majorGridlines/>
        <c:numFmt formatCode="#,##0" sourceLinked="0"/>
        <c:majorTickMark val="out"/>
        <c:minorTickMark val="none"/>
        <c:tickLblPos val="nextTo"/>
        <c:spPr>
          <a:ln>
            <a:noFill/>
          </a:ln>
        </c:spPr>
        <c:txPr>
          <a:bodyPr/>
          <a:lstStyle/>
          <a:p>
            <a:pPr>
              <a:defRPr sz="900"/>
            </a:pPr>
            <a:endParaRPr lang="cs-CZ"/>
          </a:p>
        </c:txPr>
        <c:crossAx val="222155136"/>
        <c:crosses val="autoZero"/>
        <c:crossBetween val="between"/>
        <c:majorUnit val="5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z uhlí (TJ)</a:t>
            </a:r>
            <a:endParaRPr lang="en-US" sz="1000">
              <a:solidFill>
                <a:schemeClr val="tx2"/>
              </a:solidFill>
            </a:endParaRPr>
          </a:p>
        </c:rich>
      </c:tx>
      <c:layout>
        <c:manualLayout>
          <c:xMode val="edge"/>
          <c:yMode val="edge"/>
          <c:x val="7.6781249999999983E-3"/>
          <c:y val="1.6919162822606405E-3"/>
        </c:manualLayout>
      </c:layout>
      <c:overlay val="0"/>
    </c:title>
    <c:autoTitleDeleted val="0"/>
    <c:plotArea>
      <c:layout>
        <c:manualLayout>
          <c:layoutTarget val="inner"/>
          <c:xMode val="edge"/>
          <c:yMode val="edge"/>
          <c:x val="0.16210208333333334"/>
          <c:y val="0.22717870393980236"/>
          <c:w val="0.78939097222222221"/>
          <c:h val="0.59124355378394844"/>
        </c:manualLayout>
      </c:layout>
      <c:barChart>
        <c:barDir val="col"/>
        <c:grouping val="stacked"/>
        <c:varyColors val="0"/>
        <c:ser>
          <c:idx val="0"/>
          <c:order val="0"/>
          <c:tx>
            <c:strRef>
              <c:f>'5.4'!$A$6</c:f>
              <c:strCache>
                <c:ptCount val="1"/>
                <c:pt idx="0">
                  <c:v>Černé uhlí tříděné</c:v>
                </c:pt>
              </c:strCache>
            </c:strRef>
          </c:tx>
          <c:invertIfNegative val="0"/>
          <c:dPt>
            <c:idx val="1"/>
            <c:invertIfNegative val="0"/>
            <c:bubble3D val="0"/>
            <c:explosion val="51"/>
            <c:extLst>
              <c:ext xmlns:c16="http://schemas.microsoft.com/office/drawing/2014/chart" uri="{C3380CC4-5D6E-409C-BE32-E72D297353CC}">
                <c16:uniqueId val="{00000000-1AED-4DA8-87E2-E2B58DBE8113}"/>
              </c:ext>
            </c:extLst>
          </c:dPt>
          <c:dPt>
            <c:idx val="3"/>
            <c:invertIfNegative val="0"/>
            <c:bubble3D val="0"/>
            <c:explosion val="52"/>
            <c:extLst>
              <c:ext xmlns:c16="http://schemas.microsoft.com/office/drawing/2014/chart" uri="{C3380CC4-5D6E-409C-BE32-E72D297353CC}">
                <c16:uniqueId val="{00000001-1AED-4DA8-87E2-E2B58DBE8113}"/>
              </c:ext>
            </c:extLst>
          </c:dPt>
          <c:dPt>
            <c:idx val="4"/>
            <c:invertIfNegative val="0"/>
            <c:bubble3D val="0"/>
            <c:extLst>
              <c:ext xmlns:c16="http://schemas.microsoft.com/office/drawing/2014/chart" uri="{C3380CC4-5D6E-409C-BE32-E72D297353CC}">
                <c16:uniqueId val="{00000002-1AED-4DA8-87E2-E2B58DBE8113}"/>
              </c:ext>
            </c:extLst>
          </c:dPt>
          <c:dPt>
            <c:idx val="5"/>
            <c:invertIfNegative val="0"/>
            <c:bubble3D val="0"/>
            <c:extLst>
              <c:ext xmlns:c16="http://schemas.microsoft.com/office/drawing/2014/chart" uri="{C3380CC4-5D6E-409C-BE32-E72D297353CC}">
                <c16:uniqueId val="{00000003-1AED-4DA8-87E2-E2B58DBE8113}"/>
              </c:ext>
            </c:extLst>
          </c:dPt>
          <c:dPt>
            <c:idx val="6"/>
            <c:invertIfNegative val="0"/>
            <c:bubble3D val="0"/>
            <c:extLst>
              <c:ext xmlns:c16="http://schemas.microsoft.com/office/drawing/2014/chart" uri="{C3380CC4-5D6E-409C-BE32-E72D297353CC}">
                <c16:uniqueId val="{00000004-1AED-4DA8-87E2-E2B58DBE8113}"/>
              </c:ext>
            </c:extLst>
          </c:dPt>
          <c:dPt>
            <c:idx val="7"/>
            <c:invertIfNegative val="0"/>
            <c:bubble3D val="0"/>
            <c:spPr>
              <a:solidFill>
                <a:srgbClr val="FFC000"/>
              </a:solidFill>
            </c:spPr>
            <c:extLst>
              <c:ext xmlns:c16="http://schemas.microsoft.com/office/drawing/2014/chart" uri="{C3380CC4-5D6E-409C-BE32-E72D297353CC}">
                <c16:uniqueId val="{00000006-1AED-4DA8-87E2-E2B58DBE8113}"/>
              </c:ext>
            </c:extLst>
          </c:dPt>
          <c:val>
            <c:numRef>
              <c:f>'5.4'!$B$6:$M$6</c:f>
              <c:numCache>
                <c:formatCode>#,##0.0</c:formatCode>
                <c:ptCount val="12"/>
                <c:pt idx="0">
                  <c:v>36.116900000000001</c:v>
                </c:pt>
                <c:pt idx="1">
                  <c:v>40.032069999999997</c:v>
                </c:pt>
                <c:pt idx="2">
                  <c:v>24.006060000000002</c:v>
                </c:pt>
                <c:pt idx="3">
                  <c:v>30.031179999999999</c:v>
                </c:pt>
                <c:pt idx="4">
                  <c:v>5.9582899999999999</c:v>
                </c:pt>
                <c:pt idx="5">
                  <c:v>11.813510000000001</c:v>
                </c:pt>
                <c:pt idx="6">
                  <c:v>5.4033699999999998</c:v>
                </c:pt>
                <c:pt idx="7">
                  <c:v>2.605E-2</c:v>
                </c:pt>
                <c:pt idx="8">
                  <c:v>38.385379999999998</c:v>
                </c:pt>
                <c:pt idx="9">
                  <c:v>18.78595</c:v>
                </c:pt>
                <c:pt idx="10">
                  <c:v>45.789519999999996</c:v>
                </c:pt>
                <c:pt idx="11">
                  <c:v>66.039229999999989</c:v>
                </c:pt>
              </c:numCache>
            </c:numRef>
          </c:val>
          <c:extLst>
            <c:ext xmlns:c16="http://schemas.microsoft.com/office/drawing/2014/chart" uri="{C3380CC4-5D6E-409C-BE32-E72D297353CC}">
              <c16:uniqueId val="{00000007-1AED-4DA8-87E2-E2B58DBE8113}"/>
            </c:ext>
          </c:extLst>
        </c:ser>
        <c:ser>
          <c:idx val="1"/>
          <c:order val="1"/>
          <c:tx>
            <c:strRef>
              <c:f>'5.4'!$A$7</c:f>
              <c:strCache>
                <c:ptCount val="1"/>
                <c:pt idx="0">
                  <c:v>Černé uhlí průmyslové</c:v>
                </c:pt>
              </c:strCache>
            </c:strRef>
          </c:tx>
          <c:spPr>
            <a:solidFill>
              <a:schemeClr val="accent2"/>
            </a:solidFill>
          </c:spPr>
          <c:invertIfNegative val="0"/>
          <c:val>
            <c:numRef>
              <c:f>'5.4'!$B$7:$M$7</c:f>
              <c:numCache>
                <c:formatCode>#,##0.0</c:formatCode>
                <c:ptCount val="12"/>
                <c:pt idx="0">
                  <c:v>1061.8969640000003</c:v>
                </c:pt>
                <c:pt idx="1">
                  <c:v>1009.6545830000001</c:v>
                </c:pt>
                <c:pt idx="2">
                  <c:v>881.20299</c:v>
                </c:pt>
                <c:pt idx="3">
                  <c:v>659.07328500000006</c:v>
                </c:pt>
                <c:pt idx="4">
                  <c:v>340.77726900000005</c:v>
                </c:pt>
                <c:pt idx="5">
                  <c:v>181.72522000000001</c:v>
                </c:pt>
                <c:pt idx="6">
                  <c:v>163.53131699999997</c:v>
                </c:pt>
                <c:pt idx="7">
                  <c:v>153.70101</c:v>
                </c:pt>
                <c:pt idx="8">
                  <c:v>142.25304200000002</c:v>
                </c:pt>
                <c:pt idx="9">
                  <c:v>388.49533700000001</c:v>
                </c:pt>
                <c:pt idx="10">
                  <c:v>798.08181200000001</c:v>
                </c:pt>
                <c:pt idx="11">
                  <c:v>969.12667999999996</c:v>
                </c:pt>
              </c:numCache>
            </c:numRef>
          </c:val>
          <c:extLst>
            <c:ext xmlns:c16="http://schemas.microsoft.com/office/drawing/2014/chart" uri="{C3380CC4-5D6E-409C-BE32-E72D297353CC}">
              <c16:uniqueId val="{00000008-1AED-4DA8-87E2-E2B58DBE8113}"/>
            </c:ext>
          </c:extLst>
        </c:ser>
        <c:ser>
          <c:idx val="2"/>
          <c:order val="2"/>
          <c:tx>
            <c:strRef>
              <c:f>'5.4'!$A$8</c:f>
              <c:strCache>
                <c:ptCount val="1"/>
                <c:pt idx="0">
                  <c:v>Černouhelné kaly a granulát</c:v>
                </c:pt>
              </c:strCache>
            </c:strRef>
          </c:tx>
          <c:spPr>
            <a:solidFill>
              <a:schemeClr val="accent3"/>
            </a:solidFill>
          </c:spPr>
          <c:invertIfNegative val="0"/>
          <c:val>
            <c:numRef>
              <c:f>'5.4'!$B$8:$M$8</c:f>
              <c:numCache>
                <c:formatCode>#,##0.0</c:formatCode>
                <c:ptCount val="12"/>
                <c:pt idx="0">
                  <c:v>1.5878299999999999</c:v>
                </c:pt>
                <c:pt idx="1">
                  <c:v>0.38355</c:v>
                </c:pt>
                <c:pt idx="2">
                  <c:v>0.30210999999999999</c:v>
                </c:pt>
                <c:pt idx="3">
                  <c:v>0</c:v>
                </c:pt>
                <c:pt idx="4">
                  <c:v>0</c:v>
                </c:pt>
                <c:pt idx="5">
                  <c:v>1.0322100000000001</c:v>
                </c:pt>
                <c:pt idx="6">
                  <c:v>0.38912000000000002</c:v>
                </c:pt>
                <c:pt idx="7">
                  <c:v>0</c:v>
                </c:pt>
                <c:pt idx="8">
                  <c:v>0</c:v>
                </c:pt>
                <c:pt idx="9">
                  <c:v>0</c:v>
                </c:pt>
                <c:pt idx="10">
                  <c:v>0</c:v>
                </c:pt>
                <c:pt idx="11">
                  <c:v>0</c:v>
                </c:pt>
              </c:numCache>
            </c:numRef>
          </c:val>
          <c:extLst>
            <c:ext xmlns:c16="http://schemas.microsoft.com/office/drawing/2014/chart" uri="{C3380CC4-5D6E-409C-BE32-E72D297353CC}">
              <c16:uniqueId val="{00000009-1AED-4DA8-87E2-E2B58DBE8113}"/>
            </c:ext>
          </c:extLst>
        </c:ser>
        <c:ser>
          <c:idx val="3"/>
          <c:order val="3"/>
          <c:tx>
            <c:strRef>
              <c:f>'5.4'!$A$9</c:f>
              <c:strCache>
                <c:ptCount val="1"/>
                <c:pt idx="0">
                  <c:v>Hnědé uhlí tříděné</c:v>
                </c:pt>
              </c:strCache>
            </c:strRef>
          </c:tx>
          <c:spPr>
            <a:solidFill>
              <a:schemeClr val="accent4"/>
            </a:solidFill>
          </c:spPr>
          <c:invertIfNegative val="0"/>
          <c:val>
            <c:numRef>
              <c:f>'5.4'!$B$9:$M$9</c:f>
              <c:numCache>
                <c:formatCode>#,##0.0</c:formatCode>
                <c:ptCount val="12"/>
                <c:pt idx="0">
                  <c:v>367.83311600000002</c:v>
                </c:pt>
                <c:pt idx="1">
                  <c:v>397.58940499999994</c:v>
                </c:pt>
                <c:pt idx="2">
                  <c:v>293.37620499999997</c:v>
                </c:pt>
                <c:pt idx="3">
                  <c:v>245.16258999999999</c:v>
                </c:pt>
                <c:pt idx="4">
                  <c:v>164.98668900000001</c:v>
                </c:pt>
                <c:pt idx="5">
                  <c:v>68.907092000000006</c:v>
                </c:pt>
                <c:pt idx="6">
                  <c:v>101.007268</c:v>
                </c:pt>
                <c:pt idx="7">
                  <c:v>125.87014600000001</c:v>
                </c:pt>
                <c:pt idx="8">
                  <c:v>120.57915599999998</c:v>
                </c:pt>
                <c:pt idx="9">
                  <c:v>219.05863499999998</c:v>
                </c:pt>
                <c:pt idx="10">
                  <c:v>357.73371200000003</c:v>
                </c:pt>
                <c:pt idx="11">
                  <c:v>462.21885799999995</c:v>
                </c:pt>
              </c:numCache>
            </c:numRef>
          </c:val>
          <c:extLst>
            <c:ext xmlns:c16="http://schemas.microsoft.com/office/drawing/2014/chart" uri="{C3380CC4-5D6E-409C-BE32-E72D297353CC}">
              <c16:uniqueId val="{0000000A-1AED-4DA8-87E2-E2B58DBE8113}"/>
            </c:ext>
          </c:extLst>
        </c:ser>
        <c:ser>
          <c:idx val="4"/>
          <c:order val="4"/>
          <c:tx>
            <c:strRef>
              <c:f>'5.4'!$A$10</c:f>
              <c:strCache>
                <c:ptCount val="1"/>
                <c:pt idx="0">
                  <c:v>Hnědé uhlí průmyslové</c:v>
                </c:pt>
              </c:strCache>
            </c:strRef>
          </c:tx>
          <c:spPr>
            <a:solidFill>
              <a:schemeClr val="accent5"/>
            </a:solidFill>
          </c:spPr>
          <c:invertIfNegative val="0"/>
          <c:val>
            <c:numRef>
              <c:f>'5.4'!$B$10:$M$10</c:f>
              <c:numCache>
                <c:formatCode>#,##0.0</c:formatCode>
                <c:ptCount val="12"/>
                <c:pt idx="0">
                  <c:v>4460.3105319999995</c:v>
                </c:pt>
                <c:pt idx="1">
                  <c:v>4210.9246480000002</c:v>
                </c:pt>
                <c:pt idx="2">
                  <c:v>3706.9306099999994</c:v>
                </c:pt>
                <c:pt idx="3">
                  <c:v>2961.2652439999993</c:v>
                </c:pt>
                <c:pt idx="4">
                  <c:v>1684.4815659999999</c:v>
                </c:pt>
                <c:pt idx="5">
                  <c:v>962.73578999999995</c:v>
                </c:pt>
                <c:pt idx="6">
                  <c:v>779.41766800000005</c:v>
                </c:pt>
                <c:pt idx="7">
                  <c:v>917.76252599999998</c:v>
                </c:pt>
                <c:pt idx="8">
                  <c:v>1070.067671</c:v>
                </c:pt>
                <c:pt idx="9">
                  <c:v>1899.6783250000001</c:v>
                </c:pt>
                <c:pt idx="10">
                  <c:v>3347.8292040000001</c:v>
                </c:pt>
                <c:pt idx="11">
                  <c:v>4239.8150109999988</c:v>
                </c:pt>
              </c:numCache>
            </c:numRef>
          </c:val>
          <c:extLst>
            <c:ext xmlns:c16="http://schemas.microsoft.com/office/drawing/2014/chart" uri="{C3380CC4-5D6E-409C-BE32-E72D297353CC}">
              <c16:uniqueId val="{0000000B-1AED-4DA8-87E2-E2B58DBE8113}"/>
            </c:ext>
          </c:extLst>
        </c:ser>
        <c:ser>
          <c:idx val="5"/>
          <c:order val="5"/>
          <c:tx>
            <c:strRef>
              <c:f>'5.4'!$A$11</c:f>
              <c:strCache>
                <c:ptCount val="1"/>
                <c:pt idx="0">
                  <c:v>Hnědé uhlí - Brikety</c:v>
                </c:pt>
              </c:strCache>
            </c:strRef>
          </c:tx>
          <c:spPr>
            <a:solidFill>
              <a:schemeClr val="accent6"/>
            </a:solidFill>
          </c:spPr>
          <c:invertIfNegative val="0"/>
          <c:val>
            <c:numRef>
              <c:f>'5.4'!$B$11:$M$11</c:f>
              <c:numCache>
                <c:formatCode>#,##0.0</c:formatCode>
                <c:ptCount val="12"/>
                <c:pt idx="0">
                  <c:v>0</c:v>
                </c:pt>
                <c:pt idx="1">
                  <c:v>0</c:v>
                </c:pt>
                <c:pt idx="2">
                  <c:v>0</c:v>
                </c:pt>
                <c:pt idx="3">
                  <c:v>0.13800000000000001</c:v>
                </c:pt>
                <c:pt idx="4">
                  <c:v>3.5999999999999997E-2</c:v>
                </c:pt>
                <c:pt idx="5">
                  <c:v>0</c:v>
                </c:pt>
                <c:pt idx="6">
                  <c:v>0</c:v>
                </c:pt>
                <c:pt idx="7">
                  <c:v>0</c:v>
                </c:pt>
                <c:pt idx="8">
                  <c:v>0</c:v>
                </c:pt>
                <c:pt idx="9">
                  <c:v>7.6999999999999999E-2</c:v>
                </c:pt>
                <c:pt idx="10">
                  <c:v>0</c:v>
                </c:pt>
                <c:pt idx="11">
                  <c:v>0.25700000000000001</c:v>
                </c:pt>
              </c:numCache>
            </c:numRef>
          </c:val>
          <c:extLst>
            <c:ext xmlns:c16="http://schemas.microsoft.com/office/drawing/2014/chart" uri="{C3380CC4-5D6E-409C-BE32-E72D297353CC}">
              <c16:uniqueId val="{0000000C-1AED-4DA8-87E2-E2B58DBE8113}"/>
            </c:ext>
          </c:extLst>
        </c:ser>
        <c:ser>
          <c:idx val="6"/>
          <c:order val="6"/>
          <c:tx>
            <c:strRef>
              <c:f>'5.4'!$A$12</c:f>
              <c:strCache>
                <c:ptCount val="1"/>
                <c:pt idx="0">
                  <c:v>Hnědé uhlí - Lignit</c:v>
                </c:pt>
              </c:strCache>
            </c:strRef>
          </c:tx>
          <c:spPr>
            <a:solidFill>
              <a:srgbClr val="F0948F"/>
            </a:solidFill>
          </c:spPr>
          <c:invertIfNegative val="0"/>
          <c:val>
            <c:numRef>
              <c:f>'5.4'!$B$12:$M$12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1AED-4DA8-87E2-E2B58DBE8113}"/>
            </c:ext>
          </c:extLst>
        </c:ser>
        <c:ser>
          <c:idx val="7"/>
          <c:order val="7"/>
          <c:tx>
            <c:strRef>
              <c:f>'5.4'!$A$13</c:f>
              <c:strCache>
                <c:ptCount val="1"/>
                <c:pt idx="0">
                  <c:v>Hnědé uhlí - Mourové kaly</c:v>
                </c:pt>
              </c:strCache>
            </c:strRef>
          </c:tx>
          <c:spPr>
            <a:solidFill>
              <a:srgbClr val="F7C9C7"/>
            </a:solidFill>
          </c:spPr>
          <c:invertIfNegative val="0"/>
          <c:val>
            <c:numRef>
              <c:f>'5.4'!$B$13:$M$13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E-1AED-4DA8-87E2-E2B58DBE8113}"/>
            </c:ext>
          </c:extLst>
        </c:ser>
        <c:dLbls>
          <c:showLegendKey val="0"/>
          <c:showVal val="0"/>
          <c:showCatName val="0"/>
          <c:showSerName val="0"/>
          <c:showPercent val="0"/>
          <c:showBubbleSize val="0"/>
        </c:dLbls>
        <c:gapWidth val="50"/>
        <c:overlap val="100"/>
        <c:axId val="233164800"/>
        <c:axId val="233166336"/>
      </c:barChart>
      <c:catAx>
        <c:axId val="233164800"/>
        <c:scaling>
          <c:orientation val="minMax"/>
        </c:scaling>
        <c:delete val="0"/>
        <c:axPos val="b"/>
        <c:numFmt formatCode="General" sourceLinked="1"/>
        <c:majorTickMark val="none"/>
        <c:minorTickMark val="none"/>
        <c:tickLblPos val="nextTo"/>
        <c:txPr>
          <a:bodyPr/>
          <a:lstStyle/>
          <a:p>
            <a:pPr>
              <a:defRPr sz="900"/>
            </a:pPr>
            <a:endParaRPr lang="cs-CZ"/>
          </a:p>
        </c:txPr>
        <c:crossAx val="233166336"/>
        <c:crosses val="autoZero"/>
        <c:auto val="1"/>
        <c:lblAlgn val="ctr"/>
        <c:lblOffset val="100"/>
        <c:noMultiLvlLbl val="0"/>
      </c:catAx>
      <c:valAx>
        <c:axId val="233166336"/>
        <c:scaling>
          <c:orientation val="minMax"/>
          <c:max val="6000"/>
        </c:scaling>
        <c:delete val="0"/>
        <c:axPos val="l"/>
        <c:majorGridlines/>
        <c:numFmt formatCode="#,##0" sourceLinked="0"/>
        <c:majorTickMark val="none"/>
        <c:minorTickMark val="none"/>
        <c:tickLblPos val="nextTo"/>
        <c:spPr>
          <a:ln>
            <a:noFill/>
          </a:ln>
        </c:spPr>
        <c:txPr>
          <a:bodyPr/>
          <a:lstStyle/>
          <a:p>
            <a:pPr>
              <a:defRPr sz="900"/>
            </a:pPr>
            <a:endParaRPr lang="cs-CZ"/>
          </a:p>
        </c:txPr>
        <c:crossAx val="233164800"/>
        <c:crosses val="autoZero"/>
        <c:crossBetween val="between"/>
        <c:majorUnit val="1000"/>
      </c:valAx>
    </c:plotArea>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a:solidFill>
                  <a:schemeClr val="tx2"/>
                </a:solidFill>
              </a:rPr>
              <a:t>Podíl kategori</a:t>
            </a:r>
            <a:r>
              <a:rPr lang="cs-CZ" sz="1000">
                <a:solidFill>
                  <a:schemeClr val="tx2"/>
                </a:solidFill>
              </a:rPr>
              <a:t>í</a:t>
            </a:r>
            <a:r>
              <a:rPr lang="en-US" sz="1000">
                <a:solidFill>
                  <a:schemeClr val="tx2"/>
                </a:solidFill>
              </a:rPr>
              <a:t> biomasy na </a:t>
            </a:r>
            <a:r>
              <a:rPr lang="cs-CZ" sz="1000">
                <a:solidFill>
                  <a:schemeClr val="tx2"/>
                </a:solidFill>
              </a:rPr>
              <a:t>dodávkách tepla</a:t>
            </a:r>
          </a:p>
        </c:rich>
      </c:tx>
      <c:layout>
        <c:manualLayout>
          <c:xMode val="edge"/>
          <c:yMode val="edge"/>
          <c:x val="5.0769941094123944E-2"/>
          <c:y val="3.4808491627461434E-2"/>
        </c:manualLayout>
      </c:layout>
      <c:overlay val="0"/>
    </c:title>
    <c:autoTitleDeleted val="0"/>
    <c:plotArea>
      <c:layout>
        <c:manualLayout>
          <c:layoutTarget val="inner"/>
          <c:xMode val="edge"/>
          <c:yMode val="edge"/>
          <c:x val="0.41926391237819122"/>
          <c:y val="0.18105212091976644"/>
          <c:w val="0.39332843394575684"/>
          <c:h val="0.78981613242119852"/>
        </c:manualLayout>
      </c:layout>
      <c:doughnutChart>
        <c:varyColors val="1"/>
        <c:ser>
          <c:idx val="0"/>
          <c:order val="0"/>
          <c:dPt>
            <c:idx val="5"/>
            <c:bubble3D val="0"/>
            <c:spPr>
              <a:solidFill>
                <a:schemeClr val="accent6"/>
              </a:solidFill>
            </c:spPr>
            <c:extLst>
              <c:ext xmlns:c16="http://schemas.microsoft.com/office/drawing/2014/chart" uri="{C3380CC4-5D6E-409C-BE32-E72D297353CC}">
                <c16:uniqueId val="{00000000-D9EB-4D55-9B74-18198FE7428B}"/>
              </c:ext>
            </c:extLst>
          </c:dPt>
          <c:dLbls>
            <c:dLbl>
              <c:idx val="2"/>
              <c:delete val="1"/>
              <c:extLst>
                <c:ext xmlns:c15="http://schemas.microsoft.com/office/drawing/2012/chart" uri="{CE6537A1-D6FC-4f65-9D91-7224C49458BB}"/>
                <c:ext xmlns:c16="http://schemas.microsoft.com/office/drawing/2014/chart" uri="{C3380CC4-5D6E-409C-BE32-E72D297353CC}">
                  <c16:uniqueId val="{00000000-14BA-41E8-81F4-B85652C4646D}"/>
                </c:ext>
              </c:extLst>
            </c:dLbl>
            <c:dLbl>
              <c:idx val="3"/>
              <c:delete val="1"/>
              <c:extLst>
                <c:ext xmlns:c15="http://schemas.microsoft.com/office/drawing/2012/chart" uri="{CE6537A1-D6FC-4f65-9D91-7224C49458BB}"/>
                <c:ext xmlns:c16="http://schemas.microsoft.com/office/drawing/2014/chart" uri="{C3380CC4-5D6E-409C-BE32-E72D297353CC}">
                  <c16:uniqueId val="{00000001-14BA-41E8-81F4-B85652C4646D}"/>
                </c:ext>
              </c:extLst>
            </c:dLbl>
            <c:dLbl>
              <c:idx val="4"/>
              <c:delete val="1"/>
              <c:extLst>
                <c:ext xmlns:c15="http://schemas.microsoft.com/office/drawing/2012/chart" uri="{CE6537A1-D6FC-4f65-9D91-7224C49458BB}"/>
                <c:ext xmlns:c16="http://schemas.microsoft.com/office/drawing/2014/chart" uri="{C3380CC4-5D6E-409C-BE32-E72D297353CC}">
                  <c16:uniqueId val="{00000002-14BA-41E8-81F4-B85652C4646D}"/>
                </c:ext>
              </c:extLst>
            </c:dLbl>
            <c:dLbl>
              <c:idx val="6"/>
              <c:layout>
                <c:manualLayout>
                  <c:x val="0.11002137860733904"/>
                  <c:y val="-6.0914860348057508E-2"/>
                </c:manualLayout>
              </c:layout>
              <c:spPr>
                <a:no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42D-434A-BAD9-FC2C61C16A51}"/>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'5.4'!$A$15:$A$21</c:f>
              <c:strCache>
                <c:ptCount val="7"/>
                <c:pt idx="0">
                  <c:v>Brikety a pelety</c:v>
                </c:pt>
                <c:pt idx="1">
                  <c:v>Celulózové výluhy</c:v>
                </c:pt>
                <c:pt idx="2">
                  <c:v>Kapalná biopaliva</c:v>
                </c:pt>
                <c:pt idx="3">
                  <c:v>Ostatní biomasa</c:v>
                </c:pt>
                <c:pt idx="4">
                  <c:v>Palivové dříví</c:v>
                </c:pt>
                <c:pt idx="5">
                  <c:v>Piliny, kůra, štěpky, dřevní odpad</c:v>
                </c:pt>
                <c:pt idx="6">
                  <c:v>Rostlinné materiály neaglomerované</c:v>
                </c:pt>
              </c:strCache>
            </c:strRef>
          </c:cat>
          <c:val>
            <c:numRef>
              <c:f>'5.4'!$N$15:$N$21</c:f>
              <c:numCache>
                <c:formatCode>#,##0.0</c:formatCode>
                <c:ptCount val="7"/>
                <c:pt idx="0">
                  <c:v>574.976694472296</c:v>
                </c:pt>
                <c:pt idx="1">
                  <c:v>705.57031000000006</c:v>
                </c:pt>
                <c:pt idx="2">
                  <c:v>0</c:v>
                </c:pt>
                <c:pt idx="3">
                  <c:v>0</c:v>
                </c:pt>
                <c:pt idx="4">
                  <c:v>0</c:v>
                </c:pt>
                <c:pt idx="5">
                  <c:v>6087.6326675277032</c:v>
                </c:pt>
                <c:pt idx="6">
                  <c:v>336.64609499999995</c:v>
                </c:pt>
              </c:numCache>
            </c:numRef>
          </c:val>
          <c:extLst>
            <c:ext xmlns:c16="http://schemas.microsoft.com/office/drawing/2014/chart" uri="{C3380CC4-5D6E-409C-BE32-E72D297353CC}">
              <c16:uniqueId val="{00000003-14BA-41E8-81F4-B85652C4646D}"/>
            </c:ext>
          </c:extLst>
        </c:ser>
        <c:dLbls>
          <c:showLegendKey val="0"/>
          <c:showVal val="0"/>
          <c:showCatName val="0"/>
          <c:showSerName val="0"/>
          <c:showPercent val="0"/>
          <c:showBubbleSize val="0"/>
          <c:showLeaderLines val="1"/>
        </c:dLbls>
        <c:firstSliceAng val="75"/>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z </a:t>
            </a:r>
            <a:r>
              <a:rPr lang="cs-CZ" sz="1000" b="1" i="0" u="none" strike="noStrike" baseline="0">
                <a:solidFill>
                  <a:schemeClr val="tx2"/>
                </a:solidFill>
                <a:effectLst/>
              </a:rPr>
              <a:t>biomasy</a:t>
            </a:r>
            <a:r>
              <a:rPr lang="cs-CZ" sz="1000">
                <a:solidFill>
                  <a:schemeClr val="tx2"/>
                </a:solidFill>
              </a:rPr>
              <a:t> (TJ)</a:t>
            </a:r>
            <a:endParaRPr lang="en-US" sz="1000">
              <a:solidFill>
                <a:schemeClr val="tx2"/>
              </a:solidFill>
            </a:endParaRPr>
          </a:p>
        </c:rich>
      </c:tx>
      <c:layout>
        <c:manualLayout>
          <c:xMode val="edge"/>
          <c:yMode val="edge"/>
          <c:x val="0"/>
          <c:y val="0"/>
        </c:manualLayout>
      </c:layout>
      <c:overlay val="1"/>
    </c:title>
    <c:autoTitleDeleted val="0"/>
    <c:plotArea>
      <c:layout>
        <c:manualLayout>
          <c:layoutTarget val="inner"/>
          <c:xMode val="edge"/>
          <c:yMode val="edge"/>
          <c:x val="0.14918381912787218"/>
          <c:y val="0.20077493480694161"/>
          <c:w val="0.85081618087212785"/>
          <c:h val="0.60354473072218429"/>
        </c:manualLayout>
      </c:layout>
      <c:barChart>
        <c:barDir val="col"/>
        <c:grouping val="stacked"/>
        <c:varyColors val="0"/>
        <c:ser>
          <c:idx val="0"/>
          <c:order val="0"/>
          <c:tx>
            <c:strRef>
              <c:f>'5.4'!$A$15</c:f>
              <c:strCache>
                <c:ptCount val="1"/>
                <c:pt idx="0">
                  <c:v>Brikety a pelety</c:v>
                </c:pt>
              </c:strCache>
            </c:strRef>
          </c:tx>
          <c:invertIfNegative val="0"/>
          <c:dPt>
            <c:idx val="1"/>
            <c:invertIfNegative val="0"/>
            <c:bubble3D val="0"/>
            <c:explosion val="51"/>
            <c:extLst>
              <c:ext xmlns:c16="http://schemas.microsoft.com/office/drawing/2014/chart" uri="{C3380CC4-5D6E-409C-BE32-E72D297353CC}">
                <c16:uniqueId val="{00000000-C6A9-4A0A-9229-85C442BD0CF3}"/>
              </c:ext>
            </c:extLst>
          </c:dPt>
          <c:dPt>
            <c:idx val="3"/>
            <c:invertIfNegative val="0"/>
            <c:bubble3D val="0"/>
            <c:explosion val="52"/>
            <c:extLst>
              <c:ext xmlns:c16="http://schemas.microsoft.com/office/drawing/2014/chart" uri="{C3380CC4-5D6E-409C-BE32-E72D297353CC}">
                <c16:uniqueId val="{00000001-C6A9-4A0A-9229-85C442BD0CF3}"/>
              </c:ext>
            </c:extLst>
          </c:dPt>
          <c:dPt>
            <c:idx val="4"/>
            <c:invertIfNegative val="0"/>
            <c:bubble3D val="0"/>
            <c:extLst>
              <c:ext xmlns:c16="http://schemas.microsoft.com/office/drawing/2014/chart" uri="{C3380CC4-5D6E-409C-BE32-E72D297353CC}">
                <c16:uniqueId val="{00000002-C6A9-4A0A-9229-85C442BD0CF3}"/>
              </c:ext>
            </c:extLst>
          </c:dPt>
          <c:dPt>
            <c:idx val="5"/>
            <c:invertIfNegative val="0"/>
            <c:bubble3D val="0"/>
            <c:extLst>
              <c:ext xmlns:c16="http://schemas.microsoft.com/office/drawing/2014/chart" uri="{C3380CC4-5D6E-409C-BE32-E72D297353CC}">
                <c16:uniqueId val="{00000003-C6A9-4A0A-9229-85C442BD0CF3}"/>
              </c:ext>
            </c:extLst>
          </c:dPt>
          <c:dPt>
            <c:idx val="6"/>
            <c:invertIfNegative val="0"/>
            <c:bubble3D val="0"/>
            <c:extLst>
              <c:ext xmlns:c16="http://schemas.microsoft.com/office/drawing/2014/chart" uri="{C3380CC4-5D6E-409C-BE32-E72D297353CC}">
                <c16:uniqueId val="{00000004-C6A9-4A0A-9229-85C442BD0CF3}"/>
              </c:ext>
            </c:extLst>
          </c:dPt>
          <c:dPt>
            <c:idx val="7"/>
            <c:invertIfNegative val="0"/>
            <c:bubble3D val="0"/>
            <c:extLst>
              <c:ext xmlns:c16="http://schemas.microsoft.com/office/drawing/2014/chart" uri="{C3380CC4-5D6E-409C-BE32-E72D297353CC}">
                <c16:uniqueId val="{00000005-C6A9-4A0A-9229-85C442BD0CF3}"/>
              </c:ext>
            </c:extLst>
          </c:dPt>
          <c:val>
            <c:numRef>
              <c:f>'5.4'!$B$15:$M$15</c:f>
              <c:numCache>
                <c:formatCode>#,##0.0</c:formatCode>
                <c:ptCount val="12"/>
                <c:pt idx="0">
                  <c:v>65.67303276592574</c:v>
                </c:pt>
                <c:pt idx="1">
                  <c:v>74.584305018432133</c:v>
                </c:pt>
                <c:pt idx="2">
                  <c:v>68.330647595164493</c:v>
                </c:pt>
                <c:pt idx="3">
                  <c:v>59.233377057889321</c:v>
                </c:pt>
                <c:pt idx="4">
                  <c:v>29.118669250533898</c:v>
                </c:pt>
                <c:pt idx="5">
                  <c:v>16.420674999999999</c:v>
                </c:pt>
                <c:pt idx="6">
                  <c:v>9.3177130000000012</c:v>
                </c:pt>
                <c:pt idx="7">
                  <c:v>18.388392</c:v>
                </c:pt>
                <c:pt idx="8">
                  <c:v>17.693766</c:v>
                </c:pt>
                <c:pt idx="9">
                  <c:v>47.524439227159434</c:v>
                </c:pt>
                <c:pt idx="10">
                  <c:v>83.017487784050275</c:v>
                </c:pt>
                <c:pt idx="11">
                  <c:v>85.674189773140625</c:v>
                </c:pt>
              </c:numCache>
            </c:numRef>
          </c:val>
          <c:extLst>
            <c:ext xmlns:c16="http://schemas.microsoft.com/office/drawing/2014/chart" uri="{C3380CC4-5D6E-409C-BE32-E72D297353CC}">
              <c16:uniqueId val="{00000006-C6A9-4A0A-9229-85C442BD0CF3}"/>
            </c:ext>
          </c:extLst>
        </c:ser>
        <c:ser>
          <c:idx val="1"/>
          <c:order val="1"/>
          <c:tx>
            <c:strRef>
              <c:f>'5.4'!$A$16</c:f>
              <c:strCache>
                <c:ptCount val="1"/>
                <c:pt idx="0">
                  <c:v>Celulózové výluhy</c:v>
                </c:pt>
              </c:strCache>
            </c:strRef>
          </c:tx>
          <c:invertIfNegative val="0"/>
          <c:val>
            <c:numRef>
              <c:f>'5.4'!$B$16:$M$16</c:f>
              <c:numCache>
                <c:formatCode>#,##0.0</c:formatCode>
                <c:ptCount val="12"/>
                <c:pt idx="0">
                  <c:v>73.885829999999999</c:v>
                </c:pt>
                <c:pt idx="1">
                  <c:v>53.694519999999997</c:v>
                </c:pt>
                <c:pt idx="2">
                  <c:v>78.053160000000005</c:v>
                </c:pt>
                <c:pt idx="3">
                  <c:v>71.989960000000011</c:v>
                </c:pt>
                <c:pt idx="4">
                  <c:v>40.4373</c:v>
                </c:pt>
                <c:pt idx="5">
                  <c:v>43.935160000000003</c:v>
                </c:pt>
                <c:pt idx="6">
                  <c:v>47.854559999999999</c:v>
                </c:pt>
                <c:pt idx="7">
                  <c:v>59.049150000000004</c:v>
                </c:pt>
                <c:pt idx="8">
                  <c:v>57.172319999999999</c:v>
                </c:pt>
                <c:pt idx="9">
                  <c:v>54.386269999999996</c:v>
                </c:pt>
                <c:pt idx="10">
                  <c:v>37.492280000000001</c:v>
                </c:pt>
                <c:pt idx="11">
                  <c:v>87.619799999999998</c:v>
                </c:pt>
              </c:numCache>
            </c:numRef>
          </c:val>
          <c:extLst>
            <c:ext xmlns:c16="http://schemas.microsoft.com/office/drawing/2014/chart" uri="{C3380CC4-5D6E-409C-BE32-E72D297353CC}">
              <c16:uniqueId val="{00000007-C6A9-4A0A-9229-85C442BD0CF3}"/>
            </c:ext>
          </c:extLst>
        </c:ser>
        <c:ser>
          <c:idx val="2"/>
          <c:order val="2"/>
          <c:tx>
            <c:strRef>
              <c:f>'5.4'!$A$17</c:f>
              <c:strCache>
                <c:ptCount val="1"/>
                <c:pt idx="0">
                  <c:v>Kapalná biopaliva</c:v>
                </c:pt>
              </c:strCache>
            </c:strRef>
          </c:tx>
          <c:invertIfNegative val="0"/>
          <c:val>
            <c:numRef>
              <c:f>'5.4'!$B$17:$M$17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C6A9-4A0A-9229-85C442BD0CF3}"/>
            </c:ext>
          </c:extLst>
        </c:ser>
        <c:ser>
          <c:idx val="3"/>
          <c:order val="3"/>
          <c:tx>
            <c:strRef>
              <c:f>'5.4'!$A$18</c:f>
              <c:strCache>
                <c:ptCount val="1"/>
                <c:pt idx="0">
                  <c:v>Ostatní biomasa</c:v>
                </c:pt>
              </c:strCache>
            </c:strRef>
          </c:tx>
          <c:invertIfNegative val="0"/>
          <c:val>
            <c:numRef>
              <c:f>'5.4'!$B$18:$M$18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C6A9-4A0A-9229-85C442BD0CF3}"/>
            </c:ext>
          </c:extLst>
        </c:ser>
        <c:ser>
          <c:idx val="4"/>
          <c:order val="4"/>
          <c:tx>
            <c:strRef>
              <c:f>'5.4'!$A$19</c:f>
              <c:strCache>
                <c:ptCount val="1"/>
                <c:pt idx="0">
                  <c:v>Palivové dříví</c:v>
                </c:pt>
              </c:strCache>
            </c:strRef>
          </c:tx>
          <c:invertIfNegative val="0"/>
          <c:val>
            <c:numRef>
              <c:f>'5.4'!$B$19:$M$19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C6A9-4A0A-9229-85C442BD0CF3}"/>
            </c:ext>
          </c:extLst>
        </c:ser>
        <c:ser>
          <c:idx val="5"/>
          <c:order val="5"/>
          <c:tx>
            <c:strRef>
              <c:f>'5.4'!$A$20</c:f>
              <c:strCache>
                <c:ptCount val="1"/>
                <c:pt idx="0">
                  <c:v>Piliny, kůra, štěpky, dřevní odpad</c:v>
                </c:pt>
              </c:strCache>
            </c:strRef>
          </c:tx>
          <c:spPr>
            <a:solidFill>
              <a:schemeClr val="accent6"/>
            </a:solidFill>
          </c:spPr>
          <c:invertIfNegative val="0"/>
          <c:val>
            <c:numRef>
              <c:f>'5.4'!$B$20:$M$20</c:f>
              <c:numCache>
                <c:formatCode>#,##0.0</c:formatCode>
                <c:ptCount val="12"/>
                <c:pt idx="0">
                  <c:v>702.02090623407412</c:v>
                </c:pt>
                <c:pt idx="1">
                  <c:v>709.56324498156778</c:v>
                </c:pt>
                <c:pt idx="2">
                  <c:v>745.17597740483552</c:v>
                </c:pt>
                <c:pt idx="3">
                  <c:v>671.38853794211059</c:v>
                </c:pt>
                <c:pt idx="4">
                  <c:v>440.62536274946598</c:v>
                </c:pt>
                <c:pt idx="5">
                  <c:v>266.12717999999995</c:v>
                </c:pt>
                <c:pt idx="6">
                  <c:v>237.45606200000003</c:v>
                </c:pt>
                <c:pt idx="7">
                  <c:v>151.11612500000001</c:v>
                </c:pt>
                <c:pt idx="8">
                  <c:v>173.10689300000001</c:v>
                </c:pt>
                <c:pt idx="9">
                  <c:v>484.42776077284043</c:v>
                </c:pt>
                <c:pt idx="10">
                  <c:v>718.40271721594945</c:v>
                </c:pt>
                <c:pt idx="11">
                  <c:v>788.22190022685925</c:v>
                </c:pt>
              </c:numCache>
            </c:numRef>
          </c:val>
          <c:extLst>
            <c:ext xmlns:c16="http://schemas.microsoft.com/office/drawing/2014/chart" uri="{C3380CC4-5D6E-409C-BE32-E72D297353CC}">
              <c16:uniqueId val="{0000000B-C6A9-4A0A-9229-85C442BD0CF3}"/>
            </c:ext>
          </c:extLst>
        </c:ser>
        <c:ser>
          <c:idx val="6"/>
          <c:order val="6"/>
          <c:tx>
            <c:strRef>
              <c:f>'5.4'!$A$21</c:f>
              <c:strCache>
                <c:ptCount val="1"/>
                <c:pt idx="0">
                  <c:v>Rostlinné materiály neaglomerované</c:v>
                </c:pt>
              </c:strCache>
            </c:strRef>
          </c:tx>
          <c:spPr>
            <a:solidFill>
              <a:srgbClr val="F0948F"/>
            </a:solidFill>
          </c:spPr>
          <c:invertIfNegative val="0"/>
          <c:val>
            <c:numRef>
              <c:f>'5.4'!$B$21:$M$21</c:f>
              <c:numCache>
                <c:formatCode>#,##0.0</c:formatCode>
                <c:ptCount val="12"/>
                <c:pt idx="0">
                  <c:v>48.091414</c:v>
                </c:pt>
                <c:pt idx="1">
                  <c:v>48.076571999999992</c:v>
                </c:pt>
                <c:pt idx="2">
                  <c:v>40.173259999999999</c:v>
                </c:pt>
                <c:pt idx="3">
                  <c:v>30.859053000000003</c:v>
                </c:pt>
                <c:pt idx="4">
                  <c:v>16.487048999999999</c:v>
                </c:pt>
                <c:pt idx="5">
                  <c:v>11.099178999999999</c:v>
                </c:pt>
                <c:pt idx="6">
                  <c:v>8.9844670000000004</c:v>
                </c:pt>
                <c:pt idx="7">
                  <c:v>9.7890110000000004</c:v>
                </c:pt>
                <c:pt idx="8">
                  <c:v>8.4044469999999993</c:v>
                </c:pt>
                <c:pt idx="9">
                  <c:v>21.399412000000002</c:v>
                </c:pt>
                <c:pt idx="10">
                  <c:v>39.844771999999999</c:v>
                </c:pt>
                <c:pt idx="11">
                  <c:v>53.437458999999997</c:v>
                </c:pt>
              </c:numCache>
            </c:numRef>
          </c:val>
          <c:extLst>
            <c:ext xmlns:c16="http://schemas.microsoft.com/office/drawing/2014/chart" uri="{C3380CC4-5D6E-409C-BE32-E72D297353CC}">
              <c16:uniqueId val="{0000000C-C6A9-4A0A-9229-85C442BD0CF3}"/>
            </c:ext>
          </c:extLst>
        </c:ser>
        <c:dLbls>
          <c:showLegendKey val="0"/>
          <c:showVal val="0"/>
          <c:showCatName val="0"/>
          <c:showSerName val="0"/>
          <c:showPercent val="0"/>
          <c:showBubbleSize val="0"/>
        </c:dLbls>
        <c:gapWidth val="50"/>
        <c:overlap val="100"/>
        <c:axId val="233328640"/>
        <c:axId val="233330176"/>
      </c:barChart>
      <c:catAx>
        <c:axId val="233328640"/>
        <c:scaling>
          <c:orientation val="minMax"/>
        </c:scaling>
        <c:delete val="0"/>
        <c:axPos val="b"/>
        <c:numFmt formatCode="General" sourceLinked="1"/>
        <c:majorTickMark val="none"/>
        <c:minorTickMark val="none"/>
        <c:tickLblPos val="nextTo"/>
        <c:txPr>
          <a:bodyPr/>
          <a:lstStyle/>
          <a:p>
            <a:pPr>
              <a:defRPr sz="900"/>
            </a:pPr>
            <a:endParaRPr lang="cs-CZ"/>
          </a:p>
        </c:txPr>
        <c:crossAx val="233330176"/>
        <c:crosses val="autoZero"/>
        <c:auto val="1"/>
        <c:lblAlgn val="ctr"/>
        <c:lblOffset val="100"/>
        <c:noMultiLvlLbl val="0"/>
      </c:catAx>
      <c:valAx>
        <c:axId val="233330176"/>
        <c:scaling>
          <c:orientation val="minMax"/>
          <c:max val="1200"/>
        </c:scaling>
        <c:delete val="0"/>
        <c:axPos val="l"/>
        <c:majorGridlines/>
        <c:numFmt formatCode="#,##0" sourceLinked="0"/>
        <c:majorTickMark val="out"/>
        <c:minorTickMark val="none"/>
        <c:tickLblPos val="nextTo"/>
        <c:spPr>
          <a:ln>
            <a:noFill/>
          </a:ln>
        </c:spPr>
        <c:txPr>
          <a:bodyPr/>
          <a:lstStyle/>
          <a:p>
            <a:pPr>
              <a:defRPr sz="900"/>
            </a:pPr>
            <a:endParaRPr lang="cs-CZ"/>
          </a:p>
        </c:txPr>
        <c:crossAx val="233328640"/>
        <c:crosses val="autoZero"/>
        <c:crossBetween val="between"/>
      </c:valAx>
    </c:plotArea>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a:solidFill>
                  <a:schemeClr val="tx2"/>
                </a:solidFill>
              </a:rPr>
              <a:t>Podíl kategori</a:t>
            </a:r>
            <a:r>
              <a:rPr lang="cs-CZ" sz="1000">
                <a:solidFill>
                  <a:schemeClr val="tx2"/>
                </a:solidFill>
              </a:rPr>
              <a:t>í</a:t>
            </a:r>
            <a:r>
              <a:rPr lang="en-US" sz="1000">
                <a:solidFill>
                  <a:schemeClr val="tx2"/>
                </a:solidFill>
              </a:rPr>
              <a:t> </a:t>
            </a:r>
            <a:r>
              <a:rPr lang="cs-CZ" sz="1000">
                <a:solidFill>
                  <a:schemeClr val="tx2"/>
                </a:solidFill>
              </a:rPr>
              <a:t>bioplynu</a:t>
            </a:r>
            <a:r>
              <a:rPr lang="en-US" sz="1000">
                <a:solidFill>
                  <a:schemeClr val="tx2"/>
                </a:solidFill>
              </a:rPr>
              <a:t> na </a:t>
            </a:r>
            <a:r>
              <a:rPr lang="cs-CZ" sz="1000">
                <a:solidFill>
                  <a:schemeClr val="tx2"/>
                </a:solidFill>
              </a:rPr>
              <a:t>dodávkách tepla</a:t>
            </a:r>
          </a:p>
        </c:rich>
      </c:tx>
      <c:layout>
        <c:manualLayout>
          <c:xMode val="edge"/>
          <c:yMode val="edge"/>
          <c:x val="4.7782213039171476E-2"/>
          <c:y val="0"/>
        </c:manualLayout>
      </c:layout>
      <c:overlay val="0"/>
    </c:title>
    <c:autoTitleDeleted val="0"/>
    <c:plotArea>
      <c:layout>
        <c:manualLayout>
          <c:layoutTarget val="inner"/>
          <c:xMode val="edge"/>
          <c:yMode val="edge"/>
          <c:x val="0.4489444797987297"/>
          <c:y val="0.16345875810428023"/>
          <c:w val="0.38131119641241989"/>
          <c:h val="0.79069805029391405"/>
        </c:manualLayout>
      </c:layout>
      <c:doughnutChart>
        <c:varyColors val="1"/>
        <c:ser>
          <c:idx val="0"/>
          <c:order val="0"/>
          <c:dLbls>
            <c:dLbl>
              <c:idx val="0"/>
              <c:numFmt formatCode="0%" sourceLinked="0"/>
              <c:spPr/>
              <c:txPr>
                <a:bodyPr/>
                <a:lstStyle/>
                <a:p>
                  <a:pPr>
                    <a:defRPr sz="900">
                      <a:solidFill>
                        <a:schemeClr val="bg1"/>
                      </a:solidFill>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extLst>
                <c:ext xmlns:c16="http://schemas.microsoft.com/office/drawing/2014/chart" uri="{C3380CC4-5D6E-409C-BE32-E72D297353CC}">
                  <c16:uniqueId val="{00000000-C87A-4AC0-B436-9882062371ED}"/>
                </c:ext>
              </c:extLst>
            </c:dLbl>
            <c:dLbl>
              <c:idx val="1"/>
              <c:layout>
                <c:manualLayout>
                  <c:x val="0.13123616937353927"/>
                  <c:y val="0.12104118019730301"/>
                </c:manualLayout>
              </c:layout>
              <c:numFmt formatCode="0.0%" sourceLinked="0"/>
              <c:spPr>
                <a:ln w="3175"/>
              </c:spPr>
              <c:txPr>
                <a:bodyPr/>
                <a:lstStyle/>
                <a:p>
                  <a:pPr>
                    <a:defRPr sz="900">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9CA-4385-9178-87F937D55918}"/>
                </c:ext>
              </c:extLst>
            </c:dLbl>
            <c:dLbl>
              <c:idx val="2"/>
              <c:spPr>
                <a:noFill/>
                <a:ln>
                  <a:noFill/>
                </a:ln>
                <a:effectLst/>
              </c:spPr>
              <c:txPr>
                <a:bodyPr/>
                <a:lstStyle/>
                <a:p>
                  <a:pPr>
                    <a:defRPr sz="900">
                      <a:solidFill>
                        <a:schemeClr val="bg1"/>
                      </a:solidFill>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extLst>
                <c:ext xmlns:c16="http://schemas.microsoft.com/office/drawing/2014/chart" uri="{C3380CC4-5D6E-409C-BE32-E72D297353CC}">
                  <c16:uniqueId val="{00000000-088D-48F6-83FC-D0F41AEA2FF1}"/>
                </c:ext>
              </c:extLst>
            </c:dLbl>
            <c:spPr>
              <a:noFill/>
              <a:ln>
                <a:noFill/>
              </a:ln>
              <a:effectLst/>
            </c:spPr>
            <c:txPr>
              <a:bodyPr/>
              <a:lstStyle/>
              <a:p>
                <a:pPr>
                  <a:defRPr sz="900">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'5.4'!$A$23:$A$25</c:f>
              <c:strCache>
                <c:ptCount val="3"/>
                <c:pt idx="0">
                  <c:v>Skládkový plyn</c:v>
                </c:pt>
                <c:pt idx="1">
                  <c:v>Kalový plyn (ČOV)</c:v>
                </c:pt>
                <c:pt idx="2">
                  <c:v>Ostatní bioplyn</c:v>
                </c:pt>
              </c:strCache>
            </c:strRef>
          </c:cat>
          <c:val>
            <c:numRef>
              <c:f>'5.4'!$N$23:$N$25</c:f>
              <c:numCache>
                <c:formatCode>#,##0.0</c:formatCode>
                <c:ptCount val="3"/>
                <c:pt idx="0">
                  <c:v>81.390900000000002</c:v>
                </c:pt>
                <c:pt idx="1">
                  <c:v>8.7846649999999986</c:v>
                </c:pt>
                <c:pt idx="2">
                  <c:v>471.31357199999991</c:v>
                </c:pt>
              </c:numCache>
            </c:numRef>
          </c:val>
          <c:extLst>
            <c:ext xmlns:c16="http://schemas.microsoft.com/office/drawing/2014/chart" uri="{C3380CC4-5D6E-409C-BE32-E72D297353CC}">
              <c16:uniqueId val="{00000002-89CA-4385-9178-87F937D55918}"/>
            </c:ext>
          </c:extLst>
        </c:ser>
        <c:dLbls>
          <c:showLegendKey val="0"/>
          <c:showVal val="0"/>
          <c:showCatName val="0"/>
          <c:showSerName val="0"/>
          <c:showPercent val="0"/>
          <c:showBubbleSize val="0"/>
          <c:showLeaderLines val="1"/>
        </c:dLbls>
        <c:firstSliceAng val="71"/>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a:t>
            </a:r>
            <a:r>
              <a:rPr lang="cs-CZ" sz="1000" baseline="0">
                <a:solidFill>
                  <a:schemeClr val="tx2"/>
                </a:solidFill>
              </a:rPr>
              <a:t>z bioplynu (TJ)</a:t>
            </a:r>
            <a:endParaRPr lang="cs-CZ" sz="1000">
              <a:solidFill>
                <a:schemeClr val="tx2"/>
              </a:solidFill>
            </a:endParaRPr>
          </a:p>
        </c:rich>
      </c:tx>
      <c:layout>
        <c:manualLayout>
          <c:xMode val="edge"/>
          <c:yMode val="edge"/>
          <c:x val="0"/>
          <c:y val="0"/>
        </c:manualLayout>
      </c:layout>
      <c:overlay val="0"/>
    </c:title>
    <c:autoTitleDeleted val="0"/>
    <c:plotArea>
      <c:layout>
        <c:manualLayout>
          <c:layoutTarget val="inner"/>
          <c:xMode val="edge"/>
          <c:yMode val="edge"/>
          <c:x val="0.1236734401910453"/>
          <c:y val="0.20874583333333332"/>
          <c:w val="0.84557883094801833"/>
          <c:h val="0.61349374999999995"/>
        </c:manualLayout>
      </c:layout>
      <c:barChart>
        <c:barDir val="col"/>
        <c:grouping val="stacked"/>
        <c:varyColors val="0"/>
        <c:ser>
          <c:idx val="0"/>
          <c:order val="0"/>
          <c:tx>
            <c:strRef>
              <c:f>'5.4'!$A$23</c:f>
              <c:strCache>
                <c:ptCount val="1"/>
                <c:pt idx="0">
                  <c:v>Skládkový plyn</c:v>
                </c:pt>
              </c:strCache>
            </c:strRef>
          </c:tx>
          <c:invertIfNegative val="0"/>
          <c:val>
            <c:numRef>
              <c:f>'5.4'!$B$23:$M$23</c:f>
              <c:numCache>
                <c:formatCode>#,##0.0</c:formatCode>
                <c:ptCount val="12"/>
                <c:pt idx="0">
                  <c:v>7.1660000000000004</c:v>
                </c:pt>
                <c:pt idx="1">
                  <c:v>7.4269999999999996</c:v>
                </c:pt>
                <c:pt idx="2">
                  <c:v>9.9016000000000002</c:v>
                </c:pt>
                <c:pt idx="3">
                  <c:v>7.7225000000000001</c:v>
                </c:pt>
                <c:pt idx="4">
                  <c:v>7.1929999999999996</c:v>
                </c:pt>
                <c:pt idx="5">
                  <c:v>5.3440000000000003</c:v>
                </c:pt>
                <c:pt idx="6">
                  <c:v>5.0193000000000003</c:v>
                </c:pt>
                <c:pt idx="7">
                  <c:v>5.1769999999999996</c:v>
                </c:pt>
                <c:pt idx="8">
                  <c:v>5.3019999999999996</c:v>
                </c:pt>
                <c:pt idx="9">
                  <c:v>7.02</c:v>
                </c:pt>
                <c:pt idx="10">
                  <c:v>7.0804999999999998</c:v>
                </c:pt>
                <c:pt idx="11">
                  <c:v>7.0380000000000003</c:v>
                </c:pt>
              </c:numCache>
            </c:numRef>
          </c:val>
          <c:extLst>
            <c:ext xmlns:c16="http://schemas.microsoft.com/office/drawing/2014/chart" uri="{C3380CC4-5D6E-409C-BE32-E72D297353CC}">
              <c16:uniqueId val="{00000000-2866-4525-B39C-E4AC50293D06}"/>
            </c:ext>
          </c:extLst>
        </c:ser>
        <c:ser>
          <c:idx val="1"/>
          <c:order val="1"/>
          <c:tx>
            <c:strRef>
              <c:f>'5.4'!$A$24</c:f>
              <c:strCache>
                <c:ptCount val="1"/>
                <c:pt idx="0">
                  <c:v>Kalový plyn (ČOV)</c:v>
                </c:pt>
              </c:strCache>
            </c:strRef>
          </c:tx>
          <c:invertIfNegative val="0"/>
          <c:val>
            <c:numRef>
              <c:f>'5.4'!$B$24:$M$24</c:f>
              <c:numCache>
                <c:formatCode>#,##0.0</c:formatCode>
                <c:ptCount val="12"/>
                <c:pt idx="0">
                  <c:v>0.60910400000000009</c:v>
                </c:pt>
                <c:pt idx="1">
                  <c:v>0.39178299999999999</c:v>
                </c:pt>
                <c:pt idx="2">
                  <c:v>0.50378599999999996</c:v>
                </c:pt>
                <c:pt idx="3">
                  <c:v>0.50305600000000006</c:v>
                </c:pt>
                <c:pt idx="4">
                  <c:v>0.6083869999999999</c:v>
                </c:pt>
                <c:pt idx="5">
                  <c:v>0.94308500000000006</c:v>
                </c:pt>
                <c:pt idx="6">
                  <c:v>0.77998299999999998</c:v>
                </c:pt>
                <c:pt idx="7">
                  <c:v>0.68238199999999993</c:v>
                </c:pt>
                <c:pt idx="8">
                  <c:v>0.79725800000000002</c:v>
                </c:pt>
                <c:pt idx="9">
                  <c:v>1.0056069999999999</c:v>
                </c:pt>
                <c:pt idx="10">
                  <c:v>1.000532</c:v>
                </c:pt>
                <c:pt idx="11">
                  <c:v>0.95970199999999994</c:v>
                </c:pt>
              </c:numCache>
            </c:numRef>
          </c:val>
          <c:extLst>
            <c:ext xmlns:c16="http://schemas.microsoft.com/office/drawing/2014/chart" uri="{C3380CC4-5D6E-409C-BE32-E72D297353CC}">
              <c16:uniqueId val="{00000001-2866-4525-B39C-E4AC50293D06}"/>
            </c:ext>
          </c:extLst>
        </c:ser>
        <c:ser>
          <c:idx val="2"/>
          <c:order val="2"/>
          <c:tx>
            <c:strRef>
              <c:f>'5.4'!$A$25</c:f>
              <c:strCache>
                <c:ptCount val="1"/>
                <c:pt idx="0">
                  <c:v>Ostatní bioplyn</c:v>
                </c:pt>
              </c:strCache>
            </c:strRef>
          </c:tx>
          <c:invertIfNegative val="0"/>
          <c:val>
            <c:numRef>
              <c:f>'5.4'!$B$25:$M$25</c:f>
              <c:numCache>
                <c:formatCode>#,##0.0</c:formatCode>
                <c:ptCount val="12"/>
                <c:pt idx="0">
                  <c:v>57.721533999999991</c:v>
                </c:pt>
                <c:pt idx="1">
                  <c:v>52.56532099999999</c:v>
                </c:pt>
                <c:pt idx="2">
                  <c:v>48.198291000000012</c:v>
                </c:pt>
                <c:pt idx="3">
                  <c:v>43.451769999999996</c:v>
                </c:pt>
                <c:pt idx="4">
                  <c:v>34.772824</c:v>
                </c:pt>
                <c:pt idx="5">
                  <c:v>26.898400000000006</c:v>
                </c:pt>
                <c:pt idx="6">
                  <c:v>25.109587999999999</c:v>
                </c:pt>
                <c:pt idx="7">
                  <c:v>24.820859000000006</c:v>
                </c:pt>
                <c:pt idx="8">
                  <c:v>25.070285000000005</c:v>
                </c:pt>
                <c:pt idx="9">
                  <c:v>34.832974</c:v>
                </c:pt>
                <c:pt idx="10">
                  <c:v>46.389949000000001</c:v>
                </c:pt>
                <c:pt idx="11">
                  <c:v>51.481776999999987</c:v>
                </c:pt>
              </c:numCache>
            </c:numRef>
          </c:val>
          <c:extLst>
            <c:ext xmlns:c16="http://schemas.microsoft.com/office/drawing/2014/chart" uri="{C3380CC4-5D6E-409C-BE32-E72D297353CC}">
              <c16:uniqueId val="{00000002-2866-4525-B39C-E4AC50293D06}"/>
            </c:ext>
          </c:extLst>
        </c:ser>
        <c:dLbls>
          <c:showLegendKey val="0"/>
          <c:showVal val="0"/>
          <c:showCatName val="0"/>
          <c:showSerName val="0"/>
          <c:showPercent val="0"/>
          <c:showBubbleSize val="0"/>
        </c:dLbls>
        <c:gapWidth val="50"/>
        <c:overlap val="100"/>
        <c:axId val="235041152"/>
        <c:axId val="235042688"/>
      </c:barChart>
      <c:catAx>
        <c:axId val="235041152"/>
        <c:scaling>
          <c:orientation val="minMax"/>
        </c:scaling>
        <c:delete val="0"/>
        <c:axPos val="b"/>
        <c:numFmt formatCode="General" sourceLinked="1"/>
        <c:majorTickMark val="none"/>
        <c:minorTickMark val="none"/>
        <c:tickLblPos val="nextTo"/>
        <c:txPr>
          <a:bodyPr/>
          <a:lstStyle/>
          <a:p>
            <a:pPr>
              <a:defRPr sz="900"/>
            </a:pPr>
            <a:endParaRPr lang="cs-CZ"/>
          </a:p>
        </c:txPr>
        <c:crossAx val="235042688"/>
        <c:crosses val="autoZero"/>
        <c:auto val="1"/>
        <c:lblAlgn val="ctr"/>
        <c:lblOffset val="100"/>
        <c:noMultiLvlLbl val="0"/>
      </c:catAx>
      <c:valAx>
        <c:axId val="23504268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504115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'5.4'!$P$15</c:f>
              <c:strCache>
                <c:ptCount val="1"/>
              </c:strCache>
            </c:strRef>
          </c:tx>
          <c:invertIfNegative val="0"/>
          <c:cat>
            <c:numRef>
              <c:f>'5.4'!$Q$14</c:f>
              <c:numCache>
                <c:formatCode>General</c:formatCode>
                <c:ptCount val="1"/>
              </c:numCache>
            </c:numRef>
          </c:cat>
          <c:val>
            <c:numRef>
              <c:f>'5.4'!$Q$15</c:f>
              <c:numCache>
                <c:formatCode>General</c:formatCode>
                <c:ptCount val="1"/>
              </c:numCache>
            </c:numRef>
          </c:val>
          <c:extLst>
            <c:ext xmlns:c16="http://schemas.microsoft.com/office/drawing/2014/chart" uri="{C3380CC4-5D6E-409C-BE32-E72D297353CC}">
              <c16:uniqueId val="{00000000-4BAB-4D3B-9176-13160CFDC7FE}"/>
            </c:ext>
          </c:extLst>
        </c:ser>
        <c:ser>
          <c:idx val="1"/>
          <c:order val="1"/>
          <c:tx>
            <c:strRef>
              <c:f>'5.4'!$P$16</c:f>
              <c:strCache>
                <c:ptCount val="1"/>
              </c:strCache>
            </c:strRef>
          </c:tx>
          <c:invertIfNegative val="0"/>
          <c:cat>
            <c:numRef>
              <c:f>'5.4'!$Q$14</c:f>
              <c:numCache>
                <c:formatCode>General</c:formatCode>
                <c:ptCount val="1"/>
              </c:numCache>
            </c:numRef>
          </c:cat>
          <c:val>
            <c:numRef>
              <c:f>'5.4'!$Q$16</c:f>
              <c:numCache>
                <c:formatCode>General</c:formatCode>
                <c:ptCount val="1"/>
              </c:numCache>
            </c:numRef>
          </c:val>
          <c:extLst>
            <c:ext xmlns:c16="http://schemas.microsoft.com/office/drawing/2014/chart" uri="{C3380CC4-5D6E-409C-BE32-E72D297353CC}">
              <c16:uniqueId val="{00000001-4BAB-4D3B-9176-13160CFDC7FE}"/>
            </c:ext>
          </c:extLst>
        </c:ser>
        <c:ser>
          <c:idx val="2"/>
          <c:order val="2"/>
          <c:tx>
            <c:strRef>
              <c:f>'5.4'!$P$17</c:f>
              <c:strCache>
                <c:ptCount val="1"/>
              </c:strCache>
            </c:strRef>
          </c:tx>
          <c:invertIfNegative val="0"/>
          <c:cat>
            <c:numRef>
              <c:f>'5.4'!$Q$14</c:f>
              <c:numCache>
                <c:formatCode>General</c:formatCode>
                <c:ptCount val="1"/>
              </c:numCache>
            </c:numRef>
          </c:cat>
          <c:val>
            <c:numRef>
              <c:f>'5.4'!$Q$17</c:f>
              <c:numCache>
                <c:formatCode>General</c:formatCode>
                <c:ptCount val="1"/>
              </c:numCache>
            </c:numRef>
          </c:val>
          <c:extLst>
            <c:ext xmlns:c16="http://schemas.microsoft.com/office/drawing/2014/chart" uri="{C3380CC4-5D6E-409C-BE32-E72D297353CC}">
              <c16:uniqueId val="{00000002-4BAB-4D3B-9176-13160CFDC7FE}"/>
            </c:ext>
          </c:extLst>
        </c:ser>
        <c:ser>
          <c:idx val="3"/>
          <c:order val="3"/>
          <c:tx>
            <c:strRef>
              <c:f>'5.4'!$P$18</c:f>
              <c:strCache>
                <c:ptCount val="1"/>
              </c:strCache>
            </c:strRef>
          </c:tx>
          <c:invertIfNegative val="0"/>
          <c:cat>
            <c:numRef>
              <c:f>'5.4'!$Q$14</c:f>
              <c:numCache>
                <c:formatCode>General</c:formatCode>
                <c:ptCount val="1"/>
              </c:numCache>
            </c:numRef>
          </c:cat>
          <c:val>
            <c:numRef>
              <c:f>'5.4'!$Q$18</c:f>
              <c:numCache>
                <c:formatCode>General</c:formatCode>
                <c:ptCount val="1"/>
              </c:numCache>
            </c:numRef>
          </c:val>
          <c:extLst>
            <c:ext xmlns:c16="http://schemas.microsoft.com/office/drawing/2014/chart" uri="{C3380CC4-5D6E-409C-BE32-E72D297353CC}">
              <c16:uniqueId val="{00000003-4BAB-4D3B-9176-13160CFDC7FE}"/>
            </c:ext>
          </c:extLst>
        </c:ser>
        <c:ser>
          <c:idx val="4"/>
          <c:order val="4"/>
          <c:tx>
            <c:strRef>
              <c:f>'5.4'!$P$19</c:f>
              <c:strCache>
                <c:ptCount val="1"/>
              </c:strCache>
            </c:strRef>
          </c:tx>
          <c:invertIfNegative val="0"/>
          <c:cat>
            <c:numRef>
              <c:f>'5.4'!$Q$14</c:f>
              <c:numCache>
                <c:formatCode>General</c:formatCode>
                <c:ptCount val="1"/>
              </c:numCache>
            </c:numRef>
          </c:cat>
          <c:val>
            <c:numRef>
              <c:f>'5.4'!$Q$19</c:f>
              <c:numCache>
                <c:formatCode>General</c:formatCode>
                <c:ptCount val="1"/>
              </c:numCache>
            </c:numRef>
          </c:val>
          <c:extLst>
            <c:ext xmlns:c16="http://schemas.microsoft.com/office/drawing/2014/chart" uri="{C3380CC4-5D6E-409C-BE32-E72D297353CC}">
              <c16:uniqueId val="{00000004-4BAB-4D3B-9176-13160CFDC7FE}"/>
            </c:ext>
          </c:extLst>
        </c:ser>
        <c:ser>
          <c:idx val="5"/>
          <c:order val="5"/>
          <c:tx>
            <c:strRef>
              <c:f>'5.4'!$P$20</c:f>
              <c:strCache>
                <c:ptCount val="1"/>
              </c:strCache>
            </c:strRef>
          </c:tx>
          <c:spPr>
            <a:solidFill>
              <a:schemeClr val="accent6"/>
            </a:solidFill>
          </c:spPr>
          <c:invertIfNegative val="0"/>
          <c:cat>
            <c:numRef>
              <c:f>'5.4'!$Q$14</c:f>
              <c:numCache>
                <c:formatCode>General</c:formatCode>
                <c:ptCount val="1"/>
              </c:numCache>
            </c:numRef>
          </c:cat>
          <c:val>
            <c:numRef>
              <c:f>'5.4'!$Q$20</c:f>
              <c:numCache>
                <c:formatCode>General</c:formatCode>
                <c:ptCount val="1"/>
              </c:numCache>
            </c:numRef>
          </c:val>
          <c:extLst>
            <c:ext xmlns:c16="http://schemas.microsoft.com/office/drawing/2014/chart" uri="{C3380CC4-5D6E-409C-BE32-E72D297353CC}">
              <c16:uniqueId val="{00000005-4BAB-4D3B-9176-13160CFDC7FE}"/>
            </c:ext>
          </c:extLst>
        </c:ser>
        <c:ser>
          <c:idx val="6"/>
          <c:order val="6"/>
          <c:tx>
            <c:strRef>
              <c:f>'5.4'!$P$21</c:f>
              <c:strCache>
                <c:ptCount val="1"/>
              </c:strCache>
            </c:strRef>
          </c:tx>
          <c:spPr>
            <a:solidFill>
              <a:srgbClr val="F0948F"/>
            </a:solidFill>
          </c:spPr>
          <c:invertIfNegative val="0"/>
          <c:cat>
            <c:numRef>
              <c:f>'5.4'!$Q$14</c:f>
              <c:numCache>
                <c:formatCode>General</c:formatCode>
                <c:ptCount val="1"/>
              </c:numCache>
            </c:numRef>
          </c:cat>
          <c:val>
            <c:numRef>
              <c:f>'5.4'!$Q$21</c:f>
              <c:numCache>
                <c:formatCode>General</c:formatCode>
                <c:ptCount val="1"/>
              </c:numCache>
            </c:numRef>
          </c:val>
          <c:extLst>
            <c:ext xmlns:c16="http://schemas.microsoft.com/office/drawing/2014/chart" uri="{C3380CC4-5D6E-409C-BE32-E72D297353CC}">
              <c16:uniqueId val="{00000006-4BAB-4D3B-9176-13160CFDC7FE}"/>
            </c:ext>
          </c:extLst>
        </c:ser>
        <c:dLbls>
          <c:showLegendKey val="0"/>
          <c:showVal val="0"/>
          <c:showCatName val="0"/>
          <c:showSerName val="0"/>
          <c:showPercent val="0"/>
          <c:showBubbleSize val="0"/>
        </c:dLbls>
        <c:gapWidth val="150"/>
        <c:axId val="235095168"/>
        <c:axId val="235096704"/>
      </c:barChart>
      <c:catAx>
        <c:axId val="235095168"/>
        <c:scaling>
          <c:orientation val="minMax"/>
        </c:scaling>
        <c:delete val="1"/>
        <c:axPos val="b"/>
        <c:numFmt formatCode="General" sourceLinked="1"/>
        <c:majorTickMark val="out"/>
        <c:minorTickMark val="none"/>
        <c:tickLblPos val="nextTo"/>
        <c:crossAx val="235096704"/>
        <c:crosses val="autoZero"/>
        <c:auto val="1"/>
        <c:lblAlgn val="ctr"/>
        <c:lblOffset val="100"/>
        <c:noMultiLvlLbl val="0"/>
      </c:catAx>
      <c:valAx>
        <c:axId val="235096704"/>
        <c:scaling>
          <c:orientation val="minMax"/>
        </c:scaling>
        <c:delete val="1"/>
        <c:axPos val="l"/>
        <c:numFmt formatCode="General" sourceLinked="1"/>
        <c:majorTickMark val="out"/>
        <c:minorTickMark val="none"/>
        <c:tickLblPos val="nextTo"/>
        <c:crossAx val="23509516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'5.4'!$P$23</c:f>
              <c:strCache>
                <c:ptCount val="1"/>
              </c:strCache>
            </c:strRef>
          </c:tx>
          <c:invertIfNegative val="0"/>
          <c:cat>
            <c:numRef>
              <c:f>'5.4'!$Q$22</c:f>
              <c:numCache>
                <c:formatCode>General</c:formatCode>
                <c:ptCount val="1"/>
              </c:numCache>
            </c:numRef>
          </c:cat>
          <c:val>
            <c:numRef>
              <c:f>'5.4'!$Q$23</c:f>
              <c:numCache>
                <c:formatCode>General</c:formatCode>
                <c:ptCount val="1"/>
              </c:numCache>
            </c:numRef>
          </c:val>
          <c:extLst>
            <c:ext xmlns:c16="http://schemas.microsoft.com/office/drawing/2014/chart" uri="{C3380CC4-5D6E-409C-BE32-E72D297353CC}">
              <c16:uniqueId val="{00000000-BDDA-418B-8F7D-C9525CDB7C14}"/>
            </c:ext>
          </c:extLst>
        </c:ser>
        <c:ser>
          <c:idx val="1"/>
          <c:order val="1"/>
          <c:tx>
            <c:strRef>
              <c:f>'5.4'!$P$24</c:f>
              <c:strCache>
                <c:ptCount val="1"/>
              </c:strCache>
            </c:strRef>
          </c:tx>
          <c:invertIfNegative val="0"/>
          <c:cat>
            <c:numRef>
              <c:f>'5.4'!$Q$22</c:f>
              <c:numCache>
                <c:formatCode>General</c:formatCode>
                <c:ptCount val="1"/>
              </c:numCache>
            </c:numRef>
          </c:cat>
          <c:val>
            <c:numRef>
              <c:f>'5.4'!$Q$24</c:f>
              <c:numCache>
                <c:formatCode>General</c:formatCode>
                <c:ptCount val="1"/>
              </c:numCache>
            </c:numRef>
          </c:val>
          <c:extLst>
            <c:ext xmlns:c16="http://schemas.microsoft.com/office/drawing/2014/chart" uri="{C3380CC4-5D6E-409C-BE32-E72D297353CC}">
              <c16:uniqueId val="{00000001-BDDA-418B-8F7D-C9525CDB7C14}"/>
            </c:ext>
          </c:extLst>
        </c:ser>
        <c:ser>
          <c:idx val="2"/>
          <c:order val="2"/>
          <c:tx>
            <c:strRef>
              <c:f>'5.4'!$P$25</c:f>
              <c:strCache>
                <c:ptCount val="1"/>
              </c:strCache>
            </c:strRef>
          </c:tx>
          <c:invertIfNegative val="0"/>
          <c:cat>
            <c:numRef>
              <c:f>'5.4'!$Q$22</c:f>
              <c:numCache>
                <c:formatCode>General</c:formatCode>
                <c:ptCount val="1"/>
              </c:numCache>
            </c:numRef>
          </c:cat>
          <c:val>
            <c:numRef>
              <c:f>'5.4'!$Q$25</c:f>
              <c:numCache>
                <c:formatCode>General</c:formatCode>
                <c:ptCount val="1"/>
              </c:numCache>
            </c:numRef>
          </c:val>
          <c:extLst>
            <c:ext xmlns:c16="http://schemas.microsoft.com/office/drawing/2014/chart" uri="{C3380CC4-5D6E-409C-BE32-E72D297353CC}">
              <c16:uniqueId val="{00000002-BDDA-418B-8F7D-C9525CDB7C14}"/>
            </c:ext>
          </c:extLst>
        </c:ser>
        <c:dLbls>
          <c:showLegendKey val="0"/>
          <c:showVal val="0"/>
          <c:showCatName val="0"/>
          <c:showSerName val="0"/>
          <c:showPercent val="0"/>
          <c:showBubbleSize val="0"/>
        </c:dLbls>
        <c:gapWidth val="150"/>
        <c:axId val="235209856"/>
        <c:axId val="235211392"/>
      </c:barChart>
      <c:catAx>
        <c:axId val="235209856"/>
        <c:scaling>
          <c:orientation val="minMax"/>
        </c:scaling>
        <c:delete val="1"/>
        <c:axPos val="b"/>
        <c:numFmt formatCode="General" sourceLinked="1"/>
        <c:majorTickMark val="out"/>
        <c:minorTickMark val="none"/>
        <c:tickLblPos val="nextTo"/>
        <c:crossAx val="235211392"/>
        <c:crosses val="autoZero"/>
        <c:auto val="1"/>
        <c:lblAlgn val="ctr"/>
        <c:lblOffset val="100"/>
        <c:noMultiLvlLbl val="0"/>
      </c:catAx>
      <c:valAx>
        <c:axId val="235211392"/>
        <c:scaling>
          <c:orientation val="minMax"/>
        </c:scaling>
        <c:delete val="1"/>
        <c:axPos val="l"/>
        <c:numFmt formatCode="General" sourceLinked="1"/>
        <c:majorTickMark val="out"/>
        <c:minorTickMark val="none"/>
        <c:tickLblPos val="nextTo"/>
        <c:crossAx val="23520985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'5.4'!$P$6</c:f>
              <c:strCache>
                <c:ptCount val="1"/>
              </c:strCache>
            </c:strRef>
          </c:tx>
          <c:spPr>
            <a:solidFill>
              <a:schemeClr val="tx2"/>
            </a:solidFill>
          </c:spPr>
          <c:invertIfNegative val="0"/>
          <c:cat>
            <c:numRef>
              <c:f>'5.4'!$Q$5</c:f>
              <c:numCache>
                <c:formatCode>General</c:formatCode>
                <c:ptCount val="1"/>
              </c:numCache>
            </c:numRef>
          </c:cat>
          <c:val>
            <c:numRef>
              <c:f>'5.4'!$Q$6</c:f>
              <c:numCache>
                <c:formatCode>General</c:formatCode>
                <c:ptCount val="1"/>
              </c:numCache>
            </c:numRef>
          </c:val>
          <c:extLst>
            <c:ext xmlns:c16="http://schemas.microsoft.com/office/drawing/2014/chart" uri="{C3380CC4-5D6E-409C-BE32-E72D297353CC}">
              <c16:uniqueId val="{00000000-FE9F-4E23-BE1A-AFA49BA024E5}"/>
            </c:ext>
          </c:extLst>
        </c:ser>
        <c:ser>
          <c:idx val="1"/>
          <c:order val="1"/>
          <c:tx>
            <c:strRef>
              <c:f>'5.4'!$P$7</c:f>
              <c:strCache>
                <c:ptCount val="1"/>
              </c:strCache>
            </c:strRef>
          </c:tx>
          <c:spPr>
            <a:solidFill>
              <a:schemeClr val="accent2"/>
            </a:solidFill>
          </c:spPr>
          <c:invertIfNegative val="0"/>
          <c:cat>
            <c:numRef>
              <c:f>'5.4'!$Q$5</c:f>
              <c:numCache>
                <c:formatCode>General</c:formatCode>
                <c:ptCount val="1"/>
              </c:numCache>
            </c:numRef>
          </c:cat>
          <c:val>
            <c:numRef>
              <c:f>'5.4'!$Q$7</c:f>
              <c:numCache>
                <c:formatCode>General</c:formatCode>
                <c:ptCount val="1"/>
              </c:numCache>
            </c:numRef>
          </c:val>
          <c:extLst>
            <c:ext xmlns:c16="http://schemas.microsoft.com/office/drawing/2014/chart" uri="{C3380CC4-5D6E-409C-BE32-E72D297353CC}">
              <c16:uniqueId val="{00000001-FE9F-4E23-BE1A-AFA49BA024E5}"/>
            </c:ext>
          </c:extLst>
        </c:ser>
        <c:ser>
          <c:idx val="2"/>
          <c:order val="2"/>
          <c:tx>
            <c:strRef>
              <c:f>'5.4'!$P$8</c:f>
              <c:strCache>
                <c:ptCount val="1"/>
              </c:strCache>
            </c:strRef>
          </c:tx>
          <c:spPr>
            <a:solidFill>
              <a:schemeClr val="accent3"/>
            </a:solidFill>
          </c:spPr>
          <c:invertIfNegative val="0"/>
          <c:cat>
            <c:numRef>
              <c:f>'5.4'!$Q$5</c:f>
              <c:numCache>
                <c:formatCode>General</c:formatCode>
                <c:ptCount val="1"/>
              </c:numCache>
            </c:numRef>
          </c:cat>
          <c:val>
            <c:numRef>
              <c:f>'5.4'!$Q$8</c:f>
              <c:numCache>
                <c:formatCode>General</c:formatCode>
                <c:ptCount val="1"/>
              </c:numCache>
            </c:numRef>
          </c:val>
          <c:extLst>
            <c:ext xmlns:c16="http://schemas.microsoft.com/office/drawing/2014/chart" uri="{C3380CC4-5D6E-409C-BE32-E72D297353CC}">
              <c16:uniqueId val="{00000002-FE9F-4E23-BE1A-AFA49BA024E5}"/>
            </c:ext>
          </c:extLst>
        </c:ser>
        <c:ser>
          <c:idx val="3"/>
          <c:order val="3"/>
          <c:tx>
            <c:strRef>
              <c:f>'5.4'!$P$9</c:f>
              <c:strCache>
                <c:ptCount val="1"/>
              </c:strCache>
            </c:strRef>
          </c:tx>
          <c:spPr>
            <a:solidFill>
              <a:schemeClr val="accent4"/>
            </a:solidFill>
          </c:spPr>
          <c:invertIfNegative val="0"/>
          <c:cat>
            <c:numRef>
              <c:f>'5.4'!$Q$5</c:f>
              <c:numCache>
                <c:formatCode>General</c:formatCode>
                <c:ptCount val="1"/>
              </c:numCache>
            </c:numRef>
          </c:cat>
          <c:val>
            <c:numRef>
              <c:f>'5.4'!$Q$9</c:f>
              <c:numCache>
                <c:formatCode>General</c:formatCode>
                <c:ptCount val="1"/>
              </c:numCache>
            </c:numRef>
          </c:val>
          <c:extLst>
            <c:ext xmlns:c16="http://schemas.microsoft.com/office/drawing/2014/chart" uri="{C3380CC4-5D6E-409C-BE32-E72D297353CC}">
              <c16:uniqueId val="{00000003-FE9F-4E23-BE1A-AFA49BA024E5}"/>
            </c:ext>
          </c:extLst>
        </c:ser>
        <c:ser>
          <c:idx val="4"/>
          <c:order val="4"/>
          <c:tx>
            <c:strRef>
              <c:f>'5.4'!$P$10</c:f>
              <c:strCache>
                <c:ptCount val="1"/>
              </c:strCache>
            </c:strRef>
          </c:tx>
          <c:spPr>
            <a:solidFill>
              <a:schemeClr val="accent5"/>
            </a:solidFill>
          </c:spPr>
          <c:invertIfNegative val="0"/>
          <c:cat>
            <c:numRef>
              <c:f>'5.4'!$Q$5</c:f>
              <c:numCache>
                <c:formatCode>General</c:formatCode>
                <c:ptCount val="1"/>
              </c:numCache>
            </c:numRef>
          </c:cat>
          <c:val>
            <c:numRef>
              <c:f>'5.4'!$Q$10</c:f>
              <c:numCache>
                <c:formatCode>General</c:formatCode>
                <c:ptCount val="1"/>
              </c:numCache>
            </c:numRef>
          </c:val>
          <c:extLst>
            <c:ext xmlns:c16="http://schemas.microsoft.com/office/drawing/2014/chart" uri="{C3380CC4-5D6E-409C-BE32-E72D297353CC}">
              <c16:uniqueId val="{00000004-FE9F-4E23-BE1A-AFA49BA024E5}"/>
            </c:ext>
          </c:extLst>
        </c:ser>
        <c:ser>
          <c:idx val="5"/>
          <c:order val="5"/>
          <c:tx>
            <c:strRef>
              <c:f>'5.4'!$P$11</c:f>
              <c:strCache>
                <c:ptCount val="1"/>
              </c:strCache>
            </c:strRef>
          </c:tx>
          <c:spPr>
            <a:solidFill>
              <a:schemeClr val="accent6"/>
            </a:solidFill>
          </c:spPr>
          <c:invertIfNegative val="0"/>
          <c:cat>
            <c:numRef>
              <c:f>'5.4'!$Q$5</c:f>
              <c:numCache>
                <c:formatCode>General</c:formatCode>
                <c:ptCount val="1"/>
              </c:numCache>
            </c:numRef>
          </c:cat>
          <c:val>
            <c:numRef>
              <c:f>'5.4'!$Q$11</c:f>
              <c:numCache>
                <c:formatCode>General</c:formatCode>
                <c:ptCount val="1"/>
              </c:numCache>
            </c:numRef>
          </c:val>
          <c:extLst>
            <c:ext xmlns:c16="http://schemas.microsoft.com/office/drawing/2014/chart" uri="{C3380CC4-5D6E-409C-BE32-E72D297353CC}">
              <c16:uniqueId val="{00000005-FE9F-4E23-BE1A-AFA49BA024E5}"/>
            </c:ext>
          </c:extLst>
        </c:ser>
        <c:ser>
          <c:idx val="6"/>
          <c:order val="6"/>
          <c:tx>
            <c:strRef>
              <c:f>'5.4'!$P$12</c:f>
              <c:strCache>
                <c:ptCount val="1"/>
              </c:strCache>
            </c:strRef>
          </c:tx>
          <c:spPr>
            <a:solidFill>
              <a:srgbClr val="F0948F"/>
            </a:solidFill>
          </c:spPr>
          <c:invertIfNegative val="0"/>
          <c:cat>
            <c:numRef>
              <c:f>'5.4'!$Q$5</c:f>
              <c:numCache>
                <c:formatCode>General</c:formatCode>
                <c:ptCount val="1"/>
              </c:numCache>
            </c:numRef>
          </c:cat>
          <c:val>
            <c:numRef>
              <c:f>'5.4'!$Q$12</c:f>
              <c:numCache>
                <c:formatCode>General</c:formatCode>
                <c:ptCount val="1"/>
              </c:numCache>
            </c:numRef>
          </c:val>
          <c:extLst>
            <c:ext xmlns:c16="http://schemas.microsoft.com/office/drawing/2014/chart" uri="{C3380CC4-5D6E-409C-BE32-E72D297353CC}">
              <c16:uniqueId val="{00000006-FE9F-4E23-BE1A-AFA49BA024E5}"/>
            </c:ext>
          </c:extLst>
        </c:ser>
        <c:ser>
          <c:idx val="7"/>
          <c:order val="7"/>
          <c:tx>
            <c:strRef>
              <c:f>'5.4'!$P$13</c:f>
              <c:strCache>
                <c:ptCount val="1"/>
              </c:strCache>
            </c:strRef>
          </c:tx>
          <c:spPr>
            <a:solidFill>
              <a:srgbClr val="F7C9C7"/>
            </a:solidFill>
          </c:spPr>
          <c:invertIfNegative val="0"/>
          <c:cat>
            <c:numRef>
              <c:f>'5.4'!$Q$5</c:f>
              <c:numCache>
                <c:formatCode>General</c:formatCode>
                <c:ptCount val="1"/>
              </c:numCache>
            </c:numRef>
          </c:cat>
          <c:val>
            <c:numRef>
              <c:f>'5.4'!$Q$13</c:f>
              <c:numCache>
                <c:formatCode>General</c:formatCode>
                <c:ptCount val="1"/>
              </c:numCache>
            </c:numRef>
          </c:val>
          <c:extLst>
            <c:ext xmlns:c16="http://schemas.microsoft.com/office/drawing/2014/chart" uri="{C3380CC4-5D6E-409C-BE32-E72D297353CC}">
              <c16:uniqueId val="{00000007-FE9F-4E23-BE1A-AFA49BA024E5}"/>
            </c:ext>
          </c:extLst>
        </c:ser>
        <c:dLbls>
          <c:showLegendKey val="0"/>
          <c:showVal val="0"/>
          <c:showCatName val="0"/>
          <c:showSerName val="0"/>
          <c:showPercent val="0"/>
          <c:showBubbleSize val="0"/>
        </c:dLbls>
        <c:gapWidth val="150"/>
        <c:axId val="235256832"/>
        <c:axId val="235279104"/>
      </c:barChart>
      <c:catAx>
        <c:axId val="235256832"/>
        <c:scaling>
          <c:orientation val="minMax"/>
        </c:scaling>
        <c:delete val="1"/>
        <c:axPos val="b"/>
        <c:numFmt formatCode="General" sourceLinked="1"/>
        <c:majorTickMark val="out"/>
        <c:minorTickMark val="none"/>
        <c:tickLblPos val="nextTo"/>
        <c:crossAx val="235279104"/>
        <c:crosses val="autoZero"/>
        <c:auto val="1"/>
        <c:lblAlgn val="ctr"/>
        <c:lblOffset val="100"/>
        <c:noMultiLvlLbl val="0"/>
      </c:catAx>
      <c:valAx>
        <c:axId val="235279104"/>
        <c:scaling>
          <c:orientation val="minMax"/>
        </c:scaling>
        <c:delete val="1"/>
        <c:axPos val="l"/>
        <c:numFmt formatCode="General" sourceLinked="1"/>
        <c:majorTickMark val="out"/>
        <c:minorTickMark val="none"/>
        <c:tickLblPos val="nextTo"/>
        <c:crossAx val="23525683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a:solidFill>
                  <a:schemeClr val="tx2"/>
                </a:solidFill>
              </a:rPr>
              <a:t>Podíl </a:t>
            </a:r>
            <a:r>
              <a:rPr lang="cs-CZ" sz="1000">
                <a:solidFill>
                  <a:schemeClr val="tx2"/>
                </a:solidFill>
              </a:rPr>
              <a:t>krajů ČR na </a:t>
            </a:r>
            <a:r>
              <a:rPr lang="en-US" sz="1000">
                <a:solidFill>
                  <a:schemeClr val="tx2"/>
                </a:solidFill>
              </a:rPr>
              <a:t>instalované</a:t>
            </a:r>
            <a:r>
              <a:rPr lang="cs-CZ" sz="1000">
                <a:solidFill>
                  <a:schemeClr val="tx2"/>
                </a:solidFill>
              </a:rPr>
              <a:t>m</a:t>
            </a:r>
            <a:r>
              <a:rPr lang="en-US" sz="1000">
                <a:solidFill>
                  <a:schemeClr val="tx2"/>
                </a:solidFill>
              </a:rPr>
              <a:t> výkonu </a:t>
            </a:r>
            <a:endParaRPr lang="cs-CZ" sz="1000">
              <a:solidFill>
                <a:schemeClr val="tx2"/>
              </a:solidFill>
            </a:endParaRPr>
          </a:p>
          <a:p>
            <a:pPr algn="l">
              <a:defRPr sz="1000"/>
            </a:pPr>
            <a:r>
              <a:rPr lang="en-US" sz="1000">
                <a:solidFill>
                  <a:schemeClr val="tx2"/>
                </a:solidFill>
              </a:rPr>
              <a:t>v</a:t>
            </a:r>
            <a:r>
              <a:rPr lang="cs-CZ" sz="1000">
                <a:solidFill>
                  <a:schemeClr val="tx2"/>
                </a:solidFill>
              </a:rPr>
              <a:t>ýroben tepla</a:t>
            </a:r>
            <a:endParaRPr lang="en-US" sz="1000">
              <a:solidFill>
                <a:schemeClr val="tx2"/>
              </a:solidFill>
            </a:endParaRPr>
          </a:p>
        </c:rich>
      </c:tx>
      <c:layout>
        <c:manualLayout>
          <c:xMode val="edge"/>
          <c:yMode val="edge"/>
          <c:x val="1.5281609763550259E-2"/>
          <c:y val="1.4397734000730657E-2"/>
        </c:manualLayout>
      </c:layout>
      <c:overlay val="0"/>
      <c:spPr>
        <a:solidFill>
          <a:sysClr val="window" lastClr="FFFFFF"/>
        </a:solidFill>
      </c:spPr>
    </c:title>
    <c:autoTitleDeleted val="0"/>
    <c:plotArea>
      <c:layout>
        <c:manualLayout>
          <c:layoutTarget val="inner"/>
          <c:xMode val="edge"/>
          <c:yMode val="edge"/>
          <c:x val="0.18515824300260497"/>
          <c:y val="0.2100765432287712"/>
          <c:w val="0.69816496918077742"/>
          <c:h val="0.77061688905213876"/>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A-3674-42EF-8DF5-AEED34660903}"/>
              </c:ext>
            </c:extLst>
          </c:dPt>
          <c:dPt>
            <c:idx val="1"/>
            <c:bubble3D val="0"/>
            <c:spPr>
              <a:solidFill>
                <a:schemeClr val="accent2"/>
              </a:solidFill>
            </c:spPr>
            <c:extLst>
              <c:ext xmlns:c16="http://schemas.microsoft.com/office/drawing/2014/chart" uri="{C3380CC4-5D6E-409C-BE32-E72D297353CC}">
                <c16:uniqueId val="{00000009-3674-42EF-8DF5-AEED34660903}"/>
              </c:ext>
            </c:extLst>
          </c:dPt>
          <c:dPt>
            <c:idx val="2"/>
            <c:bubble3D val="0"/>
            <c:spPr>
              <a:solidFill>
                <a:schemeClr val="accent3"/>
              </a:solidFill>
            </c:spPr>
            <c:extLst>
              <c:ext xmlns:c16="http://schemas.microsoft.com/office/drawing/2014/chart" uri="{C3380CC4-5D6E-409C-BE32-E72D297353CC}">
                <c16:uniqueId val="{00000008-3674-42EF-8DF5-AEED34660903}"/>
              </c:ext>
            </c:extLst>
          </c:dPt>
          <c:dPt>
            <c:idx val="3"/>
            <c:bubble3D val="0"/>
            <c:spPr>
              <a:solidFill>
                <a:schemeClr val="accent4"/>
              </a:solidFill>
            </c:spPr>
            <c:extLst>
              <c:ext xmlns:c16="http://schemas.microsoft.com/office/drawing/2014/chart" uri="{C3380CC4-5D6E-409C-BE32-E72D297353CC}">
                <c16:uniqueId val="{00000007-3674-42EF-8DF5-AEED34660903}"/>
              </c:ext>
            </c:extLst>
          </c:dPt>
          <c:dPt>
            <c:idx val="4"/>
            <c:bubble3D val="0"/>
            <c:spPr>
              <a:solidFill>
                <a:schemeClr val="accent5"/>
              </a:solidFill>
            </c:spPr>
            <c:extLst>
              <c:ext xmlns:c16="http://schemas.microsoft.com/office/drawing/2014/chart" uri="{C3380CC4-5D6E-409C-BE32-E72D297353CC}">
                <c16:uniqueId val="{00000002-C1F1-4538-A25D-E7701F891F20}"/>
              </c:ext>
            </c:extLst>
          </c:dPt>
          <c:dPt>
            <c:idx val="5"/>
            <c:bubble3D val="0"/>
            <c:spPr>
              <a:solidFill>
                <a:schemeClr val="accent6"/>
              </a:solidFill>
            </c:spPr>
            <c:extLst>
              <c:ext xmlns:c16="http://schemas.microsoft.com/office/drawing/2014/chart" uri="{C3380CC4-5D6E-409C-BE32-E72D297353CC}">
                <c16:uniqueId val="{00000000-C1F1-4538-A25D-E7701F891F20}"/>
              </c:ext>
            </c:extLst>
          </c:dPt>
          <c:dPt>
            <c:idx val="6"/>
            <c:bubble3D val="0"/>
            <c:spPr>
              <a:solidFill>
                <a:srgbClr val="F0948F"/>
              </a:solidFill>
            </c:spPr>
            <c:extLst>
              <c:ext xmlns:c16="http://schemas.microsoft.com/office/drawing/2014/chart" uri="{C3380CC4-5D6E-409C-BE32-E72D297353CC}">
                <c16:uniqueId val="{00000003-C1F1-4538-A25D-E7701F891F20}"/>
              </c:ext>
            </c:extLst>
          </c:dPt>
          <c:dPt>
            <c:idx val="7"/>
            <c:bubble3D val="0"/>
            <c:spPr>
              <a:solidFill>
                <a:srgbClr val="F7C9C7"/>
              </a:solidFill>
            </c:spPr>
            <c:extLst>
              <c:ext xmlns:c16="http://schemas.microsoft.com/office/drawing/2014/chart" uri="{C3380CC4-5D6E-409C-BE32-E72D297353CC}">
                <c16:uniqueId val="{00000001-C1F1-4538-A25D-E7701F891F20}"/>
              </c:ext>
            </c:extLst>
          </c:dPt>
          <c:dPt>
            <c:idx val="8"/>
            <c:bubble3D val="0"/>
            <c:spPr>
              <a:solidFill>
                <a:schemeClr val="tx1"/>
              </a:solidFill>
            </c:spPr>
            <c:extLst>
              <c:ext xmlns:c16="http://schemas.microsoft.com/office/drawing/2014/chart" uri="{C3380CC4-5D6E-409C-BE32-E72D297353CC}">
                <c16:uniqueId val="{00000004-C1F1-4538-A25D-E7701F891F20}"/>
              </c:ext>
            </c:extLst>
          </c:dPt>
          <c:dPt>
            <c:idx val="9"/>
            <c:bubble3D val="0"/>
            <c:spPr>
              <a:solidFill>
                <a:srgbClr val="646363"/>
              </a:solidFill>
            </c:spPr>
            <c:extLst>
              <c:ext xmlns:c16="http://schemas.microsoft.com/office/drawing/2014/chart" uri="{C3380CC4-5D6E-409C-BE32-E72D297353CC}">
                <c16:uniqueId val="{00000006-3674-42EF-8DF5-AEED34660903}"/>
              </c:ext>
            </c:extLst>
          </c:dPt>
          <c:dPt>
            <c:idx val="10"/>
            <c:bubble3D val="0"/>
            <c:spPr>
              <a:solidFill>
                <a:srgbClr val="9D9D9C"/>
              </a:solidFill>
            </c:spPr>
            <c:extLst>
              <c:ext xmlns:c16="http://schemas.microsoft.com/office/drawing/2014/chart" uri="{C3380CC4-5D6E-409C-BE32-E72D297353CC}">
                <c16:uniqueId val="{00000005-C1F1-4538-A25D-E7701F891F20}"/>
              </c:ext>
            </c:extLst>
          </c:dPt>
          <c:dPt>
            <c:idx val="11"/>
            <c:bubble3D val="0"/>
            <c:spPr>
              <a:solidFill>
                <a:srgbClr val="D0D0D0"/>
              </a:solidFill>
            </c:spPr>
            <c:extLst>
              <c:ext xmlns:c16="http://schemas.microsoft.com/office/drawing/2014/chart" uri="{C3380CC4-5D6E-409C-BE32-E72D297353CC}">
                <c16:uniqueId val="{00000005-3674-42EF-8DF5-AEED34660903}"/>
              </c:ext>
            </c:extLst>
          </c:dPt>
          <c:dPt>
            <c:idx val="12"/>
            <c:bubble3D val="0"/>
            <c:spPr>
              <a:pattFill prst="ltUpDiag">
                <a:fgClr>
                  <a:schemeClr val="accent1"/>
                </a:fgClr>
                <a:bgClr>
                  <a:schemeClr val="bg1"/>
                </a:bgClr>
              </a:pattFill>
            </c:spPr>
            <c:extLst>
              <c:ext xmlns:c16="http://schemas.microsoft.com/office/drawing/2014/chart" uri="{C3380CC4-5D6E-409C-BE32-E72D297353CC}">
                <c16:uniqueId val="{00000004-3674-42EF-8DF5-AEED34660903}"/>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03-3674-42EF-8DF5-AEED34660903}"/>
              </c:ext>
            </c:extLst>
          </c:dPt>
          <c:dLbls>
            <c:dLbl>
              <c:idx val="8"/>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4-C1F1-4538-A25D-E7701F891F20}"/>
                </c:ext>
              </c:extLst>
            </c:dLbl>
            <c:dLbl>
              <c:idx val="11"/>
              <c:spPr>
                <a:noFill/>
                <a:ln>
                  <a:noFill/>
                </a:ln>
                <a:effectLst/>
              </c:spPr>
              <c:txPr>
                <a:bodyPr/>
                <a:lstStyle/>
                <a:p>
                  <a:pPr>
                    <a:defRPr sz="900">
                      <a:solidFill>
                        <a:schemeClr val="tx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5-3674-42EF-8DF5-AEED34660903}"/>
                </c:ext>
              </c:extLst>
            </c:dLbl>
            <c:dLbl>
              <c:idx val="12"/>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4-3674-42EF-8DF5-AEED34660903}"/>
                </c:ext>
              </c:extLst>
            </c:dLbl>
            <c:dLbl>
              <c:idx val="13"/>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3-3674-42EF-8DF5-AEED34660903}"/>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'6'!$A$23:$A$36</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'6'!$B$23:$B$36</c:f>
              <c:numCache>
                <c:formatCode>General</c:formatCode>
                <c:ptCount val="14"/>
                <c:pt idx="0">
                  <c:v>1561.9903000000004</c:v>
                </c:pt>
                <c:pt idx="1">
                  <c:v>2165.4460000000022</c:v>
                </c:pt>
                <c:pt idx="2">
                  <c:v>1578.2154999999989</c:v>
                </c:pt>
                <c:pt idx="3">
                  <c:v>2813.335</c:v>
                </c:pt>
                <c:pt idx="4">
                  <c:v>611.15200000000016</c:v>
                </c:pt>
                <c:pt idx="5">
                  <c:v>962.05049999999994</c:v>
                </c:pt>
                <c:pt idx="6">
                  <c:v>445.60599999999999</c:v>
                </c:pt>
                <c:pt idx="7">
                  <c:v>6114.9293999999982</c:v>
                </c:pt>
                <c:pt idx="8">
                  <c:v>1347.6211999999994</c:v>
                </c:pt>
                <c:pt idx="9">
                  <c:v>3508.6609999999996</c:v>
                </c:pt>
                <c:pt idx="10">
                  <c:v>1039.302000000001</c:v>
                </c:pt>
                <c:pt idx="11">
                  <c:v>4616.5935999999992</c:v>
                </c:pt>
                <c:pt idx="12">
                  <c:v>9887.9040000000005</c:v>
                </c:pt>
                <c:pt idx="13">
                  <c:v>1259.5102999999999</c:v>
                </c:pt>
              </c:numCache>
            </c:numRef>
          </c:val>
          <c:extLst>
            <c:ext xmlns:c16="http://schemas.microsoft.com/office/drawing/2014/chart" uri="{C3380CC4-5D6E-409C-BE32-E72D297353CC}">
              <c16:uniqueId val="{00000006-C1F1-4538-A25D-E7701F891F20}"/>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solidFill>
                  <a:schemeClr val="tx2"/>
                </a:solidFill>
              </a:rPr>
              <a:t>Instalovaný výkon v krajích ČR</a:t>
            </a:r>
            <a:r>
              <a:rPr lang="cs-CZ" sz="1000">
                <a:solidFill>
                  <a:schemeClr val="tx2"/>
                </a:solidFill>
              </a:rPr>
              <a:t> </a:t>
            </a:r>
            <a:r>
              <a:rPr lang="en-US" sz="1000">
                <a:solidFill>
                  <a:schemeClr val="tx2"/>
                </a:solidFill>
              </a:rPr>
              <a:t>(</a:t>
            </a:r>
            <a:r>
              <a:rPr lang="cs-CZ" sz="1000">
                <a:solidFill>
                  <a:schemeClr val="tx2"/>
                </a:solidFill>
              </a:rPr>
              <a:t>M</a:t>
            </a:r>
            <a:r>
              <a:rPr lang="en-US" sz="1000">
                <a:solidFill>
                  <a:schemeClr val="tx2"/>
                </a:solidFill>
              </a:rPr>
              <a:t>W</a:t>
            </a:r>
            <a:r>
              <a:rPr lang="cs-CZ" sz="1000" baseline="-25000">
                <a:solidFill>
                  <a:schemeClr val="tx2"/>
                </a:solidFill>
              </a:rPr>
              <a:t>t</a:t>
            </a:r>
            <a:r>
              <a:rPr lang="en-US" sz="1000">
                <a:solidFill>
                  <a:schemeClr val="tx2"/>
                </a:solidFill>
              </a:rPr>
              <a:t>)</a:t>
            </a:r>
          </a:p>
        </c:rich>
      </c:tx>
      <c:layout>
        <c:manualLayout>
          <c:xMode val="edge"/>
          <c:yMode val="edge"/>
          <c:x val="1.6921397006453595E-3"/>
          <c:y val="1.8969105371895627E-3"/>
        </c:manualLayout>
      </c:layout>
      <c:overlay val="0"/>
    </c:title>
    <c:autoTitleDeleted val="0"/>
    <c:plotArea>
      <c:layout>
        <c:manualLayout>
          <c:layoutTarget val="inner"/>
          <c:xMode val="edge"/>
          <c:yMode val="edge"/>
          <c:x val="8.092474673493838E-2"/>
          <c:y val="0.14708329244079391"/>
          <c:w val="0.90821391888190195"/>
          <c:h val="0.48846027909877604"/>
        </c:manualLayout>
      </c:layout>
      <c:barChart>
        <c:barDir val="col"/>
        <c:grouping val="clustered"/>
        <c:varyColors val="0"/>
        <c:ser>
          <c:idx val="0"/>
          <c:order val="0"/>
          <c:tx>
            <c:strRef>
              <c:f>'6'!$A$23</c:f>
              <c:strCache>
                <c:ptCount val="1"/>
                <c:pt idx="0">
                  <c:v>PHA</c:v>
                </c:pt>
              </c:strCache>
            </c:strRef>
          </c:tx>
          <c:spPr>
            <a:solidFill>
              <a:schemeClr val="accent1"/>
            </a:solidFill>
          </c:spPr>
          <c:invertIfNegative val="0"/>
          <c:cat>
            <c:strRef>
              <c:f>'6'!$A$23:$A$36</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'6'!$B$23</c:f>
              <c:numCache>
                <c:formatCode>General</c:formatCode>
                <c:ptCount val="1"/>
                <c:pt idx="0">
                  <c:v>1561.9903000000004</c:v>
                </c:pt>
              </c:numCache>
            </c:numRef>
          </c:val>
          <c:extLst>
            <c:ext xmlns:c16="http://schemas.microsoft.com/office/drawing/2014/chart" uri="{C3380CC4-5D6E-409C-BE32-E72D297353CC}">
              <c16:uniqueId val="{00000000-D35A-48F7-8E09-CF5ED967ED24}"/>
            </c:ext>
          </c:extLst>
        </c:ser>
        <c:ser>
          <c:idx val="1"/>
          <c:order val="1"/>
          <c:tx>
            <c:strRef>
              <c:f>'6'!$A$24</c:f>
              <c:strCache>
                <c:ptCount val="1"/>
                <c:pt idx="0">
                  <c:v>JHČ</c:v>
                </c:pt>
              </c:strCache>
            </c:strRef>
          </c:tx>
          <c:spPr>
            <a:solidFill>
              <a:schemeClr val="accent2"/>
            </a:solidFill>
          </c:spPr>
          <c:invertIfNegative val="0"/>
          <c:val>
            <c:numRef>
              <c:f>('6'!$B$22,'6'!$B$24)</c:f>
              <c:numCache>
                <c:formatCode>General</c:formatCode>
                <c:ptCount val="2"/>
                <c:pt idx="1">
                  <c:v>2165.4460000000022</c:v>
                </c:pt>
              </c:numCache>
            </c:numRef>
          </c:val>
          <c:extLst>
            <c:ext xmlns:c16="http://schemas.microsoft.com/office/drawing/2014/chart" uri="{C3380CC4-5D6E-409C-BE32-E72D297353CC}">
              <c16:uniqueId val="{00000001-D35A-48F7-8E09-CF5ED967ED24}"/>
            </c:ext>
          </c:extLst>
        </c:ser>
        <c:ser>
          <c:idx val="2"/>
          <c:order val="2"/>
          <c:tx>
            <c:strRef>
              <c:f>'6'!$A$25</c:f>
              <c:strCache>
                <c:ptCount val="1"/>
                <c:pt idx="0">
                  <c:v>JHM</c:v>
                </c:pt>
              </c:strCache>
            </c:strRef>
          </c:tx>
          <c:spPr>
            <a:solidFill>
              <a:schemeClr val="accent3"/>
            </a:solidFill>
          </c:spPr>
          <c:invertIfNegative val="0"/>
          <c:val>
            <c:numRef>
              <c:f>('6'!$B$22,'6'!$B$22,'6'!$B$25)</c:f>
              <c:numCache>
                <c:formatCode>General</c:formatCode>
                <c:ptCount val="3"/>
                <c:pt idx="2">
                  <c:v>1578.2154999999989</c:v>
                </c:pt>
              </c:numCache>
            </c:numRef>
          </c:val>
          <c:extLst>
            <c:ext xmlns:c16="http://schemas.microsoft.com/office/drawing/2014/chart" uri="{C3380CC4-5D6E-409C-BE32-E72D297353CC}">
              <c16:uniqueId val="{00000002-D35A-48F7-8E09-CF5ED967ED24}"/>
            </c:ext>
          </c:extLst>
        </c:ser>
        <c:ser>
          <c:idx val="3"/>
          <c:order val="3"/>
          <c:tx>
            <c:strRef>
              <c:f>'6'!$A$26</c:f>
              <c:strCache>
                <c:ptCount val="1"/>
                <c:pt idx="0">
                  <c:v>KVK</c:v>
                </c:pt>
              </c:strCache>
            </c:strRef>
          </c:tx>
          <c:spPr>
            <a:solidFill>
              <a:schemeClr val="accent4"/>
            </a:solidFill>
          </c:spPr>
          <c:invertIfNegative val="0"/>
          <c:val>
            <c:numRef>
              <c:f>('6'!$B$22,'6'!$B$22,'6'!$B$22,'6'!$B$26)</c:f>
              <c:numCache>
                <c:formatCode>General</c:formatCode>
                <c:ptCount val="4"/>
                <c:pt idx="3">
                  <c:v>2813.335</c:v>
                </c:pt>
              </c:numCache>
            </c:numRef>
          </c:val>
          <c:extLst>
            <c:ext xmlns:c16="http://schemas.microsoft.com/office/drawing/2014/chart" uri="{C3380CC4-5D6E-409C-BE32-E72D297353CC}">
              <c16:uniqueId val="{00000003-D35A-48F7-8E09-CF5ED967ED24}"/>
            </c:ext>
          </c:extLst>
        </c:ser>
        <c:ser>
          <c:idx val="4"/>
          <c:order val="4"/>
          <c:tx>
            <c:strRef>
              <c:f>'6'!$A$27</c:f>
              <c:strCache>
                <c:ptCount val="1"/>
                <c:pt idx="0">
                  <c:v>VYS</c:v>
                </c:pt>
              </c:strCache>
            </c:strRef>
          </c:tx>
          <c:spPr>
            <a:solidFill>
              <a:schemeClr val="accent5"/>
            </a:solidFill>
          </c:spPr>
          <c:invertIfNegative val="0"/>
          <c:val>
            <c:numRef>
              <c:f>('6'!$B$22,'6'!$B$22,'6'!$B$22,'6'!$B$22,'6'!$B$27)</c:f>
              <c:numCache>
                <c:formatCode>General</c:formatCode>
                <c:ptCount val="5"/>
                <c:pt idx="4">
                  <c:v>611.15200000000016</c:v>
                </c:pt>
              </c:numCache>
            </c:numRef>
          </c:val>
          <c:extLst>
            <c:ext xmlns:c16="http://schemas.microsoft.com/office/drawing/2014/chart" uri="{C3380CC4-5D6E-409C-BE32-E72D297353CC}">
              <c16:uniqueId val="{00000004-D35A-48F7-8E09-CF5ED967ED24}"/>
            </c:ext>
          </c:extLst>
        </c:ser>
        <c:ser>
          <c:idx val="5"/>
          <c:order val="5"/>
          <c:tx>
            <c:strRef>
              <c:f>'6'!$A$28</c:f>
              <c:strCache>
                <c:ptCount val="1"/>
                <c:pt idx="0">
                  <c:v>HKK</c:v>
                </c:pt>
              </c:strCache>
            </c:strRef>
          </c:tx>
          <c:spPr>
            <a:solidFill>
              <a:schemeClr val="accent6"/>
            </a:solidFill>
          </c:spPr>
          <c:invertIfNegative val="0"/>
          <c:val>
            <c:numRef>
              <c:f>('6'!$B$22,'6'!$B$22,'6'!$B$22,'6'!$B$22,'6'!$B$22,'6'!$B$28)</c:f>
              <c:numCache>
                <c:formatCode>General</c:formatCode>
                <c:ptCount val="6"/>
                <c:pt idx="5">
                  <c:v>962.05049999999994</c:v>
                </c:pt>
              </c:numCache>
            </c:numRef>
          </c:val>
          <c:extLst>
            <c:ext xmlns:c16="http://schemas.microsoft.com/office/drawing/2014/chart" uri="{C3380CC4-5D6E-409C-BE32-E72D297353CC}">
              <c16:uniqueId val="{00000005-D35A-48F7-8E09-CF5ED967ED24}"/>
            </c:ext>
          </c:extLst>
        </c:ser>
        <c:ser>
          <c:idx val="6"/>
          <c:order val="6"/>
          <c:tx>
            <c:strRef>
              <c:f>'6'!$A$29</c:f>
              <c:strCache>
                <c:ptCount val="1"/>
                <c:pt idx="0">
                  <c:v>LBK</c:v>
                </c:pt>
              </c:strCache>
            </c:strRef>
          </c:tx>
          <c:spPr>
            <a:solidFill>
              <a:srgbClr val="F0948F"/>
            </a:solidFill>
          </c:spPr>
          <c:invertIfNegative val="0"/>
          <c:val>
            <c:numRef>
              <c:f>('6'!$B$22,'6'!$B$22,'6'!$B$22,'6'!$B$22,'6'!$B$22,'6'!$B$22,'6'!$B$29)</c:f>
              <c:numCache>
                <c:formatCode>General</c:formatCode>
                <c:ptCount val="7"/>
                <c:pt idx="6">
                  <c:v>445.60599999999999</c:v>
                </c:pt>
              </c:numCache>
            </c:numRef>
          </c:val>
          <c:extLst>
            <c:ext xmlns:c16="http://schemas.microsoft.com/office/drawing/2014/chart" uri="{C3380CC4-5D6E-409C-BE32-E72D297353CC}">
              <c16:uniqueId val="{00000006-D35A-48F7-8E09-CF5ED967ED24}"/>
            </c:ext>
          </c:extLst>
        </c:ser>
        <c:ser>
          <c:idx val="7"/>
          <c:order val="7"/>
          <c:tx>
            <c:strRef>
              <c:f>'6'!$A$30</c:f>
              <c:strCache>
                <c:ptCount val="1"/>
                <c:pt idx="0">
                  <c:v>MSK</c:v>
                </c:pt>
              </c:strCache>
            </c:strRef>
          </c:tx>
          <c:spPr>
            <a:solidFill>
              <a:srgbClr val="F7C9C7"/>
            </a:solidFill>
          </c:spPr>
          <c:invertIfNegative val="0"/>
          <c:val>
            <c:numRef>
              <c:f>('6'!$B$22,'6'!$B$22,'6'!$B$22,'6'!$B$22,'6'!$B$22,'6'!$B$22,'6'!$B$22,'6'!$B$30)</c:f>
              <c:numCache>
                <c:formatCode>General</c:formatCode>
                <c:ptCount val="8"/>
                <c:pt idx="7">
                  <c:v>6114.9293999999982</c:v>
                </c:pt>
              </c:numCache>
            </c:numRef>
          </c:val>
          <c:extLst>
            <c:ext xmlns:c16="http://schemas.microsoft.com/office/drawing/2014/chart" uri="{C3380CC4-5D6E-409C-BE32-E72D297353CC}">
              <c16:uniqueId val="{00000007-D35A-48F7-8E09-CF5ED967ED24}"/>
            </c:ext>
          </c:extLst>
        </c:ser>
        <c:ser>
          <c:idx val="8"/>
          <c:order val="8"/>
          <c:tx>
            <c:strRef>
              <c:f>'6'!$A$31</c:f>
              <c:strCache>
                <c:ptCount val="1"/>
                <c:pt idx="0">
                  <c:v>OLK</c:v>
                </c:pt>
              </c:strCache>
            </c:strRef>
          </c:tx>
          <c:spPr>
            <a:solidFill>
              <a:schemeClr val="tx1"/>
            </a:solidFill>
          </c:spPr>
          <c:invertIfNegative val="0"/>
          <c:val>
            <c:numRef>
              <c:f>('6'!$B$22,'6'!$B$22,'6'!$B$22,'6'!$B$22,'6'!$B$22,'6'!$B$22,'6'!$B$22,'6'!$B$22,'6'!$B$31)</c:f>
              <c:numCache>
                <c:formatCode>General</c:formatCode>
                <c:ptCount val="9"/>
                <c:pt idx="8">
                  <c:v>1347.6211999999994</c:v>
                </c:pt>
              </c:numCache>
            </c:numRef>
          </c:val>
          <c:extLst>
            <c:ext xmlns:c16="http://schemas.microsoft.com/office/drawing/2014/chart" uri="{C3380CC4-5D6E-409C-BE32-E72D297353CC}">
              <c16:uniqueId val="{00000008-D35A-48F7-8E09-CF5ED967ED24}"/>
            </c:ext>
          </c:extLst>
        </c:ser>
        <c:ser>
          <c:idx val="9"/>
          <c:order val="9"/>
          <c:tx>
            <c:strRef>
              <c:f>'6'!$A$32</c:f>
              <c:strCache>
                <c:ptCount val="1"/>
                <c:pt idx="0">
                  <c:v>PAK</c:v>
                </c:pt>
              </c:strCache>
            </c:strRef>
          </c:tx>
          <c:spPr>
            <a:solidFill>
              <a:srgbClr val="646363"/>
            </a:solidFill>
          </c:spPr>
          <c:invertIfNegative val="0"/>
          <c:val>
            <c:numRef>
              <c:f>('6'!$B$22,'6'!$B$22,'6'!$B$22,'6'!$B$22,'6'!$B$22,'6'!$B$22,'6'!$B$22,'6'!$B$22,'6'!$B$22,'6'!$B$32)</c:f>
              <c:numCache>
                <c:formatCode>General</c:formatCode>
                <c:ptCount val="10"/>
                <c:pt idx="9">
                  <c:v>3508.6609999999996</c:v>
                </c:pt>
              </c:numCache>
            </c:numRef>
          </c:val>
          <c:extLst>
            <c:ext xmlns:c16="http://schemas.microsoft.com/office/drawing/2014/chart" uri="{C3380CC4-5D6E-409C-BE32-E72D297353CC}">
              <c16:uniqueId val="{00000009-D35A-48F7-8E09-CF5ED967ED24}"/>
            </c:ext>
          </c:extLst>
        </c:ser>
        <c:ser>
          <c:idx val="10"/>
          <c:order val="10"/>
          <c:tx>
            <c:strRef>
              <c:f>'6'!$A$33</c:f>
              <c:strCache>
                <c:ptCount val="1"/>
                <c:pt idx="0">
                  <c:v>PLK</c:v>
                </c:pt>
              </c:strCache>
            </c:strRef>
          </c:tx>
          <c:spPr>
            <a:solidFill>
              <a:srgbClr val="9D9D9C"/>
            </a:solidFill>
          </c:spPr>
          <c:invertIfNegative val="0"/>
          <c:val>
            <c:numRef>
              <c:f>('6'!$B$22,'6'!$B$22,'6'!$B$22,'6'!$B$22,'6'!$B$22,'6'!$B$22,'6'!$B$22,'6'!$B$22,'6'!$B$22,'6'!$B$22,'6'!$B$33)</c:f>
              <c:numCache>
                <c:formatCode>General</c:formatCode>
                <c:ptCount val="11"/>
                <c:pt idx="10">
                  <c:v>1039.302000000001</c:v>
                </c:pt>
              </c:numCache>
            </c:numRef>
          </c:val>
          <c:extLst>
            <c:ext xmlns:c16="http://schemas.microsoft.com/office/drawing/2014/chart" uri="{C3380CC4-5D6E-409C-BE32-E72D297353CC}">
              <c16:uniqueId val="{0000000A-D35A-48F7-8E09-CF5ED967ED24}"/>
            </c:ext>
          </c:extLst>
        </c:ser>
        <c:ser>
          <c:idx val="11"/>
          <c:order val="11"/>
          <c:tx>
            <c:strRef>
              <c:f>'6'!$A$34</c:f>
              <c:strCache>
                <c:ptCount val="1"/>
                <c:pt idx="0">
                  <c:v>STČ</c:v>
                </c:pt>
              </c:strCache>
            </c:strRef>
          </c:tx>
          <c:spPr>
            <a:solidFill>
              <a:srgbClr val="D0D0D0"/>
            </a:solidFill>
          </c:spPr>
          <c:invertIfNegative val="0"/>
          <c:val>
            <c:numRef>
              <c:f>('6'!$B$22,'6'!$B$22,'6'!$B$22,'6'!$B$22,'6'!$B$22,'6'!$B$22,'6'!$B$22,'6'!$B$22,'6'!$B$22,'6'!$B$22,'6'!$B$22,'6'!$B$34)</c:f>
              <c:numCache>
                <c:formatCode>General</c:formatCode>
                <c:ptCount val="12"/>
                <c:pt idx="11">
                  <c:v>4616.5935999999992</c:v>
                </c:pt>
              </c:numCache>
            </c:numRef>
          </c:val>
          <c:extLst>
            <c:ext xmlns:c16="http://schemas.microsoft.com/office/drawing/2014/chart" uri="{C3380CC4-5D6E-409C-BE32-E72D297353CC}">
              <c16:uniqueId val="{0000000B-D35A-48F7-8E09-CF5ED967ED24}"/>
            </c:ext>
          </c:extLst>
        </c:ser>
        <c:ser>
          <c:idx val="12"/>
          <c:order val="12"/>
          <c:tx>
            <c:strRef>
              <c:f>'6'!$A$35</c:f>
              <c:strCache>
                <c:ptCount val="1"/>
                <c:pt idx="0">
                  <c:v>ULK</c:v>
                </c:pt>
              </c:strCache>
            </c:strRef>
          </c:tx>
          <c:spPr>
            <a:pattFill prst="ltUpDiag">
              <a:fgClr>
                <a:schemeClr val="accent1"/>
              </a:fgClr>
              <a:bgClr>
                <a:schemeClr val="bg1"/>
              </a:bgClr>
            </a:pattFill>
          </c:spPr>
          <c:invertIfNegative val="0"/>
          <c:val>
            <c:numRef>
              <c:f>('6'!$B$22,'6'!$B$22,'6'!$B$22,'6'!$B$22,'6'!$B$22,'6'!$B$22,'6'!$B$22,'6'!$B$22,'6'!$B$22,'6'!$B$22,'6'!$B$22,'6'!$B$22,'6'!$B$35)</c:f>
              <c:numCache>
                <c:formatCode>General</c:formatCode>
                <c:ptCount val="13"/>
                <c:pt idx="12">
                  <c:v>9887.9040000000005</c:v>
                </c:pt>
              </c:numCache>
            </c:numRef>
          </c:val>
          <c:extLst>
            <c:ext xmlns:c16="http://schemas.microsoft.com/office/drawing/2014/chart" uri="{C3380CC4-5D6E-409C-BE32-E72D297353CC}">
              <c16:uniqueId val="{0000000C-D35A-48F7-8E09-CF5ED967ED24}"/>
            </c:ext>
          </c:extLst>
        </c:ser>
        <c:ser>
          <c:idx val="13"/>
          <c:order val="13"/>
          <c:tx>
            <c:strRef>
              <c:f>'6'!$A$36</c:f>
              <c:strCache>
                <c:ptCount val="1"/>
                <c:pt idx="0">
                  <c:v>ZLK</c:v>
                </c:pt>
              </c:strCache>
            </c:strRef>
          </c:tx>
          <c:spPr>
            <a:pattFill prst="ltUpDiag">
              <a:fgClr>
                <a:schemeClr val="accent5"/>
              </a:fgClr>
              <a:bgClr>
                <a:schemeClr val="bg1"/>
              </a:bgClr>
            </a:pattFill>
          </c:spPr>
          <c:invertIfNegative val="0"/>
          <c:val>
            <c:numRef>
              <c:f>('6'!$B$22,'6'!$B$22,'6'!$B$22,'6'!$B$22,'6'!$B$22,'6'!$B$22,'6'!$B$22,'6'!$B$22,'6'!$B$22,'6'!$B$22,'6'!$B$22,'6'!$B$22,'6'!$B$22,'6'!$B$36)</c:f>
              <c:numCache>
                <c:formatCode>General</c:formatCode>
                <c:ptCount val="14"/>
                <c:pt idx="13">
                  <c:v>1259.5102999999999</c:v>
                </c:pt>
              </c:numCache>
            </c:numRef>
          </c:val>
          <c:extLst>
            <c:ext xmlns:c16="http://schemas.microsoft.com/office/drawing/2014/chart" uri="{C3380CC4-5D6E-409C-BE32-E72D297353CC}">
              <c16:uniqueId val="{0000000D-D35A-48F7-8E09-CF5ED967ED24}"/>
            </c:ext>
          </c:extLst>
        </c:ser>
        <c:dLbls>
          <c:showLegendKey val="0"/>
          <c:showVal val="0"/>
          <c:showCatName val="0"/>
          <c:showSerName val="0"/>
          <c:showPercent val="0"/>
          <c:showBubbleSize val="0"/>
        </c:dLbls>
        <c:gapWidth val="50"/>
        <c:overlap val="100"/>
        <c:axId val="235305216"/>
        <c:axId val="235307008"/>
      </c:barChart>
      <c:catAx>
        <c:axId val="235305216"/>
        <c:scaling>
          <c:orientation val="minMax"/>
        </c:scaling>
        <c:delete val="0"/>
        <c:axPos val="b"/>
        <c:numFmt formatCode="General" sourceLinked="1"/>
        <c:majorTickMark val="none"/>
        <c:minorTickMark val="none"/>
        <c:tickLblPos val="nextTo"/>
        <c:txPr>
          <a:bodyPr/>
          <a:lstStyle/>
          <a:p>
            <a:pPr>
              <a:defRPr sz="900"/>
            </a:pPr>
            <a:endParaRPr lang="cs-CZ"/>
          </a:p>
        </c:txPr>
        <c:crossAx val="235307008"/>
        <c:crosses val="autoZero"/>
        <c:auto val="1"/>
        <c:lblAlgn val="ctr"/>
        <c:lblOffset val="100"/>
        <c:noMultiLvlLbl val="0"/>
      </c:catAx>
      <c:valAx>
        <c:axId val="23530700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530521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Výroba tepla brutto (TJ)</a:t>
            </a:r>
          </a:p>
        </c:rich>
      </c:tx>
      <c:layout>
        <c:manualLayout>
          <c:xMode val="edge"/>
          <c:yMode val="edge"/>
          <c:x val="1.1066787664470309E-3"/>
          <c:y val="2.4707650454838016E-2"/>
        </c:manualLayout>
      </c:layout>
      <c:overlay val="0"/>
    </c:title>
    <c:autoTitleDeleted val="0"/>
    <c:plotArea>
      <c:layout>
        <c:manualLayout>
          <c:layoutTarget val="inner"/>
          <c:xMode val="edge"/>
          <c:yMode val="edge"/>
          <c:x val="8.1017283830656289E-2"/>
          <c:y val="0.12971516488789958"/>
          <c:w val="0.88372446509658709"/>
          <c:h val="0.77977247561254381"/>
        </c:manualLayout>
      </c:layout>
      <c:barChart>
        <c:barDir val="col"/>
        <c:grouping val="stacked"/>
        <c:varyColors val="0"/>
        <c:ser>
          <c:idx val="0"/>
          <c:order val="0"/>
          <c:tx>
            <c:strRef>
              <c:f>'4.1'!$A$8</c:f>
              <c:strCache>
                <c:ptCount val="1"/>
                <c:pt idx="0">
                  <c:v>Biomasa</c:v>
                </c:pt>
              </c:strCache>
            </c:strRef>
          </c:tx>
          <c:spPr>
            <a:solidFill>
              <a:srgbClr val="233060"/>
            </a:solidFill>
          </c:spPr>
          <c:invertIfNegative val="0"/>
          <c:val>
            <c:numRef>
              <c:f>'4.1'!$B$8:$M$8</c:f>
              <c:numCache>
                <c:formatCode>#,##0.0</c:formatCode>
                <c:ptCount val="12"/>
                <c:pt idx="0">
                  <c:v>2163.6755040000003</c:v>
                </c:pt>
                <c:pt idx="1">
                  <c:v>1930.0220819999997</c:v>
                </c:pt>
                <c:pt idx="2">
                  <c:v>2305.1222360000002</c:v>
                </c:pt>
                <c:pt idx="3">
                  <c:v>2132.1503849999995</c:v>
                </c:pt>
                <c:pt idx="4">
                  <c:v>1693.0718299999999</c:v>
                </c:pt>
                <c:pt idx="5">
                  <c:v>1392.9898020000001</c:v>
                </c:pt>
                <c:pt idx="6">
                  <c:v>1428.4811189999998</c:v>
                </c:pt>
                <c:pt idx="7">
                  <c:v>1389.1403269999998</c:v>
                </c:pt>
                <c:pt idx="8">
                  <c:v>1406.1160529999997</c:v>
                </c:pt>
                <c:pt idx="9">
                  <c:v>1703.9464580000003</c:v>
                </c:pt>
                <c:pt idx="10">
                  <c:v>1893.016388</c:v>
                </c:pt>
                <c:pt idx="11">
                  <c:v>2443.4883560000012</c:v>
                </c:pt>
              </c:numCache>
            </c:numRef>
          </c:val>
          <c:extLst>
            <c:ext xmlns:c16="http://schemas.microsoft.com/office/drawing/2014/chart" uri="{C3380CC4-5D6E-409C-BE32-E72D297353CC}">
              <c16:uniqueId val="{00000000-0098-4443-B1B5-C616D93B0609}"/>
            </c:ext>
          </c:extLst>
        </c:ser>
        <c:ser>
          <c:idx val="1"/>
          <c:order val="1"/>
          <c:tx>
            <c:strRef>
              <c:f>'4.1'!$A$9</c:f>
              <c:strCache>
                <c:ptCount val="1"/>
                <c:pt idx="0">
                  <c:v>Bioplyn</c:v>
                </c:pt>
              </c:strCache>
            </c:strRef>
          </c:tx>
          <c:spPr>
            <a:solidFill>
              <a:srgbClr val="596387"/>
            </a:solidFill>
          </c:spPr>
          <c:invertIfNegative val="0"/>
          <c:val>
            <c:numRef>
              <c:f>'4.1'!$B$9:$M$9</c:f>
              <c:numCache>
                <c:formatCode>#,##0.0</c:formatCode>
                <c:ptCount val="12"/>
                <c:pt idx="0">
                  <c:v>411.29760099999987</c:v>
                </c:pt>
                <c:pt idx="1">
                  <c:v>377.88218100000034</c:v>
                </c:pt>
                <c:pt idx="2">
                  <c:v>393.82727299999993</c:v>
                </c:pt>
                <c:pt idx="3">
                  <c:v>363.986447</c:v>
                </c:pt>
                <c:pt idx="4">
                  <c:v>333.72672899999986</c:v>
                </c:pt>
                <c:pt idx="5">
                  <c:v>298.10549400000025</c:v>
                </c:pt>
                <c:pt idx="6">
                  <c:v>292.89237799999972</c:v>
                </c:pt>
                <c:pt idx="7">
                  <c:v>296.02221699999996</c:v>
                </c:pt>
                <c:pt idx="8">
                  <c:v>290.15911399999993</c:v>
                </c:pt>
                <c:pt idx="9">
                  <c:v>343.21673999999996</c:v>
                </c:pt>
                <c:pt idx="10">
                  <c:v>386.49193600000007</c:v>
                </c:pt>
                <c:pt idx="11">
                  <c:v>413.31969699999973</c:v>
                </c:pt>
              </c:numCache>
            </c:numRef>
          </c:val>
          <c:extLst>
            <c:ext xmlns:c16="http://schemas.microsoft.com/office/drawing/2014/chart" uri="{C3380CC4-5D6E-409C-BE32-E72D297353CC}">
              <c16:uniqueId val="{00000001-0098-4443-B1B5-C616D93B0609}"/>
            </c:ext>
          </c:extLst>
        </c:ser>
        <c:ser>
          <c:idx val="2"/>
          <c:order val="2"/>
          <c:tx>
            <c:strRef>
              <c:f>'4.1'!$A$10</c:f>
              <c:strCache>
                <c:ptCount val="1"/>
                <c:pt idx="0">
                  <c:v>Černé uhlí</c:v>
                </c:pt>
              </c:strCache>
            </c:strRef>
          </c:tx>
          <c:spPr>
            <a:solidFill>
              <a:srgbClr val="9196B0"/>
            </a:solidFill>
          </c:spPr>
          <c:invertIfNegative val="0"/>
          <c:val>
            <c:numRef>
              <c:f>'4.1'!$B$10:$M$10</c:f>
              <c:numCache>
                <c:formatCode>#,##0.0</c:formatCode>
                <c:ptCount val="12"/>
                <c:pt idx="0">
                  <c:v>1565.3079129999999</c:v>
                </c:pt>
                <c:pt idx="1">
                  <c:v>1391.2060910000002</c:v>
                </c:pt>
                <c:pt idx="2">
                  <c:v>1234.2759160000003</c:v>
                </c:pt>
                <c:pt idx="3">
                  <c:v>995.3799469999999</c:v>
                </c:pt>
                <c:pt idx="4">
                  <c:v>583.50088999999991</c:v>
                </c:pt>
                <c:pt idx="5">
                  <c:v>425.918679</c:v>
                </c:pt>
                <c:pt idx="6">
                  <c:v>381.45676000000003</c:v>
                </c:pt>
                <c:pt idx="7">
                  <c:v>332.70815099999999</c:v>
                </c:pt>
                <c:pt idx="8">
                  <c:v>449.60452400000003</c:v>
                </c:pt>
                <c:pt idx="9">
                  <c:v>754.95961099999988</c:v>
                </c:pt>
                <c:pt idx="10">
                  <c:v>1219.5965019999999</c:v>
                </c:pt>
                <c:pt idx="11">
                  <c:v>1456.0563540000001</c:v>
                </c:pt>
              </c:numCache>
            </c:numRef>
          </c:val>
          <c:extLst>
            <c:ext xmlns:c16="http://schemas.microsoft.com/office/drawing/2014/chart" uri="{C3380CC4-5D6E-409C-BE32-E72D297353CC}">
              <c16:uniqueId val="{00000002-0098-4443-B1B5-C616D93B0609}"/>
            </c:ext>
          </c:extLst>
        </c:ser>
        <c:ser>
          <c:idx val="3"/>
          <c:order val="3"/>
          <c:tx>
            <c:strRef>
              <c:f>'4.1'!$A$11</c:f>
              <c:strCache>
                <c:ptCount val="1"/>
                <c:pt idx="0">
                  <c:v>Elektrická energie</c:v>
                </c:pt>
              </c:strCache>
            </c:strRef>
          </c:tx>
          <c:spPr>
            <a:solidFill>
              <a:schemeClr val="accent4"/>
            </a:solidFill>
          </c:spPr>
          <c:invertIfNegative val="0"/>
          <c:val>
            <c:numRef>
              <c:f>'4.1'!$B$11:$M$11</c:f>
              <c:numCache>
                <c:formatCode>#,##0.0</c:formatCode>
                <c:ptCount val="12"/>
                <c:pt idx="0">
                  <c:v>9.4939850000000003</c:v>
                </c:pt>
                <c:pt idx="1">
                  <c:v>11.748927999999999</c:v>
                </c:pt>
                <c:pt idx="2">
                  <c:v>15.689292000000002</c:v>
                </c:pt>
                <c:pt idx="3">
                  <c:v>13.138714</c:v>
                </c:pt>
                <c:pt idx="4">
                  <c:v>8.1699929999999998</c:v>
                </c:pt>
                <c:pt idx="5">
                  <c:v>7.9648560000000002</c:v>
                </c:pt>
                <c:pt idx="6">
                  <c:v>9.5755420000000004</c:v>
                </c:pt>
                <c:pt idx="7">
                  <c:v>10.252600000000001</c:v>
                </c:pt>
                <c:pt idx="8">
                  <c:v>7.6651010000000008</c:v>
                </c:pt>
                <c:pt idx="9">
                  <c:v>8.7472729999999999</c:v>
                </c:pt>
                <c:pt idx="10">
                  <c:v>6.2727279999999999</c:v>
                </c:pt>
                <c:pt idx="11">
                  <c:v>10.646167999999999</c:v>
                </c:pt>
              </c:numCache>
            </c:numRef>
          </c:val>
          <c:extLst>
            <c:ext xmlns:c16="http://schemas.microsoft.com/office/drawing/2014/chart" uri="{C3380CC4-5D6E-409C-BE32-E72D297353CC}">
              <c16:uniqueId val="{00000003-0098-4443-B1B5-C616D93B0609}"/>
            </c:ext>
          </c:extLst>
        </c:ser>
        <c:ser>
          <c:idx val="4"/>
          <c:order val="4"/>
          <c:tx>
            <c:strRef>
              <c:f>'4.1'!$A$12</c:f>
              <c:strCache>
                <c:ptCount val="1"/>
                <c:pt idx="0">
                  <c:v>Energie prostředí (tepelné čerpadlo)</c:v>
                </c:pt>
              </c:strCache>
            </c:strRef>
          </c:tx>
          <c:spPr>
            <a:solidFill>
              <a:schemeClr val="accent5"/>
            </a:solidFill>
          </c:spPr>
          <c:invertIfNegative val="0"/>
          <c:val>
            <c:numRef>
              <c:f>'4.1'!$B$12:$M$12</c:f>
              <c:numCache>
                <c:formatCode>#,##0.0</c:formatCode>
                <c:ptCount val="12"/>
                <c:pt idx="0">
                  <c:v>7.652082507171639</c:v>
                </c:pt>
                <c:pt idx="1">
                  <c:v>7.0580816503211858</c:v>
                </c:pt>
                <c:pt idx="2">
                  <c:v>6.8061097788386</c:v>
                </c:pt>
                <c:pt idx="3">
                  <c:v>5.9776563412928772</c:v>
                </c:pt>
                <c:pt idx="4">
                  <c:v>4.0363612549879884</c:v>
                </c:pt>
                <c:pt idx="5">
                  <c:v>2.4946621924357317</c:v>
                </c:pt>
                <c:pt idx="6">
                  <c:v>2.7830781971251763</c:v>
                </c:pt>
                <c:pt idx="7">
                  <c:v>2.4833488028225434</c:v>
                </c:pt>
                <c:pt idx="8">
                  <c:v>2.5897573145895967</c:v>
                </c:pt>
                <c:pt idx="9">
                  <c:v>6.8213500865110008</c:v>
                </c:pt>
                <c:pt idx="10">
                  <c:v>8.7460918029688539</c:v>
                </c:pt>
                <c:pt idx="11">
                  <c:v>9.6217290709348067</c:v>
                </c:pt>
              </c:numCache>
            </c:numRef>
          </c:val>
          <c:extLst>
            <c:ext xmlns:c16="http://schemas.microsoft.com/office/drawing/2014/chart" uri="{C3380CC4-5D6E-409C-BE32-E72D297353CC}">
              <c16:uniqueId val="{00000004-0098-4443-B1B5-C616D93B0609}"/>
            </c:ext>
          </c:extLst>
        </c:ser>
        <c:ser>
          <c:idx val="5"/>
          <c:order val="5"/>
          <c:tx>
            <c:strRef>
              <c:f>'4.1'!$A$13</c:f>
              <c:strCache>
                <c:ptCount val="1"/>
                <c:pt idx="0">
                  <c:v>Energie Slunce (solární kolektor)</c:v>
                </c:pt>
              </c:strCache>
            </c:strRef>
          </c:tx>
          <c:spPr>
            <a:solidFill>
              <a:schemeClr val="accent6"/>
            </a:solidFill>
          </c:spPr>
          <c:invertIfNegative val="0"/>
          <c:val>
            <c:numRef>
              <c:f>'4.1'!$B$13:$M$13</c:f>
              <c:numCache>
                <c:formatCode>#,##0.0</c:formatCode>
                <c:ptCount val="12"/>
                <c:pt idx="0">
                  <c:v>7.8099999999999992E-3</c:v>
                </c:pt>
                <c:pt idx="1">
                  <c:v>1.6640000000000002E-2</c:v>
                </c:pt>
                <c:pt idx="2">
                  <c:v>3.1890000000000002E-2</c:v>
                </c:pt>
                <c:pt idx="3">
                  <c:v>3.5709999999999999E-2</c:v>
                </c:pt>
                <c:pt idx="4">
                  <c:v>6.1449999999999998E-2</c:v>
                </c:pt>
                <c:pt idx="5">
                  <c:v>6.2570000000000001E-2</c:v>
                </c:pt>
                <c:pt idx="6">
                  <c:v>8.3360000000000004E-2</c:v>
                </c:pt>
                <c:pt idx="7">
                  <c:v>6.9099999999999995E-2</c:v>
                </c:pt>
                <c:pt idx="8">
                  <c:v>7.4509999999999993E-2</c:v>
                </c:pt>
                <c:pt idx="9">
                  <c:v>3.9190000000000003E-2</c:v>
                </c:pt>
                <c:pt idx="10">
                  <c:v>1.4240000000000001E-2</c:v>
                </c:pt>
                <c:pt idx="11">
                  <c:v>7.0400000000000003E-3</c:v>
                </c:pt>
              </c:numCache>
            </c:numRef>
          </c:val>
          <c:extLst>
            <c:ext xmlns:c16="http://schemas.microsoft.com/office/drawing/2014/chart" uri="{C3380CC4-5D6E-409C-BE32-E72D297353CC}">
              <c16:uniqueId val="{00000005-0098-4443-B1B5-C616D93B0609}"/>
            </c:ext>
          </c:extLst>
        </c:ser>
        <c:ser>
          <c:idx val="6"/>
          <c:order val="6"/>
          <c:tx>
            <c:strRef>
              <c:f>'4.1'!$A$14</c:f>
              <c:strCache>
                <c:ptCount val="1"/>
                <c:pt idx="0">
                  <c:v>Hnědé uhlí</c:v>
                </c:pt>
              </c:strCache>
            </c:strRef>
          </c:tx>
          <c:spPr>
            <a:solidFill>
              <a:srgbClr val="F0948F"/>
            </a:solidFill>
          </c:spPr>
          <c:invertIfNegative val="0"/>
          <c:val>
            <c:numRef>
              <c:f>'4.1'!$B$14:$M$14</c:f>
              <c:numCache>
                <c:formatCode>#,##0.0</c:formatCode>
                <c:ptCount val="12"/>
                <c:pt idx="0">
                  <c:v>7216.812675000001</c:v>
                </c:pt>
                <c:pt idx="1">
                  <c:v>6700.5752459999994</c:v>
                </c:pt>
                <c:pt idx="2">
                  <c:v>6156.1688380000005</c:v>
                </c:pt>
                <c:pt idx="3">
                  <c:v>5112.1709070000015</c:v>
                </c:pt>
                <c:pt idx="4">
                  <c:v>3547.6606870000005</c:v>
                </c:pt>
                <c:pt idx="5">
                  <c:v>2182.3037409999993</c:v>
                </c:pt>
                <c:pt idx="6">
                  <c:v>2180.3813649999997</c:v>
                </c:pt>
                <c:pt idx="7">
                  <c:v>2209.2943209999994</c:v>
                </c:pt>
                <c:pt idx="8">
                  <c:v>2450.1729349999996</c:v>
                </c:pt>
                <c:pt idx="9">
                  <c:v>3974.3809799999999</c:v>
                </c:pt>
                <c:pt idx="10">
                  <c:v>5570.6628009999995</c:v>
                </c:pt>
                <c:pt idx="11">
                  <c:v>6941.0729879999999</c:v>
                </c:pt>
              </c:numCache>
            </c:numRef>
          </c:val>
          <c:extLst>
            <c:ext xmlns:c16="http://schemas.microsoft.com/office/drawing/2014/chart" uri="{C3380CC4-5D6E-409C-BE32-E72D297353CC}">
              <c16:uniqueId val="{00000006-0098-4443-B1B5-C616D93B0609}"/>
            </c:ext>
          </c:extLst>
        </c:ser>
        <c:ser>
          <c:idx val="7"/>
          <c:order val="7"/>
          <c:tx>
            <c:strRef>
              <c:f>'4.1'!$A$15</c:f>
              <c:strCache>
                <c:ptCount val="1"/>
                <c:pt idx="0">
                  <c:v>Jaderné palivo</c:v>
                </c:pt>
              </c:strCache>
            </c:strRef>
          </c:tx>
          <c:spPr>
            <a:solidFill>
              <a:srgbClr val="F7C9C7"/>
            </a:solidFill>
          </c:spPr>
          <c:invertIfNegative val="0"/>
          <c:val>
            <c:numRef>
              <c:f>'4.1'!$B$15:$M$15</c:f>
              <c:numCache>
                <c:formatCode>#,##0.0</c:formatCode>
                <c:ptCount val="12"/>
                <c:pt idx="0">
                  <c:v>122.35899999999999</c:v>
                </c:pt>
                <c:pt idx="1">
                  <c:v>115.55500000000001</c:v>
                </c:pt>
                <c:pt idx="2">
                  <c:v>104.73</c:v>
                </c:pt>
                <c:pt idx="3">
                  <c:v>86.588999999999999</c:v>
                </c:pt>
                <c:pt idx="4">
                  <c:v>56.808999999999997</c:v>
                </c:pt>
                <c:pt idx="5">
                  <c:v>21.175000000000001</c:v>
                </c:pt>
                <c:pt idx="6">
                  <c:v>15.954000000000001</c:v>
                </c:pt>
                <c:pt idx="7">
                  <c:v>17.736000000000001</c:v>
                </c:pt>
                <c:pt idx="8">
                  <c:v>34.636000000000003</c:v>
                </c:pt>
                <c:pt idx="9">
                  <c:v>113.459</c:v>
                </c:pt>
                <c:pt idx="10">
                  <c:v>204.31200000000001</c:v>
                </c:pt>
                <c:pt idx="11">
                  <c:v>232.91900000000001</c:v>
                </c:pt>
              </c:numCache>
            </c:numRef>
          </c:val>
          <c:extLst>
            <c:ext xmlns:c16="http://schemas.microsoft.com/office/drawing/2014/chart" uri="{C3380CC4-5D6E-409C-BE32-E72D297353CC}">
              <c16:uniqueId val="{00000007-0098-4443-B1B5-C616D93B0609}"/>
            </c:ext>
          </c:extLst>
        </c:ser>
        <c:ser>
          <c:idx val="8"/>
          <c:order val="8"/>
          <c:tx>
            <c:strRef>
              <c:f>'4.1'!$A$16</c:f>
              <c:strCache>
                <c:ptCount val="1"/>
                <c:pt idx="0">
                  <c:v>Koks</c:v>
                </c:pt>
              </c:strCache>
            </c:strRef>
          </c:tx>
          <c:spPr>
            <a:solidFill>
              <a:schemeClr val="tx1"/>
            </a:solidFill>
          </c:spPr>
          <c:invertIfNegative val="0"/>
          <c:val>
            <c:numRef>
              <c:f>'4.1'!$B$16:$M$16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0098-4443-B1B5-C616D93B0609}"/>
            </c:ext>
          </c:extLst>
        </c:ser>
        <c:ser>
          <c:idx val="9"/>
          <c:order val="9"/>
          <c:tx>
            <c:strRef>
              <c:f>'4.1'!$A$17</c:f>
              <c:strCache>
                <c:ptCount val="1"/>
                <c:pt idx="0">
                  <c:v>Odpadní teplo</c:v>
                </c:pt>
              </c:strCache>
            </c:strRef>
          </c:tx>
          <c:spPr>
            <a:solidFill>
              <a:srgbClr val="646363"/>
            </a:solidFill>
          </c:spPr>
          <c:invertIfNegative val="0"/>
          <c:val>
            <c:numRef>
              <c:f>'4.1'!$B$17:$M$17</c:f>
              <c:numCache>
                <c:formatCode>#,##0.0</c:formatCode>
                <c:ptCount val="12"/>
                <c:pt idx="0">
                  <c:v>707.01284099999998</c:v>
                </c:pt>
                <c:pt idx="1">
                  <c:v>645.48015399999997</c:v>
                </c:pt>
                <c:pt idx="2">
                  <c:v>598.83880699999997</c:v>
                </c:pt>
                <c:pt idx="3">
                  <c:v>694.21081000000004</c:v>
                </c:pt>
                <c:pt idx="4">
                  <c:v>726.38062500000001</c:v>
                </c:pt>
                <c:pt idx="5">
                  <c:v>710.10021299999983</c:v>
                </c:pt>
                <c:pt idx="6">
                  <c:v>717.94979699999999</c:v>
                </c:pt>
                <c:pt idx="7">
                  <c:v>678.44582100000002</c:v>
                </c:pt>
                <c:pt idx="8">
                  <c:v>610.24685199999999</c:v>
                </c:pt>
                <c:pt idx="9">
                  <c:v>697.49680799999999</c:v>
                </c:pt>
                <c:pt idx="10">
                  <c:v>682.42648199999996</c:v>
                </c:pt>
                <c:pt idx="11">
                  <c:v>721.1322439999999</c:v>
                </c:pt>
              </c:numCache>
            </c:numRef>
          </c:val>
          <c:extLst>
            <c:ext xmlns:c16="http://schemas.microsoft.com/office/drawing/2014/chart" uri="{C3380CC4-5D6E-409C-BE32-E72D297353CC}">
              <c16:uniqueId val="{00000009-0098-4443-B1B5-C616D93B0609}"/>
            </c:ext>
          </c:extLst>
        </c:ser>
        <c:ser>
          <c:idx val="10"/>
          <c:order val="10"/>
          <c:tx>
            <c:strRef>
              <c:f>'4.1'!$A$18</c:f>
              <c:strCache>
                <c:ptCount val="1"/>
                <c:pt idx="0">
                  <c:v>Ostatní kapalná paliva</c:v>
                </c:pt>
              </c:strCache>
            </c:strRef>
          </c:tx>
          <c:spPr>
            <a:solidFill>
              <a:srgbClr val="9D9D9C"/>
            </a:solidFill>
          </c:spPr>
          <c:invertIfNegative val="0"/>
          <c:val>
            <c:numRef>
              <c:f>'4.1'!$B$18:$M$18</c:f>
              <c:numCache>
                <c:formatCode>#,##0.0</c:formatCode>
                <c:ptCount val="12"/>
                <c:pt idx="0">
                  <c:v>83.673153999999997</c:v>
                </c:pt>
                <c:pt idx="1">
                  <c:v>78.057451</c:v>
                </c:pt>
                <c:pt idx="2">
                  <c:v>52.370024999999998</c:v>
                </c:pt>
                <c:pt idx="3">
                  <c:v>42.179070000000003</c:v>
                </c:pt>
                <c:pt idx="4">
                  <c:v>40.706875999999994</c:v>
                </c:pt>
                <c:pt idx="5">
                  <c:v>0.95279500000000006</c:v>
                </c:pt>
                <c:pt idx="6">
                  <c:v>1.8155699999999999</c:v>
                </c:pt>
                <c:pt idx="7">
                  <c:v>1.674596</c:v>
                </c:pt>
                <c:pt idx="8">
                  <c:v>1.9087080000000001</c:v>
                </c:pt>
                <c:pt idx="9">
                  <c:v>1.5282640000000001</c:v>
                </c:pt>
                <c:pt idx="10">
                  <c:v>27.463552</c:v>
                </c:pt>
                <c:pt idx="11">
                  <c:v>47.520482000000001</c:v>
                </c:pt>
              </c:numCache>
            </c:numRef>
          </c:val>
          <c:extLst>
            <c:ext xmlns:c16="http://schemas.microsoft.com/office/drawing/2014/chart" uri="{C3380CC4-5D6E-409C-BE32-E72D297353CC}">
              <c16:uniqueId val="{0000000A-0098-4443-B1B5-C616D93B0609}"/>
            </c:ext>
          </c:extLst>
        </c:ser>
        <c:ser>
          <c:idx val="11"/>
          <c:order val="11"/>
          <c:tx>
            <c:strRef>
              <c:f>'4.1'!$A$19</c:f>
              <c:strCache>
                <c:ptCount val="1"/>
                <c:pt idx="0">
                  <c:v>Ostatní pevná paliva</c:v>
                </c:pt>
              </c:strCache>
            </c:strRef>
          </c:tx>
          <c:spPr>
            <a:solidFill>
              <a:srgbClr val="D0D0D0"/>
            </a:solidFill>
          </c:spPr>
          <c:invertIfNegative val="0"/>
          <c:val>
            <c:numRef>
              <c:f>'4.1'!$B$19:$M$19</c:f>
              <c:numCache>
                <c:formatCode>#,##0.0</c:formatCode>
                <c:ptCount val="12"/>
                <c:pt idx="0">
                  <c:v>411.35173599999996</c:v>
                </c:pt>
                <c:pt idx="1">
                  <c:v>392.46485599999994</c:v>
                </c:pt>
                <c:pt idx="2">
                  <c:v>376.42889700000006</c:v>
                </c:pt>
                <c:pt idx="3">
                  <c:v>401.98245800000001</c:v>
                </c:pt>
                <c:pt idx="4">
                  <c:v>337.62388606891102</c:v>
                </c:pt>
                <c:pt idx="5">
                  <c:v>324.49639640773819</c:v>
                </c:pt>
                <c:pt idx="6">
                  <c:v>311.12300679984946</c:v>
                </c:pt>
                <c:pt idx="7">
                  <c:v>328.90194360517177</c:v>
                </c:pt>
                <c:pt idx="8">
                  <c:v>303.07092006324712</c:v>
                </c:pt>
                <c:pt idx="9">
                  <c:v>316.28505150564865</c:v>
                </c:pt>
                <c:pt idx="10">
                  <c:v>430.86047625768759</c:v>
                </c:pt>
                <c:pt idx="11">
                  <c:v>447.85212400000006</c:v>
                </c:pt>
              </c:numCache>
            </c:numRef>
          </c:val>
          <c:extLst>
            <c:ext xmlns:c16="http://schemas.microsoft.com/office/drawing/2014/chart" uri="{C3380CC4-5D6E-409C-BE32-E72D297353CC}">
              <c16:uniqueId val="{0000000B-0098-4443-B1B5-C616D93B0609}"/>
            </c:ext>
          </c:extLst>
        </c:ser>
        <c:ser>
          <c:idx val="12"/>
          <c:order val="12"/>
          <c:tx>
            <c:strRef>
              <c:f>'4.1'!$A$20</c:f>
              <c:strCache>
                <c:ptCount val="1"/>
                <c:pt idx="0">
                  <c:v>Ostatní plyny</c:v>
                </c:pt>
              </c:strCache>
            </c:strRef>
          </c:tx>
          <c:spPr>
            <a:pattFill prst="ltUpDiag">
              <a:fgClr>
                <a:schemeClr val="tx2"/>
              </a:fgClr>
              <a:bgClr>
                <a:schemeClr val="bg1"/>
              </a:bgClr>
            </a:pattFill>
          </c:spPr>
          <c:invertIfNegative val="0"/>
          <c:val>
            <c:numRef>
              <c:f>'4.1'!$B$20:$M$20</c:f>
              <c:numCache>
                <c:formatCode>#,##0.0</c:formatCode>
                <c:ptCount val="12"/>
                <c:pt idx="0">
                  <c:v>702.09670699999992</c:v>
                </c:pt>
                <c:pt idx="1">
                  <c:v>633.44458099999997</c:v>
                </c:pt>
                <c:pt idx="2">
                  <c:v>624.74609399999997</c:v>
                </c:pt>
                <c:pt idx="3">
                  <c:v>670.84531399999992</c:v>
                </c:pt>
                <c:pt idx="4">
                  <c:v>644.71156399999973</c:v>
                </c:pt>
                <c:pt idx="5">
                  <c:v>566.74090300000012</c:v>
                </c:pt>
                <c:pt idx="6">
                  <c:v>583.83371700000009</c:v>
                </c:pt>
                <c:pt idx="7">
                  <c:v>638.75233300000014</c:v>
                </c:pt>
                <c:pt idx="8">
                  <c:v>584.36399400000005</c:v>
                </c:pt>
                <c:pt idx="9">
                  <c:v>617.99112599999978</c:v>
                </c:pt>
                <c:pt idx="10">
                  <c:v>604.48541099999989</c:v>
                </c:pt>
                <c:pt idx="11">
                  <c:v>552.85133300000007</c:v>
                </c:pt>
              </c:numCache>
            </c:numRef>
          </c:val>
          <c:extLst>
            <c:ext xmlns:c16="http://schemas.microsoft.com/office/drawing/2014/chart" uri="{C3380CC4-5D6E-409C-BE32-E72D297353CC}">
              <c16:uniqueId val="{0000000C-0098-4443-B1B5-C616D93B0609}"/>
            </c:ext>
          </c:extLst>
        </c:ser>
        <c:ser>
          <c:idx val="13"/>
          <c:order val="13"/>
          <c:tx>
            <c:strRef>
              <c:f>'4.1'!$A$21</c:f>
              <c:strCache>
                <c:ptCount val="1"/>
                <c:pt idx="0">
                  <c:v>Ostatní</c:v>
                </c:pt>
              </c:strCache>
            </c:strRef>
          </c:tx>
          <c:spPr>
            <a:pattFill prst="ltUpDiag">
              <a:fgClr>
                <a:schemeClr val="accent5"/>
              </a:fgClr>
              <a:bgClr>
                <a:schemeClr val="bg1"/>
              </a:bgClr>
            </a:pattFill>
          </c:spPr>
          <c:invertIfNegative val="0"/>
          <c:val>
            <c:numRef>
              <c:f>'4.1'!$B$21:$M$21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0098-4443-B1B5-C616D93B0609}"/>
            </c:ext>
          </c:extLst>
        </c:ser>
        <c:ser>
          <c:idx val="14"/>
          <c:order val="14"/>
          <c:tx>
            <c:strRef>
              <c:f>'4.1'!$A$22</c:f>
              <c:strCache>
                <c:ptCount val="1"/>
                <c:pt idx="0">
                  <c:v>Topné oleje</c:v>
                </c:pt>
              </c:strCache>
            </c:strRef>
          </c:tx>
          <c:spPr>
            <a:pattFill prst="ltUpDiag">
              <a:fgClr>
                <a:schemeClr val="accent2"/>
              </a:fgClr>
              <a:bgClr>
                <a:schemeClr val="bg1"/>
              </a:bgClr>
            </a:pattFill>
          </c:spPr>
          <c:invertIfNegative val="0"/>
          <c:val>
            <c:numRef>
              <c:f>'4.1'!$B$22:$M$22</c:f>
              <c:numCache>
                <c:formatCode>#,##0.0</c:formatCode>
                <c:ptCount val="12"/>
                <c:pt idx="0">
                  <c:v>143.36381200000005</c:v>
                </c:pt>
                <c:pt idx="1">
                  <c:v>102.53033299999998</c:v>
                </c:pt>
                <c:pt idx="2">
                  <c:v>77.327765999999968</c:v>
                </c:pt>
                <c:pt idx="3">
                  <c:v>37.10171299999999</c:v>
                </c:pt>
                <c:pt idx="4">
                  <c:v>19.322831999999995</c:v>
                </c:pt>
                <c:pt idx="5">
                  <c:v>74.762983000000006</c:v>
                </c:pt>
                <c:pt idx="6">
                  <c:v>30.70965</c:v>
                </c:pt>
                <c:pt idx="7">
                  <c:v>25.947974999999996</c:v>
                </c:pt>
                <c:pt idx="8">
                  <c:v>23.813184</c:v>
                </c:pt>
                <c:pt idx="9">
                  <c:v>27.685501999999993</c:v>
                </c:pt>
                <c:pt idx="10">
                  <c:v>39.43113899999998</c:v>
                </c:pt>
                <c:pt idx="11">
                  <c:v>55.242074000000002</c:v>
                </c:pt>
              </c:numCache>
            </c:numRef>
          </c:val>
          <c:extLst>
            <c:ext xmlns:c16="http://schemas.microsoft.com/office/drawing/2014/chart" uri="{C3380CC4-5D6E-409C-BE32-E72D297353CC}">
              <c16:uniqueId val="{0000000E-0098-4443-B1B5-C616D93B0609}"/>
            </c:ext>
          </c:extLst>
        </c:ser>
        <c:ser>
          <c:idx val="15"/>
          <c:order val="15"/>
          <c:tx>
            <c:strRef>
              <c:f>'4.1'!$A$23</c:f>
              <c:strCache>
                <c:ptCount val="1"/>
                <c:pt idx="0">
                  <c:v>Zemní plyn</c:v>
                </c:pt>
              </c:strCache>
            </c:strRef>
          </c:tx>
          <c:spPr>
            <a:pattFill prst="ltUpDiag">
              <a:fgClr>
                <a:srgbClr val="E86159"/>
              </a:fgClr>
              <a:bgClr>
                <a:schemeClr val="bg1"/>
              </a:bgClr>
            </a:pattFill>
          </c:spPr>
          <c:invertIfNegative val="0"/>
          <c:val>
            <c:numRef>
              <c:f>'4.1'!$B$23:$M$23</c:f>
              <c:numCache>
                <c:formatCode>#,##0.0</c:formatCode>
                <c:ptCount val="12"/>
                <c:pt idx="0">
                  <c:v>3706.6228389858234</c:v>
                </c:pt>
                <c:pt idx="1">
                  <c:v>3334.8776634795695</c:v>
                </c:pt>
                <c:pt idx="2">
                  <c:v>3029.3157628074159</c:v>
                </c:pt>
                <c:pt idx="3">
                  <c:v>2391.3814093295541</c:v>
                </c:pt>
                <c:pt idx="4">
                  <c:v>1395.0925891591089</c:v>
                </c:pt>
                <c:pt idx="5">
                  <c:v>1102.6971991415874</c:v>
                </c:pt>
                <c:pt idx="6">
                  <c:v>1100.7902130030257</c:v>
                </c:pt>
                <c:pt idx="7">
                  <c:v>1134.1233425920045</c:v>
                </c:pt>
                <c:pt idx="8">
                  <c:v>1139.9741186221625</c:v>
                </c:pt>
                <c:pt idx="9">
                  <c:v>2064.1358484078401</c:v>
                </c:pt>
                <c:pt idx="10">
                  <c:v>3178.5780699393413</c:v>
                </c:pt>
                <c:pt idx="11">
                  <c:v>3884.3748959290629</c:v>
                </c:pt>
              </c:numCache>
            </c:numRef>
          </c:val>
          <c:extLst>
            <c:ext xmlns:c16="http://schemas.microsoft.com/office/drawing/2014/chart" uri="{C3380CC4-5D6E-409C-BE32-E72D297353CC}">
              <c16:uniqueId val="{0000000F-0098-4443-B1B5-C616D93B0609}"/>
            </c:ext>
          </c:extLst>
        </c:ser>
        <c:dLbls>
          <c:showLegendKey val="0"/>
          <c:showVal val="0"/>
          <c:showCatName val="0"/>
          <c:showSerName val="0"/>
          <c:showPercent val="0"/>
          <c:showBubbleSize val="0"/>
        </c:dLbls>
        <c:gapWidth val="50"/>
        <c:overlap val="100"/>
        <c:axId val="178610944"/>
        <c:axId val="178612480"/>
      </c:barChart>
      <c:catAx>
        <c:axId val="178610944"/>
        <c:scaling>
          <c:orientation val="minMax"/>
        </c:scaling>
        <c:delete val="0"/>
        <c:axPos val="b"/>
        <c:majorTickMark val="none"/>
        <c:minorTickMark val="none"/>
        <c:tickLblPos val="nextTo"/>
        <c:txPr>
          <a:bodyPr/>
          <a:lstStyle/>
          <a:p>
            <a:pPr>
              <a:defRPr sz="900"/>
            </a:pPr>
            <a:endParaRPr lang="cs-CZ"/>
          </a:p>
        </c:txPr>
        <c:crossAx val="178612480"/>
        <c:crosses val="autoZero"/>
        <c:auto val="1"/>
        <c:lblAlgn val="ctr"/>
        <c:lblOffset val="100"/>
        <c:noMultiLvlLbl val="0"/>
      </c:catAx>
      <c:valAx>
        <c:axId val="178612480"/>
        <c:scaling>
          <c:orientation val="minMax"/>
          <c:max val="20000"/>
        </c:scaling>
        <c:delete val="0"/>
        <c:axPos val="l"/>
        <c:majorGridlines/>
        <c:numFmt formatCode="#,##0" sourceLinked="0"/>
        <c:majorTickMark val="none"/>
        <c:minorTickMark val="none"/>
        <c:tickLblPos val="nextTo"/>
        <c:spPr>
          <a:ln w="6350">
            <a:noFill/>
          </a:ln>
        </c:spPr>
        <c:txPr>
          <a:bodyPr/>
          <a:lstStyle/>
          <a:p>
            <a:pPr>
              <a:defRPr sz="900"/>
            </a:pPr>
            <a:endParaRPr lang="cs-CZ"/>
          </a:p>
        </c:txPr>
        <c:crossAx val="178610944"/>
        <c:crosses val="autoZero"/>
        <c:crossBetween val="between"/>
        <c:majorUnit val="5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'4.2'!$O$7</c:f>
              <c:strCache>
                <c:ptCount val="1"/>
              </c:strCache>
            </c:strRef>
          </c:tx>
          <c:spPr>
            <a:solidFill>
              <a:schemeClr val="accent1"/>
            </a:solidFill>
          </c:spPr>
          <c:invertIfNegative val="0"/>
          <c:cat>
            <c:numRef>
              <c:f>'4.2'!$P$6</c:f>
              <c:numCache>
                <c:formatCode>General</c:formatCode>
                <c:ptCount val="1"/>
              </c:numCache>
            </c:numRef>
          </c:cat>
          <c:val>
            <c:numRef>
              <c:f>'4.2'!$P$7</c:f>
              <c:numCache>
                <c:formatCode>0.0%</c:formatCode>
                <c:ptCount val="1"/>
              </c:numCache>
            </c:numRef>
          </c:val>
          <c:extLst>
            <c:ext xmlns:c16="http://schemas.microsoft.com/office/drawing/2014/chart" uri="{C3380CC4-5D6E-409C-BE32-E72D297353CC}">
              <c16:uniqueId val="{00000000-FD4C-42A0-96FE-49730A1E4246}"/>
            </c:ext>
          </c:extLst>
        </c:ser>
        <c:ser>
          <c:idx val="1"/>
          <c:order val="1"/>
          <c:tx>
            <c:strRef>
              <c:f>'4.2'!$O$8</c:f>
              <c:strCache>
                <c:ptCount val="1"/>
              </c:strCache>
            </c:strRef>
          </c:tx>
          <c:spPr>
            <a:solidFill>
              <a:schemeClr val="accent2"/>
            </a:solidFill>
          </c:spPr>
          <c:invertIfNegative val="0"/>
          <c:cat>
            <c:numRef>
              <c:f>'4.2'!$P$6</c:f>
              <c:numCache>
                <c:formatCode>General</c:formatCode>
                <c:ptCount val="1"/>
              </c:numCache>
            </c:numRef>
          </c:cat>
          <c:val>
            <c:numRef>
              <c:f>'4.2'!$P$8</c:f>
              <c:numCache>
                <c:formatCode>0.0%</c:formatCode>
                <c:ptCount val="1"/>
              </c:numCache>
            </c:numRef>
          </c:val>
          <c:extLst>
            <c:ext xmlns:c16="http://schemas.microsoft.com/office/drawing/2014/chart" uri="{C3380CC4-5D6E-409C-BE32-E72D297353CC}">
              <c16:uniqueId val="{00000001-FD4C-42A0-96FE-49730A1E4246}"/>
            </c:ext>
          </c:extLst>
        </c:ser>
        <c:ser>
          <c:idx val="2"/>
          <c:order val="2"/>
          <c:tx>
            <c:strRef>
              <c:f>'4.2'!$O$9</c:f>
              <c:strCache>
                <c:ptCount val="1"/>
              </c:strCache>
            </c:strRef>
          </c:tx>
          <c:spPr>
            <a:solidFill>
              <a:schemeClr val="accent3"/>
            </a:solidFill>
          </c:spPr>
          <c:invertIfNegative val="0"/>
          <c:cat>
            <c:numRef>
              <c:f>'4.2'!$P$6</c:f>
              <c:numCache>
                <c:formatCode>General</c:formatCode>
                <c:ptCount val="1"/>
              </c:numCache>
            </c:numRef>
          </c:cat>
          <c:val>
            <c:numRef>
              <c:f>'4.2'!$P$9</c:f>
              <c:numCache>
                <c:formatCode>0.0%</c:formatCode>
                <c:ptCount val="1"/>
              </c:numCache>
            </c:numRef>
          </c:val>
          <c:extLst>
            <c:ext xmlns:c16="http://schemas.microsoft.com/office/drawing/2014/chart" uri="{C3380CC4-5D6E-409C-BE32-E72D297353CC}">
              <c16:uniqueId val="{00000002-FD4C-42A0-96FE-49730A1E4246}"/>
            </c:ext>
          </c:extLst>
        </c:ser>
        <c:ser>
          <c:idx val="3"/>
          <c:order val="3"/>
          <c:tx>
            <c:strRef>
              <c:f>'4.2'!$O$10</c:f>
              <c:strCache>
                <c:ptCount val="1"/>
              </c:strCache>
            </c:strRef>
          </c:tx>
          <c:spPr>
            <a:solidFill>
              <a:schemeClr val="accent4"/>
            </a:solidFill>
          </c:spPr>
          <c:invertIfNegative val="0"/>
          <c:cat>
            <c:numRef>
              <c:f>'4.2'!$P$6</c:f>
              <c:numCache>
                <c:formatCode>General</c:formatCode>
                <c:ptCount val="1"/>
              </c:numCache>
            </c:numRef>
          </c:cat>
          <c:val>
            <c:numRef>
              <c:f>'4.2'!$P$10</c:f>
              <c:numCache>
                <c:formatCode>0.0%</c:formatCode>
                <c:ptCount val="1"/>
              </c:numCache>
            </c:numRef>
          </c:val>
          <c:extLst>
            <c:ext xmlns:c16="http://schemas.microsoft.com/office/drawing/2014/chart" uri="{C3380CC4-5D6E-409C-BE32-E72D297353CC}">
              <c16:uniqueId val="{00000003-FD4C-42A0-96FE-49730A1E4246}"/>
            </c:ext>
          </c:extLst>
        </c:ser>
        <c:ser>
          <c:idx val="4"/>
          <c:order val="4"/>
          <c:tx>
            <c:strRef>
              <c:f>'4.2'!$O$11</c:f>
              <c:strCache>
                <c:ptCount val="1"/>
              </c:strCache>
            </c:strRef>
          </c:tx>
          <c:spPr>
            <a:solidFill>
              <a:schemeClr val="accent5"/>
            </a:solidFill>
          </c:spPr>
          <c:invertIfNegative val="0"/>
          <c:cat>
            <c:numRef>
              <c:f>'4.2'!$P$6</c:f>
              <c:numCache>
                <c:formatCode>General</c:formatCode>
                <c:ptCount val="1"/>
              </c:numCache>
            </c:numRef>
          </c:cat>
          <c:val>
            <c:numRef>
              <c:f>'4.2'!$P$11</c:f>
              <c:numCache>
                <c:formatCode>0.0%</c:formatCode>
                <c:ptCount val="1"/>
              </c:numCache>
            </c:numRef>
          </c:val>
          <c:extLst>
            <c:ext xmlns:c16="http://schemas.microsoft.com/office/drawing/2014/chart" uri="{C3380CC4-5D6E-409C-BE32-E72D297353CC}">
              <c16:uniqueId val="{00000004-FD4C-42A0-96FE-49730A1E4246}"/>
            </c:ext>
          </c:extLst>
        </c:ser>
        <c:ser>
          <c:idx val="5"/>
          <c:order val="5"/>
          <c:tx>
            <c:strRef>
              <c:f>'4.2'!$O$12</c:f>
              <c:strCache>
                <c:ptCount val="1"/>
              </c:strCache>
            </c:strRef>
          </c:tx>
          <c:spPr>
            <a:solidFill>
              <a:schemeClr val="accent6"/>
            </a:solidFill>
          </c:spPr>
          <c:invertIfNegative val="0"/>
          <c:cat>
            <c:numRef>
              <c:f>'4.2'!$P$6</c:f>
              <c:numCache>
                <c:formatCode>General</c:formatCode>
                <c:ptCount val="1"/>
              </c:numCache>
            </c:numRef>
          </c:cat>
          <c:val>
            <c:numRef>
              <c:f>'4.2'!$P$12</c:f>
              <c:numCache>
                <c:formatCode>0.0%</c:formatCode>
                <c:ptCount val="1"/>
              </c:numCache>
            </c:numRef>
          </c:val>
          <c:extLst>
            <c:ext xmlns:c16="http://schemas.microsoft.com/office/drawing/2014/chart" uri="{C3380CC4-5D6E-409C-BE32-E72D297353CC}">
              <c16:uniqueId val="{00000005-FD4C-42A0-96FE-49730A1E4246}"/>
            </c:ext>
          </c:extLst>
        </c:ser>
        <c:ser>
          <c:idx val="6"/>
          <c:order val="6"/>
          <c:tx>
            <c:strRef>
              <c:f>'4.2'!$O$13</c:f>
              <c:strCache>
                <c:ptCount val="1"/>
              </c:strCache>
            </c:strRef>
          </c:tx>
          <c:spPr>
            <a:solidFill>
              <a:srgbClr val="F0948F"/>
            </a:solidFill>
          </c:spPr>
          <c:invertIfNegative val="0"/>
          <c:cat>
            <c:numRef>
              <c:f>'4.2'!$P$6</c:f>
              <c:numCache>
                <c:formatCode>General</c:formatCode>
                <c:ptCount val="1"/>
              </c:numCache>
            </c:numRef>
          </c:cat>
          <c:val>
            <c:numRef>
              <c:f>'4.2'!$P$13</c:f>
              <c:numCache>
                <c:formatCode>0.0%</c:formatCode>
                <c:ptCount val="1"/>
              </c:numCache>
            </c:numRef>
          </c:val>
          <c:extLst>
            <c:ext xmlns:c16="http://schemas.microsoft.com/office/drawing/2014/chart" uri="{C3380CC4-5D6E-409C-BE32-E72D297353CC}">
              <c16:uniqueId val="{00000006-FD4C-42A0-96FE-49730A1E4246}"/>
            </c:ext>
          </c:extLst>
        </c:ser>
        <c:ser>
          <c:idx val="7"/>
          <c:order val="7"/>
          <c:tx>
            <c:strRef>
              <c:f>'4.2'!$O$14</c:f>
              <c:strCache>
                <c:ptCount val="1"/>
              </c:strCache>
            </c:strRef>
          </c:tx>
          <c:spPr>
            <a:solidFill>
              <a:srgbClr val="F7C9C7"/>
            </a:solidFill>
          </c:spPr>
          <c:invertIfNegative val="0"/>
          <c:cat>
            <c:numRef>
              <c:f>'4.2'!$P$6</c:f>
              <c:numCache>
                <c:formatCode>General</c:formatCode>
                <c:ptCount val="1"/>
              </c:numCache>
            </c:numRef>
          </c:cat>
          <c:val>
            <c:numRef>
              <c:f>'4.2'!$P$14</c:f>
              <c:numCache>
                <c:formatCode>0.0%</c:formatCode>
                <c:ptCount val="1"/>
              </c:numCache>
            </c:numRef>
          </c:val>
          <c:extLst>
            <c:ext xmlns:c16="http://schemas.microsoft.com/office/drawing/2014/chart" uri="{C3380CC4-5D6E-409C-BE32-E72D297353CC}">
              <c16:uniqueId val="{00000007-FD4C-42A0-96FE-49730A1E4246}"/>
            </c:ext>
          </c:extLst>
        </c:ser>
        <c:ser>
          <c:idx val="8"/>
          <c:order val="8"/>
          <c:tx>
            <c:strRef>
              <c:f>'4.2'!$O$15</c:f>
              <c:strCache>
                <c:ptCount val="1"/>
              </c:strCache>
            </c:strRef>
          </c:tx>
          <c:spPr>
            <a:solidFill>
              <a:schemeClr val="tx1"/>
            </a:solidFill>
          </c:spPr>
          <c:invertIfNegative val="0"/>
          <c:cat>
            <c:numRef>
              <c:f>'4.2'!$P$6</c:f>
              <c:numCache>
                <c:formatCode>General</c:formatCode>
                <c:ptCount val="1"/>
              </c:numCache>
            </c:numRef>
          </c:cat>
          <c:val>
            <c:numRef>
              <c:f>'4.2'!$P$15</c:f>
              <c:numCache>
                <c:formatCode>0.0%</c:formatCode>
                <c:ptCount val="1"/>
              </c:numCache>
            </c:numRef>
          </c:val>
          <c:extLst>
            <c:ext xmlns:c16="http://schemas.microsoft.com/office/drawing/2014/chart" uri="{C3380CC4-5D6E-409C-BE32-E72D297353CC}">
              <c16:uniqueId val="{00000008-FD4C-42A0-96FE-49730A1E4246}"/>
            </c:ext>
          </c:extLst>
        </c:ser>
        <c:ser>
          <c:idx val="9"/>
          <c:order val="9"/>
          <c:tx>
            <c:strRef>
              <c:f>'4.2'!$O$16</c:f>
              <c:strCache>
                <c:ptCount val="1"/>
              </c:strCache>
            </c:strRef>
          </c:tx>
          <c:spPr>
            <a:solidFill>
              <a:srgbClr val="646363"/>
            </a:solidFill>
          </c:spPr>
          <c:invertIfNegative val="0"/>
          <c:cat>
            <c:numRef>
              <c:f>'4.2'!$P$6</c:f>
              <c:numCache>
                <c:formatCode>General</c:formatCode>
                <c:ptCount val="1"/>
              </c:numCache>
            </c:numRef>
          </c:cat>
          <c:val>
            <c:numRef>
              <c:f>'4.2'!$P$16</c:f>
              <c:numCache>
                <c:formatCode>0.0%</c:formatCode>
                <c:ptCount val="1"/>
              </c:numCache>
            </c:numRef>
          </c:val>
          <c:extLst>
            <c:ext xmlns:c16="http://schemas.microsoft.com/office/drawing/2014/chart" uri="{C3380CC4-5D6E-409C-BE32-E72D297353CC}">
              <c16:uniqueId val="{00000009-FD4C-42A0-96FE-49730A1E4246}"/>
            </c:ext>
          </c:extLst>
        </c:ser>
        <c:ser>
          <c:idx val="10"/>
          <c:order val="10"/>
          <c:tx>
            <c:strRef>
              <c:f>'4.2'!$O$17</c:f>
              <c:strCache>
                <c:ptCount val="1"/>
              </c:strCache>
            </c:strRef>
          </c:tx>
          <c:spPr>
            <a:solidFill>
              <a:srgbClr val="9D9D9C"/>
            </a:solidFill>
          </c:spPr>
          <c:invertIfNegative val="0"/>
          <c:cat>
            <c:numRef>
              <c:f>'4.2'!$P$6</c:f>
              <c:numCache>
                <c:formatCode>General</c:formatCode>
                <c:ptCount val="1"/>
              </c:numCache>
            </c:numRef>
          </c:cat>
          <c:val>
            <c:numRef>
              <c:f>'4.2'!$P$17</c:f>
              <c:numCache>
                <c:formatCode>0.0%</c:formatCode>
                <c:ptCount val="1"/>
              </c:numCache>
            </c:numRef>
          </c:val>
          <c:extLst>
            <c:ext xmlns:c16="http://schemas.microsoft.com/office/drawing/2014/chart" uri="{C3380CC4-5D6E-409C-BE32-E72D297353CC}">
              <c16:uniqueId val="{0000000A-FD4C-42A0-96FE-49730A1E4246}"/>
            </c:ext>
          </c:extLst>
        </c:ser>
        <c:ser>
          <c:idx val="11"/>
          <c:order val="11"/>
          <c:tx>
            <c:strRef>
              <c:f>'4.2'!$O$18</c:f>
              <c:strCache>
                <c:ptCount val="1"/>
              </c:strCache>
            </c:strRef>
          </c:tx>
          <c:spPr>
            <a:solidFill>
              <a:srgbClr val="D0D0D0"/>
            </a:solidFill>
          </c:spPr>
          <c:invertIfNegative val="0"/>
          <c:cat>
            <c:numRef>
              <c:f>'4.2'!$P$6</c:f>
              <c:numCache>
                <c:formatCode>General</c:formatCode>
                <c:ptCount val="1"/>
              </c:numCache>
            </c:numRef>
          </c:cat>
          <c:val>
            <c:numRef>
              <c:f>'4.2'!$P$18</c:f>
              <c:numCache>
                <c:formatCode>0.0%</c:formatCode>
                <c:ptCount val="1"/>
              </c:numCache>
            </c:numRef>
          </c:val>
          <c:extLst>
            <c:ext xmlns:c16="http://schemas.microsoft.com/office/drawing/2014/chart" uri="{C3380CC4-5D6E-409C-BE32-E72D297353CC}">
              <c16:uniqueId val="{0000000B-FD4C-42A0-96FE-49730A1E4246}"/>
            </c:ext>
          </c:extLst>
        </c:ser>
        <c:ser>
          <c:idx val="12"/>
          <c:order val="12"/>
          <c:tx>
            <c:strRef>
              <c:f>'4.2'!$O$19</c:f>
              <c:strCache>
                <c:ptCount val="1"/>
              </c:strCache>
            </c:strRef>
          </c:tx>
          <c:spPr>
            <a:pattFill prst="ltUpDiag">
              <a:fgClr>
                <a:schemeClr val="accent1"/>
              </a:fgClr>
              <a:bgClr>
                <a:schemeClr val="bg1"/>
              </a:bgClr>
            </a:pattFill>
          </c:spPr>
          <c:invertIfNegative val="0"/>
          <c:cat>
            <c:numRef>
              <c:f>'4.2'!$P$6</c:f>
              <c:numCache>
                <c:formatCode>General</c:formatCode>
                <c:ptCount val="1"/>
              </c:numCache>
            </c:numRef>
          </c:cat>
          <c:val>
            <c:numRef>
              <c:f>'4.2'!$P$19</c:f>
              <c:numCache>
                <c:formatCode>0.0%</c:formatCode>
                <c:ptCount val="1"/>
              </c:numCache>
            </c:numRef>
          </c:val>
          <c:extLst>
            <c:ext xmlns:c16="http://schemas.microsoft.com/office/drawing/2014/chart" uri="{C3380CC4-5D6E-409C-BE32-E72D297353CC}">
              <c16:uniqueId val="{0000000C-FD4C-42A0-96FE-49730A1E4246}"/>
            </c:ext>
          </c:extLst>
        </c:ser>
        <c:ser>
          <c:idx val="13"/>
          <c:order val="13"/>
          <c:tx>
            <c:strRef>
              <c:f>'4.2'!$O$20</c:f>
              <c:strCache>
                <c:ptCount val="1"/>
              </c:strCache>
            </c:strRef>
          </c:tx>
          <c:spPr>
            <a:pattFill prst="ltUpDiag">
              <a:fgClr>
                <a:schemeClr val="accent5"/>
              </a:fgClr>
              <a:bgClr>
                <a:schemeClr val="bg1"/>
              </a:bgClr>
            </a:pattFill>
          </c:spPr>
          <c:invertIfNegative val="0"/>
          <c:cat>
            <c:numRef>
              <c:f>'4.2'!$P$6</c:f>
              <c:numCache>
                <c:formatCode>General</c:formatCode>
                <c:ptCount val="1"/>
              </c:numCache>
            </c:numRef>
          </c:cat>
          <c:val>
            <c:numRef>
              <c:f>'4.2'!$P$20</c:f>
              <c:numCache>
                <c:formatCode>0.0%</c:formatCode>
                <c:ptCount val="1"/>
              </c:numCache>
            </c:numRef>
          </c:val>
          <c:extLst>
            <c:ext xmlns:c16="http://schemas.microsoft.com/office/drawing/2014/chart" uri="{C3380CC4-5D6E-409C-BE32-E72D297353CC}">
              <c16:uniqueId val="{0000000D-FD4C-42A0-96FE-49730A1E4246}"/>
            </c:ext>
          </c:extLst>
        </c:ser>
        <c:dLbls>
          <c:showLegendKey val="0"/>
          <c:showVal val="0"/>
          <c:showCatName val="0"/>
          <c:showSerName val="0"/>
          <c:showPercent val="0"/>
          <c:showBubbleSize val="0"/>
        </c:dLbls>
        <c:gapWidth val="150"/>
        <c:axId val="235479040"/>
        <c:axId val="235480576"/>
      </c:barChart>
      <c:catAx>
        <c:axId val="235479040"/>
        <c:scaling>
          <c:orientation val="minMax"/>
        </c:scaling>
        <c:delete val="1"/>
        <c:axPos val="b"/>
        <c:numFmt formatCode="General" sourceLinked="1"/>
        <c:majorTickMark val="out"/>
        <c:minorTickMark val="none"/>
        <c:tickLblPos val="nextTo"/>
        <c:crossAx val="235480576"/>
        <c:crosses val="autoZero"/>
        <c:auto val="1"/>
        <c:lblAlgn val="ctr"/>
        <c:lblOffset val="100"/>
        <c:noMultiLvlLbl val="0"/>
      </c:catAx>
      <c:valAx>
        <c:axId val="235480576"/>
        <c:scaling>
          <c:orientation val="minMax"/>
        </c:scaling>
        <c:delete val="1"/>
        <c:axPos val="l"/>
        <c:numFmt formatCode="0.0%" sourceLinked="1"/>
        <c:majorTickMark val="out"/>
        <c:minorTickMark val="none"/>
        <c:tickLblPos val="nextTo"/>
        <c:crossAx val="23547904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a:solidFill>
                  <a:schemeClr val="tx2"/>
                </a:solidFill>
              </a:rPr>
              <a:t>Instalovaný výkon v ČR (MW</a:t>
            </a:r>
            <a:r>
              <a:rPr lang="cs-CZ" sz="1000" baseline="-25000">
                <a:solidFill>
                  <a:schemeClr val="tx2"/>
                </a:solidFill>
              </a:rPr>
              <a:t>t</a:t>
            </a:r>
            <a:r>
              <a:rPr lang="cs-CZ" sz="1000">
                <a:solidFill>
                  <a:schemeClr val="tx2"/>
                </a:solidFill>
              </a:rPr>
              <a:t>)</a:t>
            </a:r>
          </a:p>
        </c:rich>
      </c:tx>
      <c:layout>
        <c:manualLayout>
          <c:xMode val="edge"/>
          <c:yMode val="edge"/>
          <c:x val="2.1198696001707E-3"/>
          <c:y val="3.4071565490064917E-2"/>
        </c:manualLayout>
      </c:layout>
      <c:overlay val="0"/>
    </c:title>
    <c:autoTitleDeleted val="0"/>
    <c:plotArea>
      <c:layout>
        <c:manualLayout>
          <c:layoutTarget val="inner"/>
          <c:xMode val="edge"/>
          <c:yMode val="edge"/>
          <c:x val="7.8332167930714694E-2"/>
          <c:y val="0.16578678264711025"/>
          <c:w val="0.88757812783102241"/>
          <c:h val="0.70939771577428523"/>
        </c:manualLayout>
      </c:layout>
      <c:barChart>
        <c:barDir val="col"/>
        <c:grouping val="stacked"/>
        <c:varyColors val="0"/>
        <c:ser>
          <c:idx val="0"/>
          <c:order val="0"/>
          <c:tx>
            <c:strRef>
              <c:f>'6'!$A$7</c:f>
              <c:strCache>
                <c:ptCount val="1"/>
                <c:pt idx="0">
                  <c:v>Hlavní město Praha (PHA)</c:v>
                </c:pt>
              </c:strCache>
            </c:strRef>
          </c:tx>
          <c:spPr>
            <a:solidFill>
              <a:schemeClr val="accent1"/>
            </a:solidFill>
          </c:spPr>
          <c:invertIfNegative val="0"/>
          <c:val>
            <c:numRef>
              <c:f>'6'!$B$7:$M$7</c:f>
              <c:numCache>
                <c:formatCode>#,##0.0</c:formatCode>
                <c:ptCount val="12"/>
                <c:pt idx="0">
                  <c:v>1555.6542999999999</c:v>
                </c:pt>
                <c:pt idx="1">
                  <c:v>1555.6542999999999</c:v>
                </c:pt>
                <c:pt idx="2">
                  <c:v>1555.6542999999999</c:v>
                </c:pt>
                <c:pt idx="3">
                  <c:v>1555.4153000000001</c:v>
                </c:pt>
                <c:pt idx="4">
                  <c:v>1555.1763000000003</c:v>
                </c:pt>
                <c:pt idx="5">
                  <c:v>1555.1763000000003</c:v>
                </c:pt>
                <c:pt idx="6">
                  <c:v>1553.3313000000003</c:v>
                </c:pt>
                <c:pt idx="7">
                  <c:v>1553.3313000000003</c:v>
                </c:pt>
                <c:pt idx="8">
                  <c:v>1553.3313000000003</c:v>
                </c:pt>
                <c:pt idx="9">
                  <c:v>1561.9903000000004</c:v>
                </c:pt>
                <c:pt idx="10">
                  <c:v>1561.9903000000004</c:v>
                </c:pt>
                <c:pt idx="11">
                  <c:v>1561.9903000000004</c:v>
                </c:pt>
              </c:numCache>
            </c:numRef>
          </c:val>
          <c:extLst>
            <c:ext xmlns:c16="http://schemas.microsoft.com/office/drawing/2014/chart" uri="{C3380CC4-5D6E-409C-BE32-E72D297353CC}">
              <c16:uniqueId val="{00000000-A10D-4DC0-A3DF-71286D468598}"/>
            </c:ext>
          </c:extLst>
        </c:ser>
        <c:ser>
          <c:idx val="1"/>
          <c:order val="1"/>
          <c:tx>
            <c:strRef>
              <c:f>'6'!$A$8</c:f>
              <c:strCache>
                <c:ptCount val="1"/>
                <c:pt idx="0">
                  <c:v>Jihočeský kraj (JHČ)</c:v>
                </c:pt>
              </c:strCache>
            </c:strRef>
          </c:tx>
          <c:spPr>
            <a:solidFill>
              <a:schemeClr val="accent2"/>
            </a:solidFill>
          </c:spPr>
          <c:invertIfNegative val="0"/>
          <c:val>
            <c:numRef>
              <c:f>'6'!$B$8:$M$8</c:f>
              <c:numCache>
                <c:formatCode>#,##0.0</c:formatCode>
                <c:ptCount val="12"/>
                <c:pt idx="0">
                  <c:v>2171.2682000000013</c:v>
                </c:pt>
                <c:pt idx="1">
                  <c:v>2171.2682000000013</c:v>
                </c:pt>
                <c:pt idx="2">
                  <c:v>2171.2692000000015</c:v>
                </c:pt>
                <c:pt idx="3">
                  <c:v>2167.0602000000017</c:v>
                </c:pt>
                <c:pt idx="4">
                  <c:v>2167.3812000000021</c:v>
                </c:pt>
                <c:pt idx="5">
                  <c:v>2167.231200000002</c:v>
                </c:pt>
                <c:pt idx="6">
                  <c:v>2167.8070000000021</c:v>
                </c:pt>
                <c:pt idx="7">
                  <c:v>2168.2650000000021</c:v>
                </c:pt>
                <c:pt idx="8">
                  <c:v>2168.3080000000023</c:v>
                </c:pt>
                <c:pt idx="9">
                  <c:v>2165.8070000000025</c:v>
                </c:pt>
                <c:pt idx="10">
                  <c:v>2165.8070000000025</c:v>
                </c:pt>
                <c:pt idx="11">
                  <c:v>2165.4460000000022</c:v>
                </c:pt>
              </c:numCache>
            </c:numRef>
          </c:val>
          <c:extLst>
            <c:ext xmlns:c16="http://schemas.microsoft.com/office/drawing/2014/chart" uri="{C3380CC4-5D6E-409C-BE32-E72D297353CC}">
              <c16:uniqueId val="{00000001-A10D-4DC0-A3DF-71286D468598}"/>
            </c:ext>
          </c:extLst>
        </c:ser>
        <c:ser>
          <c:idx val="2"/>
          <c:order val="2"/>
          <c:tx>
            <c:strRef>
              <c:f>'6'!$A$9</c:f>
              <c:strCache>
                <c:ptCount val="1"/>
                <c:pt idx="0">
                  <c:v>Jihomoravský kraj (JHM)</c:v>
                </c:pt>
              </c:strCache>
            </c:strRef>
          </c:tx>
          <c:spPr>
            <a:solidFill>
              <a:schemeClr val="accent3"/>
            </a:solidFill>
          </c:spPr>
          <c:invertIfNegative val="0"/>
          <c:val>
            <c:numRef>
              <c:f>'6'!$B$9:$M$9</c:f>
              <c:numCache>
                <c:formatCode>#,##0.0</c:formatCode>
                <c:ptCount val="12"/>
                <c:pt idx="0">
                  <c:v>1591.5829999999985</c:v>
                </c:pt>
                <c:pt idx="1">
                  <c:v>1578.5829999999985</c:v>
                </c:pt>
                <c:pt idx="2">
                  <c:v>1578.5179999999984</c:v>
                </c:pt>
                <c:pt idx="3">
                  <c:v>1572.9879999999987</c:v>
                </c:pt>
                <c:pt idx="4">
                  <c:v>1574.0509999999988</c:v>
                </c:pt>
                <c:pt idx="5">
                  <c:v>1574.0509999999988</c:v>
                </c:pt>
                <c:pt idx="6">
                  <c:v>1577.2609999999988</c:v>
                </c:pt>
                <c:pt idx="7">
                  <c:v>1577.2609999999988</c:v>
                </c:pt>
                <c:pt idx="8">
                  <c:v>1577.2609999999988</c:v>
                </c:pt>
                <c:pt idx="9">
                  <c:v>1578.4749999999985</c:v>
                </c:pt>
                <c:pt idx="10">
                  <c:v>1578.2159999999988</c:v>
                </c:pt>
                <c:pt idx="11">
                  <c:v>1578.2154999999989</c:v>
                </c:pt>
              </c:numCache>
            </c:numRef>
          </c:val>
          <c:extLst>
            <c:ext xmlns:c16="http://schemas.microsoft.com/office/drawing/2014/chart" uri="{C3380CC4-5D6E-409C-BE32-E72D297353CC}">
              <c16:uniqueId val="{00000002-A10D-4DC0-A3DF-71286D468598}"/>
            </c:ext>
          </c:extLst>
        </c:ser>
        <c:ser>
          <c:idx val="3"/>
          <c:order val="3"/>
          <c:tx>
            <c:strRef>
              <c:f>'6'!$A$10</c:f>
              <c:strCache>
                <c:ptCount val="1"/>
                <c:pt idx="0">
                  <c:v>Karlovarský kraj (KVK)</c:v>
                </c:pt>
              </c:strCache>
            </c:strRef>
          </c:tx>
          <c:spPr>
            <a:solidFill>
              <a:schemeClr val="accent4"/>
            </a:solidFill>
          </c:spPr>
          <c:invertIfNegative val="0"/>
          <c:val>
            <c:numRef>
              <c:f>'6'!$B$10:$M$10</c:f>
              <c:numCache>
                <c:formatCode>#,##0.0</c:formatCode>
                <c:ptCount val="12"/>
                <c:pt idx="0">
                  <c:v>2806.8090000000002</c:v>
                </c:pt>
                <c:pt idx="1">
                  <c:v>2806.8090000000002</c:v>
                </c:pt>
                <c:pt idx="2">
                  <c:v>2806.8090000000002</c:v>
                </c:pt>
                <c:pt idx="3">
                  <c:v>2806.7190000000001</c:v>
                </c:pt>
                <c:pt idx="4">
                  <c:v>2808.6550000000002</c:v>
                </c:pt>
                <c:pt idx="5">
                  <c:v>2808.6550000000002</c:v>
                </c:pt>
                <c:pt idx="6">
                  <c:v>2808.6550000000002</c:v>
                </c:pt>
                <c:pt idx="7">
                  <c:v>2808.6550000000002</c:v>
                </c:pt>
                <c:pt idx="8">
                  <c:v>2808.6550000000002</c:v>
                </c:pt>
                <c:pt idx="9">
                  <c:v>2813.335</c:v>
                </c:pt>
                <c:pt idx="10">
                  <c:v>2813.335</c:v>
                </c:pt>
                <c:pt idx="11">
                  <c:v>2813.335</c:v>
                </c:pt>
              </c:numCache>
            </c:numRef>
          </c:val>
          <c:extLst>
            <c:ext xmlns:c16="http://schemas.microsoft.com/office/drawing/2014/chart" uri="{C3380CC4-5D6E-409C-BE32-E72D297353CC}">
              <c16:uniqueId val="{00000003-A10D-4DC0-A3DF-71286D468598}"/>
            </c:ext>
          </c:extLst>
        </c:ser>
        <c:ser>
          <c:idx val="4"/>
          <c:order val="4"/>
          <c:tx>
            <c:strRef>
              <c:f>'6'!$A$11</c:f>
              <c:strCache>
                <c:ptCount val="1"/>
                <c:pt idx="0">
                  <c:v>Kraj Vysočina (VYS)</c:v>
                </c:pt>
              </c:strCache>
            </c:strRef>
          </c:tx>
          <c:spPr>
            <a:solidFill>
              <a:schemeClr val="accent5"/>
            </a:solidFill>
          </c:spPr>
          <c:invertIfNegative val="0"/>
          <c:val>
            <c:numRef>
              <c:f>'6'!$B$11:$M$11</c:f>
              <c:numCache>
                <c:formatCode>#,##0.0</c:formatCode>
                <c:ptCount val="12"/>
                <c:pt idx="0">
                  <c:v>612.9340000000002</c:v>
                </c:pt>
                <c:pt idx="1">
                  <c:v>612.97600000000023</c:v>
                </c:pt>
                <c:pt idx="2">
                  <c:v>610.8760000000002</c:v>
                </c:pt>
                <c:pt idx="3">
                  <c:v>610.48500000000013</c:v>
                </c:pt>
                <c:pt idx="4">
                  <c:v>610.48500000000013</c:v>
                </c:pt>
                <c:pt idx="5">
                  <c:v>611.20300000000032</c:v>
                </c:pt>
                <c:pt idx="6">
                  <c:v>611.23100000000022</c:v>
                </c:pt>
                <c:pt idx="7">
                  <c:v>611.23100000000022</c:v>
                </c:pt>
                <c:pt idx="8">
                  <c:v>611.17000000000019</c:v>
                </c:pt>
                <c:pt idx="9">
                  <c:v>611.15200000000016</c:v>
                </c:pt>
                <c:pt idx="10">
                  <c:v>611.15200000000016</c:v>
                </c:pt>
                <c:pt idx="11">
                  <c:v>611.15200000000016</c:v>
                </c:pt>
              </c:numCache>
            </c:numRef>
          </c:val>
          <c:extLst>
            <c:ext xmlns:c16="http://schemas.microsoft.com/office/drawing/2014/chart" uri="{C3380CC4-5D6E-409C-BE32-E72D297353CC}">
              <c16:uniqueId val="{00000004-A10D-4DC0-A3DF-71286D468598}"/>
            </c:ext>
          </c:extLst>
        </c:ser>
        <c:ser>
          <c:idx val="5"/>
          <c:order val="5"/>
          <c:tx>
            <c:strRef>
              <c:f>'6'!$A$12</c:f>
              <c:strCache>
                <c:ptCount val="1"/>
                <c:pt idx="0">
                  <c:v>Královéhradecký kraj (HKK)</c:v>
                </c:pt>
              </c:strCache>
            </c:strRef>
          </c:tx>
          <c:spPr>
            <a:solidFill>
              <a:schemeClr val="accent6"/>
            </a:solidFill>
          </c:spPr>
          <c:invertIfNegative val="0"/>
          <c:val>
            <c:numRef>
              <c:f>'6'!$B$12:$M$12</c:f>
              <c:numCache>
                <c:formatCode>#,##0.0</c:formatCode>
                <c:ptCount val="12"/>
                <c:pt idx="0">
                  <c:v>961.25749999999994</c:v>
                </c:pt>
                <c:pt idx="1">
                  <c:v>961.25749999999994</c:v>
                </c:pt>
                <c:pt idx="2">
                  <c:v>961.51749999999993</c:v>
                </c:pt>
                <c:pt idx="3">
                  <c:v>961.4905</c:v>
                </c:pt>
                <c:pt idx="4">
                  <c:v>961.4905</c:v>
                </c:pt>
                <c:pt idx="5">
                  <c:v>961.4905</c:v>
                </c:pt>
                <c:pt idx="6">
                  <c:v>961.4905</c:v>
                </c:pt>
                <c:pt idx="7">
                  <c:v>961.4905</c:v>
                </c:pt>
                <c:pt idx="8">
                  <c:v>961.4905</c:v>
                </c:pt>
                <c:pt idx="9">
                  <c:v>961.55049999999994</c:v>
                </c:pt>
                <c:pt idx="10">
                  <c:v>962.05049999999994</c:v>
                </c:pt>
                <c:pt idx="11">
                  <c:v>962.05049999999994</c:v>
                </c:pt>
              </c:numCache>
            </c:numRef>
          </c:val>
          <c:extLst>
            <c:ext xmlns:c16="http://schemas.microsoft.com/office/drawing/2014/chart" uri="{C3380CC4-5D6E-409C-BE32-E72D297353CC}">
              <c16:uniqueId val="{00000005-A10D-4DC0-A3DF-71286D468598}"/>
            </c:ext>
          </c:extLst>
        </c:ser>
        <c:ser>
          <c:idx val="6"/>
          <c:order val="6"/>
          <c:tx>
            <c:strRef>
              <c:f>'6'!$A$13</c:f>
              <c:strCache>
                <c:ptCount val="1"/>
                <c:pt idx="0">
                  <c:v>Liberecký kraj (LBK)</c:v>
                </c:pt>
              </c:strCache>
            </c:strRef>
          </c:tx>
          <c:spPr>
            <a:solidFill>
              <a:srgbClr val="F0948F"/>
            </a:solidFill>
          </c:spPr>
          <c:invertIfNegative val="0"/>
          <c:val>
            <c:numRef>
              <c:f>'6'!$B$13:$M$13</c:f>
              <c:numCache>
                <c:formatCode>#,##0.0</c:formatCode>
                <c:ptCount val="12"/>
                <c:pt idx="0">
                  <c:v>444.702</c:v>
                </c:pt>
                <c:pt idx="1">
                  <c:v>444.702</c:v>
                </c:pt>
                <c:pt idx="2">
                  <c:v>444.94</c:v>
                </c:pt>
                <c:pt idx="3">
                  <c:v>444.94</c:v>
                </c:pt>
                <c:pt idx="4">
                  <c:v>444.94</c:v>
                </c:pt>
                <c:pt idx="5">
                  <c:v>444.94</c:v>
                </c:pt>
                <c:pt idx="6">
                  <c:v>444.94</c:v>
                </c:pt>
                <c:pt idx="7">
                  <c:v>444.94</c:v>
                </c:pt>
                <c:pt idx="8">
                  <c:v>444.94</c:v>
                </c:pt>
                <c:pt idx="9">
                  <c:v>444.88599999999997</c:v>
                </c:pt>
                <c:pt idx="10">
                  <c:v>444.88599999999997</c:v>
                </c:pt>
                <c:pt idx="11">
                  <c:v>445.60599999999999</c:v>
                </c:pt>
              </c:numCache>
            </c:numRef>
          </c:val>
          <c:extLst>
            <c:ext xmlns:c16="http://schemas.microsoft.com/office/drawing/2014/chart" uri="{C3380CC4-5D6E-409C-BE32-E72D297353CC}">
              <c16:uniqueId val="{00000006-A10D-4DC0-A3DF-71286D468598}"/>
            </c:ext>
          </c:extLst>
        </c:ser>
        <c:ser>
          <c:idx val="7"/>
          <c:order val="7"/>
          <c:tx>
            <c:strRef>
              <c:f>'6'!$A$14</c:f>
              <c:strCache>
                <c:ptCount val="1"/>
                <c:pt idx="0">
                  <c:v>Moravskoslezský kraj (MSK)</c:v>
                </c:pt>
              </c:strCache>
            </c:strRef>
          </c:tx>
          <c:spPr>
            <a:solidFill>
              <a:srgbClr val="F7C9C7"/>
            </a:solidFill>
          </c:spPr>
          <c:invertIfNegative val="0"/>
          <c:val>
            <c:numRef>
              <c:f>'6'!$B$14:$M$14</c:f>
              <c:numCache>
                <c:formatCode>#,##0.0</c:formatCode>
                <c:ptCount val="12"/>
                <c:pt idx="0">
                  <c:v>6123.5155999999979</c:v>
                </c:pt>
                <c:pt idx="1">
                  <c:v>6122.9195999999984</c:v>
                </c:pt>
                <c:pt idx="2">
                  <c:v>6122.9195999999984</c:v>
                </c:pt>
                <c:pt idx="3">
                  <c:v>6122.2185999999983</c:v>
                </c:pt>
                <c:pt idx="4">
                  <c:v>6122.0445999999984</c:v>
                </c:pt>
                <c:pt idx="5">
                  <c:v>6122.0273999999981</c:v>
                </c:pt>
                <c:pt idx="6">
                  <c:v>6115.2273999999979</c:v>
                </c:pt>
                <c:pt idx="7">
                  <c:v>6115.2273999999979</c:v>
                </c:pt>
                <c:pt idx="8">
                  <c:v>6115.2273999999979</c:v>
                </c:pt>
                <c:pt idx="9">
                  <c:v>6115.1923999999981</c:v>
                </c:pt>
                <c:pt idx="10">
                  <c:v>6114.9293999999982</c:v>
                </c:pt>
                <c:pt idx="11">
                  <c:v>6114.9293999999982</c:v>
                </c:pt>
              </c:numCache>
            </c:numRef>
          </c:val>
          <c:extLst>
            <c:ext xmlns:c16="http://schemas.microsoft.com/office/drawing/2014/chart" uri="{C3380CC4-5D6E-409C-BE32-E72D297353CC}">
              <c16:uniqueId val="{00000007-A10D-4DC0-A3DF-71286D468598}"/>
            </c:ext>
          </c:extLst>
        </c:ser>
        <c:ser>
          <c:idx val="8"/>
          <c:order val="8"/>
          <c:tx>
            <c:strRef>
              <c:f>'6'!$A$15</c:f>
              <c:strCache>
                <c:ptCount val="1"/>
                <c:pt idx="0">
                  <c:v>Olomoucký kraj (OLK)</c:v>
                </c:pt>
              </c:strCache>
            </c:strRef>
          </c:tx>
          <c:spPr>
            <a:solidFill>
              <a:schemeClr val="tx1"/>
            </a:solidFill>
          </c:spPr>
          <c:invertIfNegative val="0"/>
          <c:val>
            <c:numRef>
              <c:f>'6'!$B$15:$M$15</c:f>
              <c:numCache>
                <c:formatCode>#,##0.0</c:formatCode>
                <c:ptCount val="12"/>
                <c:pt idx="0">
                  <c:v>1344.5751999999993</c:v>
                </c:pt>
                <c:pt idx="1">
                  <c:v>1344.5751999999993</c:v>
                </c:pt>
                <c:pt idx="2">
                  <c:v>1344.5751999999993</c:v>
                </c:pt>
                <c:pt idx="3">
                  <c:v>1302.6521999999993</c:v>
                </c:pt>
                <c:pt idx="4">
                  <c:v>1302.6521999999993</c:v>
                </c:pt>
                <c:pt idx="5">
                  <c:v>1302.6241999999993</c:v>
                </c:pt>
                <c:pt idx="6">
                  <c:v>1302.6241999999993</c:v>
                </c:pt>
                <c:pt idx="7">
                  <c:v>1304.5601999999994</c:v>
                </c:pt>
                <c:pt idx="8">
                  <c:v>1346.5241999999994</c:v>
                </c:pt>
                <c:pt idx="9">
                  <c:v>1347.6211999999994</c:v>
                </c:pt>
                <c:pt idx="10">
                  <c:v>1347.6211999999994</c:v>
                </c:pt>
                <c:pt idx="11">
                  <c:v>1347.6211999999994</c:v>
                </c:pt>
              </c:numCache>
            </c:numRef>
          </c:val>
          <c:extLst>
            <c:ext xmlns:c16="http://schemas.microsoft.com/office/drawing/2014/chart" uri="{C3380CC4-5D6E-409C-BE32-E72D297353CC}">
              <c16:uniqueId val="{00000008-A10D-4DC0-A3DF-71286D468598}"/>
            </c:ext>
          </c:extLst>
        </c:ser>
        <c:ser>
          <c:idx val="9"/>
          <c:order val="9"/>
          <c:tx>
            <c:strRef>
              <c:f>'6'!$A$16</c:f>
              <c:strCache>
                <c:ptCount val="1"/>
                <c:pt idx="0">
                  <c:v>Pardubický kraj (PAK)</c:v>
                </c:pt>
              </c:strCache>
            </c:strRef>
          </c:tx>
          <c:spPr>
            <a:solidFill>
              <a:srgbClr val="646363"/>
            </a:solidFill>
          </c:spPr>
          <c:invertIfNegative val="0"/>
          <c:val>
            <c:numRef>
              <c:f>'6'!$B$16:$M$16</c:f>
              <c:numCache>
                <c:formatCode>#,##0.0</c:formatCode>
                <c:ptCount val="12"/>
                <c:pt idx="0">
                  <c:v>3509.1325999999995</c:v>
                </c:pt>
                <c:pt idx="1">
                  <c:v>3509.1325999999995</c:v>
                </c:pt>
                <c:pt idx="2">
                  <c:v>3509.5535999999993</c:v>
                </c:pt>
                <c:pt idx="3">
                  <c:v>3509.5535999999993</c:v>
                </c:pt>
                <c:pt idx="4">
                  <c:v>3509.4919999999993</c:v>
                </c:pt>
                <c:pt idx="5">
                  <c:v>3509.4919999999993</c:v>
                </c:pt>
                <c:pt idx="6">
                  <c:v>3508.8239999999996</c:v>
                </c:pt>
                <c:pt idx="7">
                  <c:v>3508.8239999999996</c:v>
                </c:pt>
                <c:pt idx="8">
                  <c:v>3508.8319999999994</c:v>
                </c:pt>
                <c:pt idx="9">
                  <c:v>3508.8239999999996</c:v>
                </c:pt>
                <c:pt idx="10">
                  <c:v>3508.8239999999996</c:v>
                </c:pt>
                <c:pt idx="11">
                  <c:v>3508.6609999999996</c:v>
                </c:pt>
              </c:numCache>
            </c:numRef>
          </c:val>
          <c:extLst>
            <c:ext xmlns:c16="http://schemas.microsoft.com/office/drawing/2014/chart" uri="{C3380CC4-5D6E-409C-BE32-E72D297353CC}">
              <c16:uniqueId val="{00000009-A10D-4DC0-A3DF-71286D468598}"/>
            </c:ext>
          </c:extLst>
        </c:ser>
        <c:ser>
          <c:idx val="10"/>
          <c:order val="10"/>
          <c:tx>
            <c:strRef>
              <c:f>'6'!$A$17</c:f>
              <c:strCache>
                <c:ptCount val="1"/>
                <c:pt idx="0">
                  <c:v>Plzeňský kraj (PLK)</c:v>
                </c:pt>
              </c:strCache>
            </c:strRef>
          </c:tx>
          <c:spPr>
            <a:solidFill>
              <a:srgbClr val="9D9D9C"/>
            </a:solidFill>
          </c:spPr>
          <c:invertIfNegative val="0"/>
          <c:val>
            <c:numRef>
              <c:f>'6'!$B$17:$M$17</c:f>
              <c:numCache>
                <c:formatCode>#,##0.0</c:formatCode>
                <c:ptCount val="12"/>
                <c:pt idx="0">
                  <c:v>1060.2950000000003</c:v>
                </c:pt>
                <c:pt idx="1">
                  <c:v>1059.2140000000002</c:v>
                </c:pt>
                <c:pt idx="2">
                  <c:v>1059.2290000000003</c:v>
                </c:pt>
                <c:pt idx="3">
                  <c:v>1038.3290000000009</c:v>
                </c:pt>
                <c:pt idx="4">
                  <c:v>1038.3290000000009</c:v>
                </c:pt>
                <c:pt idx="5">
                  <c:v>1038.2700000000009</c:v>
                </c:pt>
                <c:pt idx="6">
                  <c:v>1059.1850000000004</c:v>
                </c:pt>
                <c:pt idx="7">
                  <c:v>1059.1850000000004</c:v>
                </c:pt>
                <c:pt idx="8">
                  <c:v>1059.3580000000004</c:v>
                </c:pt>
                <c:pt idx="9">
                  <c:v>1039.5020000000011</c:v>
                </c:pt>
                <c:pt idx="10">
                  <c:v>1039.302000000001</c:v>
                </c:pt>
                <c:pt idx="11">
                  <c:v>1039.302000000001</c:v>
                </c:pt>
              </c:numCache>
            </c:numRef>
          </c:val>
          <c:extLst>
            <c:ext xmlns:c16="http://schemas.microsoft.com/office/drawing/2014/chart" uri="{C3380CC4-5D6E-409C-BE32-E72D297353CC}">
              <c16:uniqueId val="{0000000A-A10D-4DC0-A3DF-71286D468598}"/>
            </c:ext>
          </c:extLst>
        </c:ser>
        <c:ser>
          <c:idx val="11"/>
          <c:order val="11"/>
          <c:tx>
            <c:strRef>
              <c:f>'6'!$A$18</c:f>
              <c:strCache>
                <c:ptCount val="1"/>
                <c:pt idx="0">
                  <c:v>Středočeský kraj (STČ)</c:v>
                </c:pt>
              </c:strCache>
            </c:strRef>
          </c:tx>
          <c:spPr>
            <a:solidFill>
              <a:srgbClr val="D0D0D0"/>
            </a:solidFill>
          </c:spPr>
          <c:invertIfNegative val="0"/>
          <c:val>
            <c:numRef>
              <c:f>'6'!$B$18:$M$18</c:f>
              <c:numCache>
                <c:formatCode>#,##0.0</c:formatCode>
                <c:ptCount val="12"/>
                <c:pt idx="0">
                  <c:v>4636.8866000000007</c:v>
                </c:pt>
                <c:pt idx="1">
                  <c:v>4636.8866000000007</c:v>
                </c:pt>
                <c:pt idx="2">
                  <c:v>4636.8866000000007</c:v>
                </c:pt>
                <c:pt idx="3">
                  <c:v>4623.0696000000007</c:v>
                </c:pt>
                <c:pt idx="4">
                  <c:v>4623.2866000000013</c:v>
                </c:pt>
                <c:pt idx="5">
                  <c:v>4622.6906000000008</c:v>
                </c:pt>
                <c:pt idx="6">
                  <c:v>4633.5815999999995</c:v>
                </c:pt>
                <c:pt idx="7">
                  <c:v>4633.5815999999995</c:v>
                </c:pt>
                <c:pt idx="8">
                  <c:v>4633.8215999999993</c:v>
                </c:pt>
                <c:pt idx="9">
                  <c:v>4616.8215999999993</c:v>
                </c:pt>
                <c:pt idx="10">
                  <c:v>4616.8215999999993</c:v>
                </c:pt>
                <c:pt idx="11">
                  <c:v>4616.5935999999992</c:v>
                </c:pt>
              </c:numCache>
            </c:numRef>
          </c:val>
          <c:extLst>
            <c:ext xmlns:c16="http://schemas.microsoft.com/office/drawing/2014/chart" uri="{C3380CC4-5D6E-409C-BE32-E72D297353CC}">
              <c16:uniqueId val="{0000000B-A10D-4DC0-A3DF-71286D468598}"/>
            </c:ext>
          </c:extLst>
        </c:ser>
        <c:ser>
          <c:idx val="12"/>
          <c:order val="12"/>
          <c:tx>
            <c:strRef>
              <c:f>'6'!$A$19</c:f>
              <c:strCache>
                <c:ptCount val="1"/>
                <c:pt idx="0">
                  <c:v>Ústecký kraj (ULK)</c:v>
                </c:pt>
              </c:strCache>
            </c:strRef>
          </c:tx>
          <c:spPr>
            <a:pattFill prst="ltUpDiag">
              <a:fgClr>
                <a:schemeClr val="tx2"/>
              </a:fgClr>
              <a:bgClr>
                <a:schemeClr val="bg1"/>
              </a:bgClr>
            </a:pattFill>
          </c:spPr>
          <c:invertIfNegative val="0"/>
          <c:val>
            <c:numRef>
              <c:f>'6'!$B$19:$M$19</c:f>
              <c:numCache>
                <c:formatCode>#,##0.0</c:formatCode>
                <c:ptCount val="12"/>
                <c:pt idx="0">
                  <c:v>9911.9990000000016</c:v>
                </c:pt>
                <c:pt idx="1">
                  <c:v>9911.9990000000016</c:v>
                </c:pt>
                <c:pt idx="2">
                  <c:v>9911.9990000000016</c:v>
                </c:pt>
                <c:pt idx="3">
                  <c:v>9830.0990000000002</c:v>
                </c:pt>
                <c:pt idx="4">
                  <c:v>9830.0989999999983</c:v>
                </c:pt>
                <c:pt idx="5">
                  <c:v>9830.0989999999983</c:v>
                </c:pt>
                <c:pt idx="6">
                  <c:v>9825.9229999999989</c:v>
                </c:pt>
                <c:pt idx="7">
                  <c:v>9826.4599999999991</c:v>
                </c:pt>
                <c:pt idx="8">
                  <c:v>9826.4599999999991</c:v>
                </c:pt>
                <c:pt idx="9">
                  <c:v>9888.0259999999998</c:v>
                </c:pt>
                <c:pt idx="10">
                  <c:v>9887.9040000000005</c:v>
                </c:pt>
                <c:pt idx="11">
                  <c:v>9887.9040000000005</c:v>
                </c:pt>
              </c:numCache>
            </c:numRef>
          </c:val>
          <c:extLst>
            <c:ext xmlns:c16="http://schemas.microsoft.com/office/drawing/2014/chart" uri="{C3380CC4-5D6E-409C-BE32-E72D297353CC}">
              <c16:uniqueId val="{0000000C-A10D-4DC0-A3DF-71286D468598}"/>
            </c:ext>
          </c:extLst>
        </c:ser>
        <c:ser>
          <c:idx val="13"/>
          <c:order val="13"/>
          <c:tx>
            <c:strRef>
              <c:f>'6'!$A$20</c:f>
              <c:strCache>
                <c:ptCount val="1"/>
                <c:pt idx="0">
                  <c:v>Zlínský kraj (ZLK)</c:v>
                </c:pt>
              </c:strCache>
            </c:strRef>
          </c:tx>
          <c:spPr>
            <a:pattFill prst="ltUpDiag">
              <a:fgClr>
                <a:schemeClr val="accent5"/>
              </a:fgClr>
              <a:bgClr>
                <a:schemeClr val="bg1"/>
              </a:bgClr>
            </a:pattFill>
          </c:spPr>
          <c:invertIfNegative val="0"/>
          <c:val>
            <c:numRef>
              <c:f>'6'!$B$20:$M$20</c:f>
              <c:numCache>
                <c:formatCode>#,##0.0</c:formatCode>
                <c:ptCount val="12"/>
                <c:pt idx="0">
                  <c:v>1257.0832999999998</c:v>
                </c:pt>
                <c:pt idx="1">
                  <c:v>1257.3272999999999</c:v>
                </c:pt>
                <c:pt idx="2">
                  <c:v>1257.3272999999999</c:v>
                </c:pt>
                <c:pt idx="3">
                  <c:v>1257.1072999999997</c:v>
                </c:pt>
                <c:pt idx="4">
                  <c:v>1257.1072999999997</c:v>
                </c:pt>
                <c:pt idx="5">
                  <c:v>1257.1072999999997</c:v>
                </c:pt>
                <c:pt idx="6">
                  <c:v>1256.7152999999998</c:v>
                </c:pt>
                <c:pt idx="7">
                  <c:v>1256.7152999999998</c:v>
                </c:pt>
                <c:pt idx="8">
                  <c:v>1256.7152999999998</c:v>
                </c:pt>
                <c:pt idx="9">
                  <c:v>1259.7042999999999</c:v>
                </c:pt>
                <c:pt idx="10">
                  <c:v>1259.5102999999999</c:v>
                </c:pt>
                <c:pt idx="11">
                  <c:v>1259.5102999999999</c:v>
                </c:pt>
              </c:numCache>
            </c:numRef>
          </c:val>
          <c:extLst>
            <c:ext xmlns:c16="http://schemas.microsoft.com/office/drawing/2014/chart" uri="{C3380CC4-5D6E-409C-BE32-E72D297353CC}">
              <c16:uniqueId val="{0000000D-A10D-4DC0-A3DF-71286D468598}"/>
            </c:ext>
          </c:extLst>
        </c:ser>
        <c:dLbls>
          <c:showLegendKey val="0"/>
          <c:showVal val="0"/>
          <c:showCatName val="0"/>
          <c:showSerName val="0"/>
          <c:showPercent val="0"/>
          <c:showBubbleSize val="0"/>
        </c:dLbls>
        <c:gapWidth val="50"/>
        <c:overlap val="100"/>
        <c:axId val="235549440"/>
        <c:axId val="235550976"/>
      </c:barChart>
      <c:catAx>
        <c:axId val="235549440"/>
        <c:scaling>
          <c:orientation val="minMax"/>
        </c:scaling>
        <c:delete val="0"/>
        <c:axPos val="b"/>
        <c:majorTickMark val="none"/>
        <c:minorTickMark val="none"/>
        <c:tickLblPos val="nextTo"/>
        <c:txPr>
          <a:bodyPr/>
          <a:lstStyle/>
          <a:p>
            <a:pPr>
              <a:defRPr sz="900"/>
            </a:pPr>
            <a:endParaRPr lang="cs-CZ"/>
          </a:p>
        </c:txPr>
        <c:crossAx val="235550976"/>
        <c:crosses val="autoZero"/>
        <c:auto val="1"/>
        <c:lblAlgn val="ctr"/>
        <c:lblOffset val="100"/>
        <c:noMultiLvlLbl val="0"/>
      </c:catAx>
      <c:valAx>
        <c:axId val="235550976"/>
        <c:scaling>
          <c:orientation val="minMax"/>
          <c:max val="40000"/>
        </c:scaling>
        <c:delete val="0"/>
        <c:axPos val="l"/>
        <c:majorGridlines/>
        <c:numFmt formatCode="#,##0" sourceLinked="0"/>
        <c:majorTickMark val="none"/>
        <c:minorTickMark val="none"/>
        <c:tickLblPos val="nextTo"/>
        <c:spPr>
          <a:ln>
            <a:noFill/>
          </a:ln>
        </c:spPr>
        <c:txPr>
          <a:bodyPr/>
          <a:lstStyle/>
          <a:p>
            <a:pPr>
              <a:defRPr sz="900"/>
            </a:pPr>
            <a:endParaRPr lang="cs-CZ"/>
          </a:p>
        </c:txPr>
        <c:crossAx val="235549440"/>
        <c:crosses val="autoZero"/>
        <c:crossBetween val="between"/>
        <c:majorUnit val="5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Spotřeba tepla podle sektorů národního hospodářství </a:t>
            </a:r>
            <a:r>
              <a:rPr lang="en-US" sz="1000">
                <a:solidFill>
                  <a:schemeClr val="tx2"/>
                </a:solidFill>
              </a:rPr>
              <a:t>(</a:t>
            </a:r>
            <a:r>
              <a:rPr lang="cs-CZ" sz="1000">
                <a:solidFill>
                  <a:schemeClr val="tx2"/>
                </a:solidFill>
              </a:rPr>
              <a:t>TJ</a:t>
            </a:r>
            <a:r>
              <a:rPr lang="en-US" sz="1000">
                <a:solidFill>
                  <a:schemeClr val="tx2"/>
                </a:solidFill>
              </a:rPr>
              <a:t>)</a:t>
            </a:r>
          </a:p>
        </c:rich>
      </c:tx>
      <c:layout>
        <c:manualLayout>
          <c:xMode val="edge"/>
          <c:yMode val="edge"/>
          <c:x val="9.5311695002577176E-4"/>
          <c:y val="2.22841290795017E-2"/>
        </c:manualLayout>
      </c:layout>
      <c:overlay val="0"/>
      <c:spPr>
        <a:solidFill>
          <a:sysClr val="window" lastClr="FFFFFF"/>
        </a:solidFill>
      </c:spPr>
    </c:title>
    <c:autoTitleDeleted val="0"/>
    <c:plotArea>
      <c:layout/>
      <c:barChart>
        <c:barDir val="col"/>
        <c:grouping val="stacked"/>
        <c:varyColors val="0"/>
        <c:ser>
          <c:idx val="0"/>
          <c:order val="0"/>
          <c:tx>
            <c:strRef>
              <c:f>'7.1'!$A$8</c:f>
              <c:strCache>
                <c:ptCount val="1"/>
                <c:pt idx="0">
                  <c:v>Průmysl</c:v>
                </c:pt>
              </c:strCache>
            </c:strRef>
          </c:tx>
          <c:spPr>
            <a:solidFill>
              <a:schemeClr val="accent1"/>
            </a:solidFill>
          </c:spPr>
          <c:invertIfNegative val="0"/>
          <c:val>
            <c:numRef>
              <c:f>'7.1'!$B$8:$M$8</c:f>
              <c:numCache>
                <c:formatCode>#,##0.0</c:formatCode>
                <c:ptCount val="12"/>
                <c:pt idx="0">
                  <c:v>2225.0864869999996</c:v>
                </c:pt>
                <c:pt idx="1">
                  <c:v>2108.0151260000002</c:v>
                </c:pt>
                <c:pt idx="2">
                  <c:v>2029.2399649999998</c:v>
                </c:pt>
                <c:pt idx="3">
                  <c:v>1711.5774050000002</c:v>
                </c:pt>
                <c:pt idx="4">
                  <c:v>1070.4578360000003</c:v>
                </c:pt>
                <c:pt idx="5">
                  <c:v>911.01331400000004</c:v>
                </c:pt>
                <c:pt idx="6">
                  <c:v>906.6163029999999</c:v>
                </c:pt>
                <c:pt idx="7">
                  <c:v>953.10598499999992</c:v>
                </c:pt>
                <c:pt idx="8">
                  <c:v>1024.6243730000001</c:v>
                </c:pt>
                <c:pt idx="9">
                  <c:v>1274.3584940000001</c:v>
                </c:pt>
                <c:pt idx="10">
                  <c:v>1653.0933910000003</c:v>
                </c:pt>
                <c:pt idx="11">
                  <c:v>1858.2984120000003</c:v>
                </c:pt>
              </c:numCache>
            </c:numRef>
          </c:val>
          <c:extLst>
            <c:ext xmlns:c16="http://schemas.microsoft.com/office/drawing/2014/chart" uri="{C3380CC4-5D6E-409C-BE32-E72D297353CC}">
              <c16:uniqueId val="{00000000-F27B-49DE-A9FD-237786D95FC5}"/>
            </c:ext>
          </c:extLst>
        </c:ser>
        <c:ser>
          <c:idx val="1"/>
          <c:order val="1"/>
          <c:tx>
            <c:strRef>
              <c:f>'7.1'!$A$9</c:f>
              <c:strCache>
                <c:ptCount val="1"/>
                <c:pt idx="0">
                  <c:v>Energetika</c:v>
                </c:pt>
              </c:strCache>
            </c:strRef>
          </c:tx>
          <c:spPr>
            <a:solidFill>
              <a:schemeClr val="accent2"/>
            </a:solidFill>
          </c:spPr>
          <c:invertIfNegative val="0"/>
          <c:val>
            <c:numRef>
              <c:f>'7.1'!$B$9:$M$9</c:f>
              <c:numCache>
                <c:formatCode>#,##0.0</c:formatCode>
                <c:ptCount val="12"/>
                <c:pt idx="0">
                  <c:v>213.60016699999997</c:v>
                </c:pt>
                <c:pt idx="1">
                  <c:v>184.42876800000002</c:v>
                </c:pt>
                <c:pt idx="2">
                  <c:v>225.40487300000001</c:v>
                </c:pt>
                <c:pt idx="3">
                  <c:v>127.58161500000001</c:v>
                </c:pt>
                <c:pt idx="4">
                  <c:v>72.46501099999999</c:v>
                </c:pt>
                <c:pt idx="5">
                  <c:v>42.086134999999992</c:v>
                </c:pt>
                <c:pt idx="6">
                  <c:v>46.06155600000001</c:v>
                </c:pt>
                <c:pt idx="7">
                  <c:v>41.994099999999996</c:v>
                </c:pt>
                <c:pt idx="8">
                  <c:v>44.917877000000004</c:v>
                </c:pt>
                <c:pt idx="9">
                  <c:v>84.655746999999991</c:v>
                </c:pt>
                <c:pt idx="10">
                  <c:v>155.506416</c:v>
                </c:pt>
                <c:pt idx="11">
                  <c:v>239.64368000000002</c:v>
                </c:pt>
              </c:numCache>
            </c:numRef>
          </c:val>
          <c:extLst>
            <c:ext xmlns:c16="http://schemas.microsoft.com/office/drawing/2014/chart" uri="{C3380CC4-5D6E-409C-BE32-E72D297353CC}">
              <c16:uniqueId val="{00000001-F27B-49DE-A9FD-237786D95FC5}"/>
            </c:ext>
          </c:extLst>
        </c:ser>
        <c:ser>
          <c:idx val="2"/>
          <c:order val="2"/>
          <c:tx>
            <c:strRef>
              <c:f>'7.1'!$A$10</c:f>
              <c:strCache>
                <c:ptCount val="1"/>
                <c:pt idx="0">
                  <c:v>Doprava</c:v>
                </c:pt>
              </c:strCache>
            </c:strRef>
          </c:tx>
          <c:spPr>
            <a:solidFill>
              <a:schemeClr val="accent3"/>
            </a:solidFill>
          </c:spPr>
          <c:invertIfNegative val="0"/>
          <c:val>
            <c:numRef>
              <c:f>'7.1'!$B$10:$M$10</c:f>
              <c:numCache>
                <c:formatCode>#,##0.0</c:formatCode>
                <c:ptCount val="12"/>
                <c:pt idx="0">
                  <c:v>82.600485999999989</c:v>
                </c:pt>
                <c:pt idx="1">
                  <c:v>79.712690000000009</c:v>
                </c:pt>
                <c:pt idx="2">
                  <c:v>77.193414999999987</c:v>
                </c:pt>
                <c:pt idx="3">
                  <c:v>58.575231999999978</c:v>
                </c:pt>
                <c:pt idx="4">
                  <c:v>23.442163999999998</c:v>
                </c:pt>
                <c:pt idx="5">
                  <c:v>7.720184999999999</c:v>
                </c:pt>
                <c:pt idx="6">
                  <c:v>4.9018220000000001</c:v>
                </c:pt>
                <c:pt idx="7">
                  <c:v>4.6812550000000011</c:v>
                </c:pt>
                <c:pt idx="8">
                  <c:v>5.0427080000000002</c:v>
                </c:pt>
                <c:pt idx="9">
                  <c:v>21.476938000000001</c:v>
                </c:pt>
                <c:pt idx="10">
                  <c:v>64.929985000000002</c:v>
                </c:pt>
                <c:pt idx="11">
                  <c:v>94.356687999999991</c:v>
                </c:pt>
              </c:numCache>
            </c:numRef>
          </c:val>
          <c:extLst>
            <c:ext xmlns:c16="http://schemas.microsoft.com/office/drawing/2014/chart" uri="{C3380CC4-5D6E-409C-BE32-E72D297353CC}">
              <c16:uniqueId val="{00000002-F27B-49DE-A9FD-237786D95FC5}"/>
            </c:ext>
          </c:extLst>
        </c:ser>
        <c:ser>
          <c:idx val="3"/>
          <c:order val="3"/>
          <c:tx>
            <c:strRef>
              <c:f>'7.1'!$A$11</c:f>
              <c:strCache>
                <c:ptCount val="1"/>
                <c:pt idx="0">
                  <c:v>Stavebnictví</c:v>
                </c:pt>
              </c:strCache>
            </c:strRef>
          </c:tx>
          <c:spPr>
            <a:solidFill>
              <a:schemeClr val="accent4"/>
            </a:solidFill>
          </c:spPr>
          <c:invertIfNegative val="0"/>
          <c:val>
            <c:numRef>
              <c:f>'7.1'!$B$11:$M$11</c:f>
              <c:numCache>
                <c:formatCode>#,##0.0</c:formatCode>
                <c:ptCount val="12"/>
                <c:pt idx="0">
                  <c:v>32.358080000000001</c:v>
                </c:pt>
                <c:pt idx="1">
                  <c:v>31.742851999999996</c:v>
                </c:pt>
                <c:pt idx="2">
                  <c:v>36.111272000000007</c:v>
                </c:pt>
                <c:pt idx="3">
                  <c:v>23.607006000000002</c:v>
                </c:pt>
                <c:pt idx="4">
                  <c:v>9.2938490000000016</c:v>
                </c:pt>
                <c:pt idx="5">
                  <c:v>3.3110659999999998</c:v>
                </c:pt>
                <c:pt idx="6">
                  <c:v>3.3231390000000003</c:v>
                </c:pt>
                <c:pt idx="7">
                  <c:v>3.3918189999999999</c:v>
                </c:pt>
                <c:pt idx="8">
                  <c:v>4.6502539999999986</c:v>
                </c:pt>
                <c:pt idx="9">
                  <c:v>12.450814000000001</c:v>
                </c:pt>
                <c:pt idx="10">
                  <c:v>30.047801</c:v>
                </c:pt>
                <c:pt idx="11">
                  <c:v>41.936974000000006</c:v>
                </c:pt>
              </c:numCache>
            </c:numRef>
          </c:val>
          <c:extLst>
            <c:ext xmlns:c16="http://schemas.microsoft.com/office/drawing/2014/chart" uri="{C3380CC4-5D6E-409C-BE32-E72D297353CC}">
              <c16:uniqueId val="{00000003-F27B-49DE-A9FD-237786D95FC5}"/>
            </c:ext>
          </c:extLst>
        </c:ser>
        <c:ser>
          <c:idx val="4"/>
          <c:order val="4"/>
          <c:tx>
            <c:strRef>
              <c:f>'7.1'!$A$12</c:f>
              <c:strCache>
                <c:ptCount val="1"/>
                <c:pt idx="0">
                  <c:v>Zemědělství a lesnictví</c:v>
                </c:pt>
              </c:strCache>
            </c:strRef>
          </c:tx>
          <c:spPr>
            <a:solidFill>
              <a:schemeClr val="accent5"/>
            </a:solidFill>
          </c:spPr>
          <c:invertIfNegative val="0"/>
          <c:val>
            <c:numRef>
              <c:f>'7.1'!$B$12:$M$12</c:f>
              <c:numCache>
                <c:formatCode>#,##0.0</c:formatCode>
                <c:ptCount val="12"/>
                <c:pt idx="0">
                  <c:v>38.841690999999997</c:v>
                </c:pt>
                <c:pt idx="1">
                  <c:v>41.919886999999996</c:v>
                </c:pt>
                <c:pt idx="2">
                  <c:v>42.121730999999997</c:v>
                </c:pt>
                <c:pt idx="3">
                  <c:v>35.523124999999993</c:v>
                </c:pt>
                <c:pt idx="4">
                  <c:v>24.983025000000001</c:v>
                </c:pt>
                <c:pt idx="5">
                  <c:v>18.793628999999996</c:v>
                </c:pt>
                <c:pt idx="6">
                  <c:v>17.030303000000004</c:v>
                </c:pt>
                <c:pt idx="7">
                  <c:v>14.336964999999998</c:v>
                </c:pt>
                <c:pt idx="8">
                  <c:v>18.748867000000004</c:v>
                </c:pt>
                <c:pt idx="9">
                  <c:v>28.490793999999994</c:v>
                </c:pt>
                <c:pt idx="10">
                  <c:v>40.151403000000002</c:v>
                </c:pt>
                <c:pt idx="11">
                  <c:v>41.440877999999998</c:v>
                </c:pt>
              </c:numCache>
            </c:numRef>
          </c:val>
          <c:extLst>
            <c:ext xmlns:c16="http://schemas.microsoft.com/office/drawing/2014/chart" uri="{C3380CC4-5D6E-409C-BE32-E72D297353CC}">
              <c16:uniqueId val="{00000004-F27B-49DE-A9FD-237786D95FC5}"/>
            </c:ext>
          </c:extLst>
        </c:ser>
        <c:ser>
          <c:idx val="5"/>
          <c:order val="5"/>
          <c:tx>
            <c:strRef>
              <c:f>'7.1'!$A$13</c:f>
              <c:strCache>
                <c:ptCount val="1"/>
                <c:pt idx="0">
                  <c:v>Domácnosti</c:v>
                </c:pt>
              </c:strCache>
            </c:strRef>
          </c:tx>
          <c:spPr>
            <a:solidFill>
              <a:schemeClr val="accent6"/>
            </a:solidFill>
          </c:spPr>
          <c:invertIfNegative val="0"/>
          <c:val>
            <c:numRef>
              <c:f>'7.1'!$B$13:$M$13</c:f>
              <c:numCache>
                <c:formatCode>#,##0.0</c:formatCode>
                <c:ptCount val="12"/>
                <c:pt idx="0">
                  <c:v>4502.3557069999988</c:v>
                </c:pt>
                <c:pt idx="1">
                  <c:v>4167.4097550000006</c:v>
                </c:pt>
                <c:pt idx="2">
                  <c:v>3666.6836170000001</c:v>
                </c:pt>
                <c:pt idx="3">
                  <c:v>2930.4327259999982</c:v>
                </c:pt>
                <c:pt idx="4">
                  <c:v>1597.0926649999997</c:v>
                </c:pt>
                <c:pt idx="5">
                  <c:v>868.53670799999975</c:v>
                </c:pt>
                <c:pt idx="6">
                  <c:v>758.72098600000015</c:v>
                </c:pt>
                <c:pt idx="7">
                  <c:v>813.73129600000073</c:v>
                </c:pt>
                <c:pt idx="8">
                  <c:v>870.87080099999957</c:v>
                </c:pt>
                <c:pt idx="9">
                  <c:v>1982.8189229999987</c:v>
                </c:pt>
                <c:pt idx="10">
                  <c:v>3704.8958800000009</c:v>
                </c:pt>
                <c:pt idx="11">
                  <c:v>4733.6439579999997</c:v>
                </c:pt>
              </c:numCache>
            </c:numRef>
          </c:val>
          <c:extLst>
            <c:ext xmlns:c16="http://schemas.microsoft.com/office/drawing/2014/chart" uri="{C3380CC4-5D6E-409C-BE32-E72D297353CC}">
              <c16:uniqueId val="{00000005-F27B-49DE-A9FD-237786D95FC5}"/>
            </c:ext>
          </c:extLst>
        </c:ser>
        <c:ser>
          <c:idx val="6"/>
          <c:order val="6"/>
          <c:tx>
            <c:strRef>
              <c:f>'7.1'!$A$14</c:f>
              <c:strCache>
                <c:ptCount val="1"/>
                <c:pt idx="0">
                  <c:v>Obchod, služby, školství, zdravotnictví</c:v>
                </c:pt>
              </c:strCache>
            </c:strRef>
          </c:tx>
          <c:spPr>
            <a:solidFill>
              <a:srgbClr val="F0948F"/>
            </a:solidFill>
          </c:spPr>
          <c:invertIfNegative val="0"/>
          <c:val>
            <c:numRef>
              <c:f>'7.1'!$B$14:$M$14</c:f>
              <c:numCache>
                <c:formatCode>#,##0.0</c:formatCode>
                <c:ptCount val="12"/>
                <c:pt idx="0">
                  <c:v>2371.6346430000008</c:v>
                </c:pt>
                <c:pt idx="1">
                  <c:v>2311.0102629999992</c:v>
                </c:pt>
                <c:pt idx="2">
                  <c:v>2025.0731720000008</c:v>
                </c:pt>
                <c:pt idx="3">
                  <c:v>1567.5765699999997</c:v>
                </c:pt>
                <c:pt idx="4">
                  <c:v>805.35539699999958</c:v>
                </c:pt>
                <c:pt idx="5">
                  <c:v>406.05839400000025</c:v>
                </c:pt>
                <c:pt idx="6">
                  <c:v>356.03392800000017</c:v>
                </c:pt>
                <c:pt idx="7">
                  <c:v>328.833707</c:v>
                </c:pt>
                <c:pt idx="8">
                  <c:v>359.78370399999983</c:v>
                </c:pt>
                <c:pt idx="9">
                  <c:v>904.79596799999922</c:v>
                </c:pt>
                <c:pt idx="10">
                  <c:v>1902.9177749999999</c:v>
                </c:pt>
                <c:pt idx="11">
                  <c:v>2503.3728300000012</c:v>
                </c:pt>
              </c:numCache>
            </c:numRef>
          </c:val>
          <c:extLst>
            <c:ext xmlns:c16="http://schemas.microsoft.com/office/drawing/2014/chart" uri="{C3380CC4-5D6E-409C-BE32-E72D297353CC}">
              <c16:uniqueId val="{00000006-F27B-49DE-A9FD-237786D95FC5}"/>
            </c:ext>
          </c:extLst>
        </c:ser>
        <c:ser>
          <c:idx val="7"/>
          <c:order val="7"/>
          <c:tx>
            <c:strRef>
              <c:f>'7.1'!$A$15</c:f>
              <c:strCache>
                <c:ptCount val="1"/>
                <c:pt idx="0">
                  <c:v>Ostatní</c:v>
                </c:pt>
              </c:strCache>
            </c:strRef>
          </c:tx>
          <c:spPr>
            <a:solidFill>
              <a:srgbClr val="F7C9C7"/>
            </a:solidFill>
          </c:spPr>
          <c:invertIfNegative val="0"/>
          <c:val>
            <c:numRef>
              <c:f>'7.1'!$B$15:$M$15</c:f>
              <c:numCache>
                <c:formatCode>#,##0.0</c:formatCode>
                <c:ptCount val="12"/>
                <c:pt idx="0">
                  <c:v>248.73485999999994</c:v>
                </c:pt>
                <c:pt idx="1">
                  <c:v>236.42994000000013</c:v>
                </c:pt>
                <c:pt idx="2">
                  <c:v>198.979916</c:v>
                </c:pt>
                <c:pt idx="3">
                  <c:v>147.09762500000002</c:v>
                </c:pt>
                <c:pt idx="4">
                  <c:v>69.636207999999996</c:v>
                </c:pt>
                <c:pt idx="5">
                  <c:v>48.835703000000002</c:v>
                </c:pt>
                <c:pt idx="6">
                  <c:v>51.580024999999985</c:v>
                </c:pt>
                <c:pt idx="7">
                  <c:v>36.536179999999995</c:v>
                </c:pt>
                <c:pt idx="8">
                  <c:v>39.104699999999994</c:v>
                </c:pt>
                <c:pt idx="9">
                  <c:v>80.266214999999988</c:v>
                </c:pt>
                <c:pt idx="10">
                  <c:v>181.451212</c:v>
                </c:pt>
                <c:pt idx="11">
                  <c:v>226.02638899999997</c:v>
                </c:pt>
              </c:numCache>
            </c:numRef>
          </c:val>
          <c:extLst>
            <c:ext xmlns:c16="http://schemas.microsoft.com/office/drawing/2014/chart" uri="{C3380CC4-5D6E-409C-BE32-E72D297353CC}">
              <c16:uniqueId val="{00000007-F27B-49DE-A9FD-237786D95FC5}"/>
            </c:ext>
          </c:extLst>
        </c:ser>
        <c:dLbls>
          <c:showLegendKey val="0"/>
          <c:showVal val="0"/>
          <c:showCatName val="0"/>
          <c:showSerName val="0"/>
          <c:showPercent val="0"/>
          <c:showBubbleSize val="0"/>
        </c:dLbls>
        <c:gapWidth val="50"/>
        <c:overlap val="100"/>
        <c:axId val="235601280"/>
        <c:axId val="234820736"/>
      </c:barChart>
      <c:catAx>
        <c:axId val="235601280"/>
        <c:scaling>
          <c:orientation val="minMax"/>
        </c:scaling>
        <c:delete val="0"/>
        <c:axPos val="b"/>
        <c:majorTickMark val="none"/>
        <c:minorTickMark val="none"/>
        <c:tickLblPos val="nextTo"/>
        <c:txPr>
          <a:bodyPr/>
          <a:lstStyle/>
          <a:p>
            <a:pPr>
              <a:defRPr sz="900"/>
            </a:pPr>
            <a:endParaRPr lang="cs-CZ"/>
          </a:p>
        </c:txPr>
        <c:crossAx val="234820736"/>
        <c:crosses val="autoZero"/>
        <c:auto val="1"/>
        <c:lblAlgn val="ctr"/>
        <c:lblOffset val="100"/>
        <c:noMultiLvlLbl val="0"/>
      </c:catAx>
      <c:valAx>
        <c:axId val="234820736"/>
        <c:scaling>
          <c:orientation val="minMax"/>
          <c:max val="10000"/>
        </c:scaling>
        <c:delete val="0"/>
        <c:axPos val="l"/>
        <c:majorGridlines/>
        <c:numFmt formatCode="#,##0" sourceLinked="0"/>
        <c:majorTickMark val="none"/>
        <c:minorTickMark val="none"/>
        <c:tickLblPos val="nextTo"/>
        <c:spPr>
          <a:ln>
            <a:noFill/>
          </a:ln>
        </c:spPr>
        <c:txPr>
          <a:bodyPr/>
          <a:lstStyle/>
          <a:p>
            <a:pPr>
              <a:defRPr sz="900"/>
            </a:pPr>
            <a:endParaRPr lang="cs-CZ"/>
          </a:p>
        </c:txPr>
        <c:crossAx val="235601280"/>
        <c:crosses val="autoZero"/>
        <c:crossBetween val="between"/>
        <c:majorUnit val="2000"/>
      </c:valAx>
    </c:plotArea>
    <c:legend>
      <c:legendPos val="b"/>
      <c:layout>
        <c:manualLayout>
          <c:xMode val="edge"/>
          <c:yMode val="edge"/>
          <c:x val="1.0088566815436963E-3"/>
          <c:y val="0.91434267375625611"/>
          <c:w val="0.81491002466308415"/>
          <c:h val="6.337319716424222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'7.1'!$O$8</c:f>
              <c:strCache>
                <c:ptCount val="1"/>
              </c:strCache>
            </c:strRef>
          </c:tx>
          <c:spPr>
            <a:solidFill>
              <a:schemeClr val="tx2"/>
            </a:solidFill>
          </c:spPr>
          <c:invertIfNegative val="0"/>
          <c:cat>
            <c:numRef>
              <c:f>'7.1'!$P$7</c:f>
              <c:numCache>
                <c:formatCode>General</c:formatCode>
                <c:ptCount val="1"/>
              </c:numCache>
            </c:numRef>
          </c:cat>
          <c:val>
            <c:numRef>
              <c:f>'7.1'!$P$8</c:f>
              <c:numCache>
                <c:formatCode>0%</c:formatCode>
                <c:ptCount val="1"/>
              </c:numCache>
            </c:numRef>
          </c:val>
          <c:extLst>
            <c:ext xmlns:c16="http://schemas.microsoft.com/office/drawing/2014/chart" uri="{C3380CC4-5D6E-409C-BE32-E72D297353CC}">
              <c16:uniqueId val="{00000000-520D-42CF-BCEA-16F4CB5B3DF0}"/>
            </c:ext>
          </c:extLst>
        </c:ser>
        <c:ser>
          <c:idx val="1"/>
          <c:order val="1"/>
          <c:tx>
            <c:strRef>
              <c:f>'7.1'!$O$9</c:f>
              <c:strCache>
                <c:ptCount val="1"/>
              </c:strCache>
            </c:strRef>
          </c:tx>
          <c:spPr>
            <a:solidFill>
              <a:schemeClr val="accent2"/>
            </a:solidFill>
          </c:spPr>
          <c:invertIfNegative val="0"/>
          <c:cat>
            <c:numRef>
              <c:f>'7.1'!$P$7</c:f>
              <c:numCache>
                <c:formatCode>General</c:formatCode>
                <c:ptCount val="1"/>
              </c:numCache>
            </c:numRef>
          </c:cat>
          <c:val>
            <c:numRef>
              <c:f>'7.1'!$P$9</c:f>
              <c:numCache>
                <c:formatCode>0%</c:formatCode>
                <c:ptCount val="1"/>
              </c:numCache>
            </c:numRef>
          </c:val>
          <c:extLst>
            <c:ext xmlns:c16="http://schemas.microsoft.com/office/drawing/2014/chart" uri="{C3380CC4-5D6E-409C-BE32-E72D297353CC}">
              <c16:uniqueId val="{00000001-520D-42CF-BCEA-16F4CB5B3DF0}"/>
            </c:ext>
          </c:extLst>
        </c:ser>
        <c:ser>
          <c:idx val="2"/>
          <c:order val="2"/>
          <c:tx>
            <c:strRef>
              <c:f>'7.1'!$O$10</c:f>
              <c:strCache>
                <c:ptCount val="1"/>
              </c:strCache>
            </c:strRef>
          </c:tx>
          <c:spPr>
            <a:solidFill>
              <a:schemeClr val="accent3"/>
            </a:solidFill>
          </c:spPr>
          <c:invertIfNegative val="0"/>
          <c:cat>
            <c:numRef>
              <c:f>'7.1'!$P$7</c:f>
              <c:numCache>
                <c:formatCode>General</c:formatCode>
                <c:ptCount val="1"/>
              </c:numCache>
            </c:numRef>
          </c:cat>
          <c:val>
            <c:numRef>
              <c:f>'7.1'!$P$10</c:f>
              <c:numCache>
                <c:formatCode>0%</c:formatCode>
                <c:ptCount val="1"/>
              </c:numCache>
            </c:numRef>
          </c:val>
          <c:extLst>
            <c:ext xmlns:c16="http://schemas.microsoft.com/office/drawing/2014/chart" uri="{C3380CC4-5D6E-409C-BE32-E72D297353CC}">
              <c16:uniqueId val="{00000002-520D-42CF-BCEA-16F4CB5B3DF0}"/>
            </c:ext>
          </c:extLst>
        </c:ser>
        <c:ser>
          <c:idx val="3"/>
          <c:order val="3"/>
          <c:tx>
            <c:strRef>
              <c:f>'7.1'!$O$11</c:f>
              <c:strCache>
                <c:ptCount val="1"/>
              </c:strCache>
            </c:strRef>
          </c:tx>
          <c:spPr>
            <a:solidFill>
              <a:schemeClr val="accent4"/>
            </a:solidFill>
          </c:spPr>
          <c:invertIfNegative val="0"/>
          <c:cat>
            <c:numRef>
              <c:f>'7.1'!$P$7</c:f>
              <c:numCache>
                <c:formatCode>General</c:formatCode>
                <c:ptCount val="1"/>
              </c:numCache>
            </c:numRef>
          </c:cat>
          <c:val>
            <c:numRef>
              <c:f>'7.1'!$P$11</c:f>
              <c:numCache>
                <c:formatCode>0%</c:formatCode>
                <c:ptCount val="1"/>
              </c:numCache>
            </c:numRef>
          </c:val>
          <c:extLst>
            <c:ext xmlns:c16="http://schemas.microsoft.com/office/drawing/2014/chart" uri="{C3380CC4-5D6E-409C-BE32-E72D297353CC}">
              <c16:uniqueId val="{00000003-520D-42CF-BCEA-16F4CB5B3DF0}"/>
            </c:ext>
          </c:extLst>
        </c:ser>
        <c:ser>
          <c:idx val="4"/>
          <c:order val="4"/>
          <c:tx>
            <c:strRef>
              <c:f>'7.1'!$O$12</c:f>
              <c:strCache>
                <c:ptCount val="1"/>
              </c:strCache>
            </c:strRef>
          </c:tx>
          <c:invertIfNegative val="0"/>
          <c:cat>
            <c:numRef>
              <c:f>'7.1'!$P$7</c:f>
              <c:numCache>
                <c:formatCode>General</c:formatCode>
                <c:ptCount val="1"/>
              </c:numCache>
            </c:numRef>
          </c:cat>
          <c:val>
            <c:numRef>
              <c:f>'7.1'!$P$12</c:f>
              <c:numCache>
                <c:formatCode>0%</c:formatCode>
                <c:ptCount val="1"/>
              </c:numCache>
            </c:numRef>
          </c:val>
          <c:extLst>
            <c:ext xmlns:c16="http://schemas.microsoft.com/office/drawing/2014/chart" uri="{C3380CC4-5D6E-409C-BE32-E72D297353CC}">
              <c16:uniqueId val="{00000004-520D-42CF-BCEA-16F4CB5B3DF0}"/>
            </c:ext>
          </c:extLst>
        </c:ser>
        <c:ser>
          <c:idx val="5"/>
          <c:order val="5"/>
          <c:tx>
            <c:strRef>
              <c:f>'7.1'!$O$13</c:f>
              <c:strCache>
                <c:ptCount val="1"/>
              </c:strCache>
            </c:strRef>
          </c:tx>
          <c:spPr>
            <a:solidFill>
              <a:schemeClr val="accent6"/>
            </a:solidFill>
          </c:spPr>
          <c:invertIfNegative val="0"/>
          <c:cat>
            <c:numRef>
              <c:f>'7.1'!$P$7</c:f>
              <c:numCache>
                <c:formatCode>General</c:formatCode>
                <c:ptCount val="1"/>
              </c:numCache>
            </c:numRef>
          </c:cat>
          <c:val>
            <c:numRef>
              <c:f>'7.1'!$P$13</c:f>
              <c:numCache>
                <c:formatCode>0%</c:formatCode>
                <c:ptCount val="1"/>
              </c:numCache>
            </c:numRef>
          </c:val>
          <c:extLst>
            <c:ext xmlns:c16="http://schemas.microsoft.com/office/drawing/2014/chart" uri="{C3380CC4-5D6E-409C-BE32-E72D297353CC}">
              <c16:uniqueId val="{00000005-520D-42CF-BCEA-16F4CB5B3DF0}"/>
            </c:ext>
          </c:extLst>
        </c:ser>
        <c:ser>
          <c:idx val="6"/>
          <c:order val="6"/>
          <c:tx>
            <c:strRef>
              <c:f>'7.1'!$O$14</c:f>
              <c:strCache>
                <c:ptCount val="1"/>
              </c:strCache>
            </c:strRef>
          </c:tx>
          <c:spPr>
            <a:solidFill>
              <a:srgbClr val="F0948F"/>
            </a:solidFill>
          </c:spPr>
          <c:invertIfNegative val="0"/>
          <c:cat>
            <c:numRef>
              <c:f>'7.1'!$P$7</c:f>
              <c:numCache>
                <c:formatCode>General</c:formatCode>
                <c:ptCount val="1"/>
              </c:numCache>
            </c:numRef>
          </c:cat>
          <c:val>
            <c:numRef>
              <c:f>'7.1'!$P$14</c:f>
              <c:numCache>
                <c:formatCode>0%</c:formatCode>
                <c:ptCount val="1"/>
              </c:numCache>
            </c:numRef>
          </c:val>
          <c:extLst>
            <c:ext xmlns:c16="http://schemas.microsoft.com/office/drawing/2014/chart" uri="{C3380CC4-5D6E-409C-BE32-E72D297353CC}">
              <c16:uniqueId val="{00000006-520D-42CF-BCEA-16F4CB5B3DF0}"/>
            </c:ext>
          </c:extLst>
        </c:ser>
        <c:ser>
          <c:idx val="7"/>
          <c:order val="7"/>
          <c:tx>
            <c:strRef>
              <c:f>'7.1'!$O$15</c:f>
              <c:strCache>
                <c:ptCount val="1"/>
              </c:strCache>
            </c:strRef>
          </c:tx>
          <c:spPr>
            <a:solidFill>
              <a:srgbClr val="F7C9C7"/>
            </a:solidFill>
          </c:spPr>
          <c:invertIfNegative val="0"/>
          <c:cat>
            <c:numRef>
              <c:f>'7.1'!$P$7</c:f>
              <c:numCache>
                <c:formatCode>General</c:formatCode>
                <c:ptCount val="1"/>
              </c:numCache>
            </c:numRef>
          </c:cat>
          <c:val>
            <c:numRef>
              <c:f>'7.1'!$P$15</c:f>
              <c:numCache>
                <c:formatCode>0%</c:formatCode>
                <c:ptCount val="1"/>
              </c:numCache>
            </c:numRef>
          </c:val>
          <c:extLst>
            <c:ext xmlns:c16="http://schemas.microsoft.com/office/drawing/2014/chart" uri="{C3380CC4-5D6E-409C-BE32-E72D297353CC}">
              <c16:uniqueId val="{00000007-520D-42CF-BCEA-16F4CB5B3DF0}"/>
            </c:ext>
          </c:extLst>
        </c:ser>
        <c:dLbls>
          <c:showLegendKey val="0"/>
          <c:showVal val="0"/>
          <c:showCatName val="0"/>
          <c:showSerName val="0"/>
          <c:showPercent val="0"/>
          <c:showBubbleSize val="0"/>
        </c:dLbls>
        <c:gapWidth val="150"/>
        <c:axId val="234870272"/>
        <c:axId val="234871808"/>
      </c:barChart>
      <c:catAx>
        <c:axId val="234870272"/>
        <c:scaling>
          <c:orientation val="minMax"/>
        </c:scaling>
        <c:delete val="1"/>
        <c:axPos val="b"/>
        <c:numFmt formatCode="General" sourceLinked="1"/>
        <c:majorTickMark val="out"/>
        <c:minorTickMark val="none"/>
        <c:tickLblPos val="nextTo"/>
        <c:crossAx val="234871808"/>
        <c:crosses val="autoZero"/>
        <c:auto val="1"/>
        <c:lblAlgn val="ctr"/>
        <c:lblOffset val="100"/>
        <c:noMultiLvlLbl val="0"/>
      </c:catAx>
      <c:valAx>
        <c:axId val="234871808"/>
        <c:scaling>
          <c:orientation val="minMax"/>
        </c:scaling>
        <c:delete val="1"/>
        <c:axPos val="l"/>
        <c:numFmt formatCode="0%" sourceLinked="1"/>
        <c:majorTickMark val="out"/>
        <c:minorTickMark val="none"/>
        <c:tickLblPos val="nextTo"/>
        <c:crossAx val="23487027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a:solidFill>
                  <a:schemeClr val="tx2"/>
                </a:solidFill>
              </a:rPr>
              <a:t>Spotřeba tepla v krajích ČR podle sektorů národního hospodářství (TJ)</a:t>
            </a:r>
          </a:p>
        </c:rich>
      </c:tx>
      <c:layout>
        <c:manualLayout>
          <c:xMode val="edge"/>
          <c:yMode val="edge"/>
          <c:x val="1.1096921549336717E-4"/>
          <c:y val="2.6610081681993657E-2"/>
        </c:manualLayout>
      </c:layout>
      <c:overlay val="0"/>
    </c:title>
    <c:autoTitleDeleted val="0"/>
    <c:plotArea>
      <c:layout>
        <c:manualLayout>
          <c:layoutTarget val="inner"/>
          <c:xMode val="edge"/>
          <c:yMode val="edge"/>
          <c:x val="4.6612307810022749E-2"/>
          <c:y val="0.14640605169467286"/>
          <c:w val="0.54332795749197038"/>
          <c:h val="0.44660015416014731"/>
        </c:manualLayout>
      </c:layout>
      <c:barChart>
        <c:barDir val="col"/>
        <c:grouping val="stacked"/>
        <c:varyColors val="0"/>
        <c:ser>
          <c:idx val="0"/>
          <c:order val="0"/>
          <c:tx>
            <c:strRef>
              <c:f>'7.2'!$B$3</c:f>
              <c:strCache>
                <c:ptCount val="1"/>
                <c:pt idx="0">
                  <c:v>Průmysl</c:v>
                </c:pt>
              </c:strCache>
            </c:strRef>
          </c:tx>
          <c:spPr>
            <a:solidFill>
              <a:schemeClr val="tx2"/>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'7.2'!$B$5:$B$18</c:f>
              <c:numCache>
                <c:formatCode>#,##0.0</c:formatCode>
                <c:ptCount val="14"/>
                <c:pt idx="0">
                  <c:v>269.81225000000001</c:v>
                </c:pt>
                <c:pt idx="1">
                  <c:v>777.71571500000039</c:v>
                </c:pt>
                <c:pt idx="2">
                  <c:v>428.68494999999984</c:v>
                </c:pt>
                <c:pt idx="3">
                  <c:v>254.38398800000007</c:v>
                </c:pt>
                <c:pt idx="4">
                  <c:v>127.23429499999999</c:v>
                </c:pt>
                <c:pt idx="5">
                  <c:v>631.08739600000013</c:v>
                </c:pt>
                <c:pt idx="6">
                  <c:v>165.50215699999995</c:v>
                </c:pt>
                <c:pt idx="7">
                  <c:v>3738.851423000001</c:v>
                </c:pt>
                <c:pt idx="8">
                  <c:v>478.82747200000006</c:v>
                </c:pt>
                <c:pt idx="9">
                  <c:v>381.83923900000002</c:v>
                </c:pt>
                <c:pt idx="10">
                  <c:v>902.61968599999977</c:v>
                </c:pt>
                <c:pt idx="11">
                  <c:v>4467.8738320000011</c:v>
                </c:pt>
                <c:pt idx="12">
                  <c:v>3455.6149029999988</c:v>
                </c:pt>
                <c:pt idx="13">
                  <c:v>1645.4397849999998</c:v>
                </c:pt>
              </c:numCache>
            </c:numRef>
          </c:val>
          <c:extLst>
            <c:ext xmlns:c16="http://schemas.microsoft.com/office/drawing/2014/chart" uri="{C3380CC4-5D6E-409C-BE32-E72D297353CC}">
              <c16:uniqueId val="{00000000-EEF0-4BB7-8278-2B40CA1AB11C}"/>
            </c:ext>
          </c:extLst>
        </c:ser>
        <c:ser>
          <c:idx val="1"/>
          <c:order val="1"/>
          <c:tx>
            <c:strRef>
              <c:f>'7.2'!$C$3</c:f>
              <c:strCache>
                <c:ptCount val="1"/>
                <c:pt idx="0">
                  <c:v>Energetika</c:v>
                </c:pt>
              </c:strCache>
            </c:strRef>
          </c:tx>
          <c:spPr>
            <a:solidFill>
              <a:schemeClr val="accent2"/>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'7.2'!$C$5:$C$18</c:f>
              <c:numCache>
                <c:formatCode>#,##0.0</c:formatCode>
                <c:ptCount val="14"/>
                <c:pt idx="0">
                  <c:v>38.037880999999999</c:v>
                </c:pt>
                <c:pt idx="1">
                  <c:v>26.903345000000002</c:v>
                </c:pt>
                <c:pt idx="2">
                  <c:v>5.2553700000000001</c:v>
                </c:pt>
                <c:pt idx="3">
                  <c:v>88.147800000000004</c:v>
                </c:pt>
                <c:pt idx="4">
                  <c:v>41.043230000000001</c:v>
                </c:pt>
                <c:pt idx="5">
                  <c:v>5.6669700000000001</c:v>
                </c:pt>
                <c:pt idx="6">
                  <c:v>2.4512000000000005</c:v>
                </c:pt>
                <c:pt idx="7">
                  <c:v>663.73943400000019</c:v>
                </c:pt>
                <c:pt idx="8">
                  <c:v>39.262312999999999</c:v>
                </c:pt>
                <c:pt idx="9">
                  <c:v>17.227405000000001</c:v>
                </c:pt>
                <c:pt idx="10">
                  <c:v>2.5012099999999999</c:v>
                </c:pt>
                <c:pt idx="11">
                  <c:v>141.888981</c:v>
                </c:pt>
                <c:pt idx="12">
                  <c:v>402.23917499999982</c:v>
                </c:pt>
                <c:pt idx="13">
                  <c:v>3.9816310000000006</c:v>
                </c:pt>
              </c:numCache>
            </c:numRef>
          </c:val>
          <c:extLst>
            <c:ext xmlns:c16="http://schemas.microsoft.com/office/drawing/2014/chart" uri="{C3380CC4-5D6E-409C-BE32-E72D297353CC}">
              <c16:uniqueId val="{00000001-EEF0-4BB7-8278-2B40CA1AB11C}"/>
            </c:ext>
          </c:extLst>
        </c:ser>
        <c:ser>
          <c:idx val="2"/>
          <c:order val="2"/>
          <c:tx>
            <c:strRef>
              <c:f>'7.2'!$D$3</c:f>
              <c:strCache>
                <c:ptCount val="1"/>
                <c:pt idx="0">
                  <c:v>Doprava</c:v>
                </c:pt>
              </c:strCache>
            </c:strRef>
          </c:tx>
          <c:spPr>
            <a:solidFill>
              <a:schemeClr val="accent3"/>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'7.2'!$D$5:$D$18</c:f>
              <c:numCache>
                <c:formatCode>#,##0.0</c:formatCode>
                <c:ptCount val="14"/>
                <c:pt idx="0">
                  <c:v>164.825885</c:v>
                </c:pt>
                <c:pt idx="1">
                  <c:v>38.200737000000011</c:v>
                </c:pt>
                <c:pt idx="2">
                  <c:v>0.57899999999999996</c:v>
                </c:pt>
                <c:pt idx="3">
                  <c:v>13.387779999999999</c:v>
                </c:pt>
                <c:pt idx="4">
                  <c:v>3.2520199999999999</c:v>
                </c:pt>
                <c:pt idx="5">
                  <c:v>15.285299999999999</c:v>
                </c:pt>
                <c:pt idx="6">
                  <c:v>5.9790000000000001</c:v>
                </c:pt>
                <c:pt idx="7">
                  <c:v>46.961911000000008</c:v>
                </c:pt>
                <c:pt idx="8">
                  <c:v>0.96005999999999991</c:v>
                </c:pt>
                <c:pt idx="9">
                  <c:v>53.705812000000009</c:v>
                </c:pt>
                <c:pt idx="10">
                  <c:v>26.822700000000001</c:v>
                </c:pt>
                <c:pt idx="11">
                  <c:v>18.444163</c:v>
                </c:pt>
                <c:pt idx="12">
                  <c:v>121.67750999999997</c:v>
                </c:pt>
                <c:pt idx="13">
                  <c:v>14.551689999999999</c:v>
                </c:pt>
              </c:numCache>
            </c:numRef>
          </c:val>
          <c:extLst>
            <c:ext xmlns:c16="http://schemas.microsoft.com/office/drawing/2014/chart" uri="{C3380CC4-5D6E-409C-BE32-E72D297353CC}">
              <c16:uniqueId val="{00000002-EEF0-4BB7-8278-2B40CA1AB11C}"/>
            </c:ext>
          </c:extLst>
        </c:ser>
        <c:ser>
          <c:idx val="3"/>
          <c:order val="3"/>
          <c:tx>
            <c:strRef>
              <c:f>'7.2'!$E$3</c:f>
              <c:strCache>
                <c:ptCount val="1"/>
                <c:pt idx="0">
                  <c:v>Stavebnictví</c:v>
                </c:pt>
              </c:strCache>
            </c:strRef>
          </c:tx>
          <c:spPr>
            <a:solidFill>
              <a:schemeClr val="accent4"/>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'7.2'!$E$5:$E$18</c:f>
              <c:numCache>
                <c:formatCode>#,##0.0</c:formatCode>
                <c:ptCount val="14"/>
                <c:pt idx="0">
                  <c:v>32.169955999999999</c:v>
                </c:pt>
                <c:pt idx="1">
                  <c:v>4.5442090000000013</c:v>
                </c:pt>
                <c:pt idx="2">
                  <c:v>0.49199999999999999</c:v>
                </c:pt>
                <c:pt idx="3">
                  <c:v>22.444668</c:v>
                </c:pt>
                <c:pt idx="4">
                  <c:v>3.6186700000000007</c:v>
                </c:pt>
                <c:pt idx="5">
                  <c:v>7.484</c:v>
                </c:pt>
                <c:pt idx="6">
                  <c:v>1.6119000000000001</c:v>
                </c:pt>
                <c:pt idx="7">
                  <c:v>95.225588000000016</c:v>
                </c:pt>
                <c:pt idx="8">
                  <c:v>19.878023000000002</c:v>
                </c:pt>
                <c:pt idx="9">
                  <c:v>19.659502</c:v>
                </c:pt>
                <c:pt idx="10">
                  <c:v>3.3928049999999992</c:v>
                </c:pt>
                <c:pt idx="11">
                  <c:v>0.95910000000000006</c:v>
                </c:pt>
                <c:pt idx="12">
                  <c:v>9.4839470000000006</c:v>
                </c:pt>
                <c:pt idx="13">
                  <c:v>11.260558000000001</c:v>
                </c:pt>
              </c:numCache>
            </c:numRef>
          </c:val>
          <c:extLst>
            <c:ext xmlns:c16="http://schemas.microsoft.com/office/drawing/2014/chart" uri="{C3380CC4-5D6E-409C-BE32-E72D297353CC}">
              <c16:uniqueId val="{00000003-EEF0-4BB7-8278-2B40CA1AB11C}"/>
            </c:ext>
          </c:extLst>
        </c:ser>
        <c:ser>
          <c:idx val="4"/>
          <c:order val="4"/>
          <c:tx>
            <c:strRef>
              <c:f>'7.2'!$F$3</c:f>
              <c:strCache>
                <c:ptCount val="1"/>
                <c:pt idx="0">
                  <c:v>Zemědělství a lesnictví</c:v>
                </c:pt>
              </c:strCache>
            </c:strRef>
          </c:tx>
          <c:spPr>
            <a:solidFill>
              <a:schemeClr val="accent5"/>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'7.2'!$F$5:$F$18</c:f>
              <c:numCache>
                <c:formatCode>#,##0.0</c:formatCode>
                <c:ptCount val="14"/>
                <c:pt idx="0">
                  <c:v>4.8203889999999996</c:v>
                </c:pt>
                <c:pt idx="1">
                  <c:v>17.158364999999996</c:v>
                </c:pt>
                <c:pt idx="2">
                  <c:v>29.6328</c:v>
                </c:pt>
                <c:pt idx="3">
                  <c:v>6.1456999999999997</c:v>
                </c:pt>
                <c:pt idx="4">
                  <c:v>52.397980999999994</c:v>
                </c:pt>
                <c:pt idx="5">
                  <c:v>1.1910000000000001</c:v>
                </c:pt>
                <c:pt idx="6">
                  <c:v>10.452129999999999</c:v>
                </c:pt>
                <c:pt idx="7">
                  <c:v>44.616273</c:v>
                </c:pt>
                <c:pt idx="8">
                  <c:v>9.9928260000000009</c:v>
                </c:pt>
                <c:pt idx="9">
                  <c:v>50.390939999999993</c:v>
                </c:pt>
                <c:pt idx="10">
                  <c:v>37.13801999999999</c:v>
                </c:pt>
                <c:pt idx="11">
                  <c:v>14.997923999999999</c:v>
                </c:pt>
                <c:pt idx="12">
                  <c:v>72.817250000000016</c:v>
                </c:pt>
                <c:pt idx="13">
                  <c:v>10.630700000000003</c:v>
                </c:pt>
              </c:numCache>
            </c:numRef>
          </c:val>
          <c:extLst>
            <c:ext xmlns:c16="http://schemas.microsoft.com/office/drawing/2014/chart" uri="{C3380CC4-5D6E-409C-BE32-E72D297353CC}">
              <c16:uniqueId val="{00000004-EEF0-4BB7-8278-2B40CA1AB11C}"/>
            </c:ext>
          </c:extLst>
        </c:ser>
        <c:ser>
          <c:idx val="5"/>
          <c:order val="5"/>
          <c:tx>
            <c:strRef>
              <c:f>'7.2'!$G$3</c:f>
              <c:strCache>
                <c:ptCount val="1"/>
                <c:pt idx="0">
                  <c:v>Domácnosti</c:v>
                </c:pt>
              </c:strCache>
            </c:strRef>
          </c:tx>
          <c:spPr>
            <a:solidFill>
              <a:schemeClr val="accent6"/>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'7.2'!$G$5:$G$18</c:f>
              <c:numCache>
                <c:formatCode>#,##0.0</c:formatCode>
                <c:ptCount val="14"/>
                <c:pt idx="0">
                  <c:v>5684.8991980000037</c:v>
                </c:pt>
                <c:pt idx="1">
                  <c:v>1863.9246999999993</c:v>
                </c:pt>
                <c:pt idx="2">
                  <c:v>2470.3608699999982</c:v>
                </c:pt>
                <c:pt idx="3">
                  <c:v>1491.3831290000003</c:v>
                </c:pt>
                <c:pt idx="4">
                  <c:v>790.17648100000065</c:v>
                </c:pt>
                <c:pt idx="5">
                  <c:v>1379.8658499999997</c:v>
                </c:pt>
                <c:pt idx="6">
                  <c:v>935.46619999999996</c:v>
                </c:pt>
                <c:pt idx="7">
                  <c:v>4861.935661999999</c:v>
                </c:pt>
                <c:pt idx="8">
                  <c:v>1408.0720529999994</c:v>
                </c:pt>
                <c:pt idx="9">
                  <c:v>1169.314264000001</c:v>
                </c:pt>
                <c:pt idx="10">
                  <c:v>1575.3765429999996</c:v>
                </c:pt>
                <c:pt idx="11">
                  <c:v>2274.1807079999994</c:v>
                </c:pt>
                <c:pt idx="12">
                  <c:v>3581.3038600000018</c:v>
                </c:pt>
                <c:pt idx="13">
                  <c:v>1110.9335039999989</c:v>
                </c:pt>
              </c:numCache>
            </c:numRef>
          </c:val>
          <c:extLst>
            <c:ext xmlns:c16="http://schemas.microsoft.com/office/drawing/2014/chart" uri="{C3380CC4-5D6E-409C-BE32-E72D297353CC}">
              <c16:uniqueId val="{00000005-EEF0-4BB7-8278-2B40CA1AB11C}"/>
            </c:ext>
          </c:extLst>
        </c:ser>
        <c:ser>
          <c:idx val="6"/>
          <c:order val="6"/>
          <c:tx>
            <c:strRef>
              <c:f>'7.2'!$H$3</c:f>
              <c:strCache>
                <c:ptCount val="1"/>
                <c:pt idx="0">
                  <c:v>Obchod, služby, školství, zdravotnictví</c:v>
                </c:pt>
              </c:strCache>
            </c:strRef>
          </c:tx>
          <c:spPr>
            <a:solidFill>
              <a:srgbClr val="F0948F"/>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'7.2'!$H$5:$H$18</c:f>
              <c:numCache>
                <c:formatCode>#,##0.0</c:formatCode>
                <c:ptCount val="14"/>
                <c:pt idx="0">
                  <c:v>3592.6426670000028</c:v>
                </c:pt>
                <c:pt idx="1">
                  <c:v>1152.5592409999999</c:v>
                </c:pt>
                <c:pt idx="2">
                  <c:v>680.773110000001</c:v>
                </c:pt>
                <c:pt idx="3">
                  <c:v>675.05000999999925</c:v>
                </c:pt>
                <c:pt idx="4">
                  <c:v>309.34323500000005</c:v>
                </c:pt>
                <c:pt idx="5">
                  <c:v>938.15725599999985</c:v>
                </c:pt>
                <c:pt idx="6">
                  <c:v>559.40320100000019</c:v>
                </c:pt>
                <c:pt idx="7">
                  <c:v>2335.2927410000011</c:v>
                </c:pt>
                <c:pt idx="8">
                  <c:v>838.30486699999994</c:v>
                </c:pt>
                <c:pt idx="9">
                  <c:v>704.22168900000008</c:v>
                </c:pt>
                <c:pt idx="10">
                  <c:v>1100.5383039999999</c:v>
                </c:pt>
                <c:pt idx="11">
                  <c:v>975.8246369999996</c:v>
                </c:pt>
                <c:pt idx="12">
                  <c:v>1511.707046</c:v>
                </c:pt>
                <c:pt idx="13">
                  <c:v>468.62834700000013</c:v>
                </c:pt>
              </c:numCache>
            </c:numRef>
          </c:val>
          <c:extLst>
            <c:ext xmlns:c16="http://schemas.microsoft.com/office/drawing/2014/chart" uri="{C3380CC4-5D6E-409C-BE32-E72D297353CC}">
              <c16:uniqueId val="{00000006-EEF0-4BB7-8278-2B40CA1AB11C}"/>
            </c:ext>
          </c:extLst>
        </c:ser>
        <c:ser>
          <c:idx val="7"/>
          <c:order val="7"/>
          <c:tx>
            <c:strRef>
              <c:f>'7.2'!$I$3</c:f>
              <c:strCache>
                <c:ptCount val="1"/>
                <c:pt idx="0">
                  <c:v>Ostatní</c:v>
                </c:pt>
              </c:strCache>
            </c:strRef>
          </c:tx>
          <c:spPr>
            <a:solidFill>
              <a:srgbClr val="F7C9C7"/>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'7.2'!$I$5:$I$18</c:f>
              <c:numCache>
                <c:formatCode>#,##0.0</c:formatCode>
                <c:ptCount val="14"/>
                <c:pt idx="0">
                  <c:v>79.913811999999993</c:v>
                </c:pt>
                <c:pt idx="1">
                  <c:v>202.89485899999991</c:v>
                </c:pt>
                <c:pt idx="2">
                  <c:v>569.96497099999965</c:v>
                </c:pt>
                <c:pt idx="3">
                  <c:v>145.078868</c:v>
                </c:pt>
                <c:pt idx="4">
                  <c:v>3.5780540000000003</c:v>
                </c:pt>
                <c:pt idx="5">
                  <c:v>46.919029999999999</c:v>
                </c:pt>
                <c:pt idx="6">
                  <c:v>11.134660999999996</c:v>
                </c:pt>
                <c:pt idx="7">
                  <c:v>108.48564900000002</c:v>
                </c:pt>
                <c:pt idx="8">
                  <c:v>18.159680999999996</c:v>
                </c:pt>
                <c:pt idx="9">
                  <c:v>189.45504299999999</c:v>
                </c:pt>
                <c:pt idx="10">
                  <c:v>9.2505799999999994</c:v>
                </c:pt>
                <c:pt idx="11">
                  <c:v>15.531308000000005</c:v>
                </c:pt>
                <c:pt idx="12">
                  <c:v>161.67712799999998</c:v>
                </c:pt>
                <c:pt idx="13">
                  <c:v>2.635329</c:v>
                </c:pt>
              </c:numCache>
            </c:numRef>
          </c:val>
          <c:extLst>
            <c:ext xmlns:c16="http://schemas.microsoft.com/office/drawing/2014/chart" uri="{C3380CC4-5D6E-409C-BE32-E72D297353CC}">
              <c16:uniqueId val="{00000007-EEF0-4BB7-8278-2B40CA1AB11C}"/>
            </c:ext>
          </c:extLst>
        </c:ser>
        <c:dLbls>
          <c:showLegendKey val="0"/>
          <c:showVal val="0"/>
          <c:showCatName val="0"/>
          <c:showSerName val="0"/>
          <c:showPercent val="0"/>
          <c:showBubbleSize val="0"/>
        </c:dLbls>
        <c:gapWidth val="50"/>
        <c:overlap val="100"/>
        <c:axId val="234987904"/>
        <c:axId val="234989440"/>
      </c:barChart>
      <c:catAx>
        <c:axId val="234987904"/>
        <c:scaling>
          <c:orientation val="minMax"/>
        </c:scaling>
        <c:delete val="0"/>
        <c:axPos val="b"/>
        <c:numFmt formatCode="General" sourceLinked="0"/>
        <c:majorTickMark val="none"/>
        <c:minorTickMark val="none"/>
        <c:tickLblPos val="nextTo"/>
        <c:txPr>
          <a:bodyPr rot="-5400000" vert="horz"/>
          <a:lstStyle/>
          <a:p>
            <a:pPr>
              <a:defRPr sz="900"/>
            </a:pPr>
            <a:endParaRPr lang="cs-CZ"/>
          </a:p>
        </c:txPr>
        <c:crossAx val="234989440"/>
        <c:crosses val="autoZero"/>
        <c:auto val="1"/>
        <c:lblAlgn val="ctr"/>
        <c:lblOffset val="100"/>
        <c:tickLblSkip val="1"/>
        <c:noMultiLvlLbl val="0"/>
      </c:catAx>
      <c:valAx>
        <c:axId val="234989440"/>
        <c:scaling>
          <c:orientation val="minMax"/>
          <c:max val="14000"/>
        </c:scaling>
        <c:delete val="0"/>
        <c:axPos val="l"/>
        <c:majorGridlines/>
        <c:numFmt formatCode="#,##0" sourceLinked="0"/>
        <c:majorTickMark val="out"/>
        <c:minorTickMark val="none"/>
        <c:tickLblPos val="nextTo"/>
        <c:spPr>
          <a:ln>
            <a:noFill/>
          </a:ln>
        </c:spPr>
        <c:txPr>
          <a:bodyPr/>
          <a:lstStyle/>
          <a:p>
            <a:pPr>
              <a:defRPr sz="900"/>
            </a:pPr>
            <a:endParaRPr lang="cs-CZ"/>
          </a:p>
        </c:txPr>
        <c:crossAx val="234987904"/>
        <c:crosses val="autoZero"/>
        <c:crossBetween val="between"/>
      </c:valAx>
    </c:plotArea>
    <c:legend>
      <c:legendPos val="b"/>
      <c:layout>
        <c:manualLayout>
          <c:xMode val="edge"/>
          <c:yMode val="edge"/>
          <c:x val="3.5802607748353847E-5"/>
          <c:y val="0.96114827631810973"/>
          <c:w val="0.76038085455043547"/>
          <c:h val="3.8851835715753971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a:solidFill>
                  <a:schemeClr val="tx2"/>
                </a:solidFill>
              </a:rPr>
              <a:t>Podíl</a:t>
            </a:r>
            <a:r>
              <a:rPr lang="cs-CZ" sz="1000" baseline="0">
                <a:solidFill>
                  <a:schemeClr val="tx2"/>
                </a:solidFill>
              </a:rPr>
              <a:t> jednotlivých sektorů národního hospodářství na spotřebě tepla v ČR</a:t>
            </a:r>
            <a:endParaRPr lang="cs-CZ" sz="1000">
              <a:solidFill>
                <a:schemeClr val="tx2"/>
              </a:solidFill>
            </a:endParaRPr>
          </a:p>
        </c:rich>
      </c:tx>
      <c:layout>
        <c:manualLayout>
          <c:xMode val="edge"/>
          <c:yMode val="edge"/>
          <c:x val="7.1662715632701277E-3"/>
          <c:y val="1.4608939117821381E-2"/>
        </c:manualLayout>
      </c:layout>
      <c:overlay val="0"/>
    </c:title>
    <c:autoTitleDeleted val="0"/>
    <c:plotArea>
      <c:layout/>
      <c:doughnutChart>
        <c:varyColors val="1"/>
        <c:ser>
          <c:idx val="0"/>
          <c:order val="0"/>
          <c:dPt>
            <c:idx val="0"/>
            <c:bubble3D val="0"/>
            <c:spPr>
              <a:solidFill>
                <a:schemeClr val="tx2"/>
              </a:solidFill>
            </c:spPr>
            <c:extLst>
              <c:ext xmlns:c16="http://schemas.microsoft.com/office/drawing/2014/chart" uri="{C3380CC4-5D6E-409C-BE32-E72D297353CC}">
                <c16:uniqueId val="{00000000-30B3-4FD4-A40A-943455922E4B}"/>
              </c:ext>
            </c:extLst>
          </c:dPt>
          <c:dPt>
            <c:idx val="1"/>
            <c:bubble3D val="0"/>
            <c:spPr>
              <a:solidFill>
                <a:schemeClr val="accent2"/>
              </a:solidFill>
            </c:spPr>
            <c:extLst>
              <c:ext xmlns:c16="http://schemas.microsoft.com/office/drawing/2014/chart" uri="{C3380CC4-5D6E-409C-BE32-E72D297353CC}">
                <c16:uniqueId val="{00000000-DE1F-4E2D-ADCB-21064F22A93E}"/>
              </c:ext>
            </c:extLst>
          </c:dPt>
          <c:dPt>
            <c:idx val="2"/>
            <c:bubble3D val="0"/>
            <c:spPr>
              <a:solidFill>
                <a:schemeClr val="accent3"/>
              </a:solidFill>
            </c:spPr>
            <c:extLst>
              <c:ext xmlns:c16="http://schemas.microsoft.com/office/drawing/2014/chart" uri="{C3380CC4-5D6E-409C-BE32-E72D297353CC}">
                <c16:uniqueId val="{00000001-DE1F-4E2D-ADCB-21064F22A93E}"/>
              </c:ext>
            </c:extLst>
          </c:dPt>
          <c:dPt>
            <c:idx val="3"/>
            <c:bubble3D val="0"/>
            <c:spPr>
              <a:solidFill>
                <a:schemeClr val="accent4"/>
              </a:solidFill>
            </c:spPr>
            <c:extLst>
              <c:ext xmlns:c16="http://schemas.microsoft.com/office/drawing/2014/chart" uri="{C3380CC4-5D6E-409C-BE32-E72D297353CC}">
                <c16:uniqueId val="{00000002-DE1F-4E2D-ADCB-21064F22A93E}"/>
              </c:ext>
            </c:extLst>
          </c:dPt>
          <c:dPt>
            <c:idx val="4"/>
            <c:bubble3D val="0"/>
            <c:spPr>
              <a:solidFill>
                <a:schemeClr val="accent5"/>
              </a:solidFill>
            </c:spPr>
            <c:extLst>
              <c:ext xmlns:c16="http://schemas.microsoft.com/office/drawing/2014/chart" uri="{C3380CC4-5D6E-409C-BE32-E72D297353CC}">
                <c16:uniqueId val="{00000003-DE1F-4E2D-ADCB-21064F22A93E}"/>
              </c:ext>
            </c:extLst>
          </c:dPt>
          <c:dPt>
            <c:idx val="5"/>
            <c:bubble3D val="0"/>
            <c:spPr>
              <a:solidFill>
                <a:schemeClr val="accent6"/>
              </a:solidFill>
            </c:spPr>
            <c:extLst>
              <c:ext xmlns:c16="http://schemas.microsoft.com/office/drawing/2014/chart" uri="{C3380CC4-5D6E-409C-BE32-E72D297353CC}">
                <c16:uniqueId val="{00000001-30B3-4FD4-A40A-943455922E4B}"/>
              </c:ext>
            </c:extLst>
          </c:dPt>
          <c:dPt>
            <c:idx val="6"/>
            <c:bubble3D val="0"/>
            <c:spPr>
              <a:solidFill>
                <a:srgbClr val="F0948F"/>
              </a:solidFill>
            </c:spPr>
            <c:extLst>
              <c:ext xmlns:c16="http://schemas.microsoft.com/office/drawing/2014/chart" uri="{C3380CC4-5D6E-409C-BE32-E72D297353CC}">
                <c16:uniqueId val="{00000002-30B3-4FD4-A40A-943455922E4B}"/>
              </c:ext>
            </c:extLst>
          </c:dPt>
          <c:dPt>
            <c:idx val="7"/>
            <c:bubble3D val="0"/>
            <c:spPr>
              <a:solidFill>
                <a:srgbClr val="F7C9C7"/>
              </a:solidFill>
            </c:spPr>
            <c:extLst>
              <c:ext xmlns:c16="http://schemas.microsoft.com/office/drawing/2014/chart" uri="{C3380CC4-5D6E-409C-BE32-E72D297353CC}">
                <c16:uniqueId val="{00000004-DE1F-4E2D-ADCB-21064F22A93E}"/>
              </c:ext>
            </c:extLst>
          </c:dPt>
          <c:dLbls>
            <c:dLbl>
              <c:idx val="2"/>
              <c:layout>
                <c:manualLayout>
                  <c:x val="0.17361353190346868"/>
                  <c:y val="-7.5964934107896525E-3"/>
                </c:manualLayout>
              </c:layout>
              <c:numFmt formatCode="0.0%" sourceLinked="0"/>
              <c:spPr>
                <a:ln>
                  <a:noFill/>
                </a:ln>
              </c:spPr>
              <c:txPr>
                <a:bodyPr wrap="square"/>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DE1F-4E2D-ADCB-21064F22A93E}"/>
                </c:ext>
              </c:extLst>
            </c:dLbl>
            <c:dLbl>
              <c:idx val="3"/>
              <c:layout>
                <c:manualLayout>
                  <c:x val="0.1701412612653993"/>
                  <c:y val="3.4184220348553437E-2"/>
                </c:manualLayout>
              </c:layout>
              <c:numFmt formatCode="0.0%" sourceLinked="0"/>
              <c:spPr>
                <a:ln>
                  <a:noFill/>
                </a:ln>
              </c:spPr>
              <c:txPr>
                <a:bodyPr wrap="square"/>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DE1F-4E2D-ADCB-21064F22A93E}"/>
                </c:ext>
              </c:extLst>
            </c:dLbl>
            <c:dLbl>
              <c:idx val="4"/>
              <c:layout>
                <c:manualLayout>
                  <c:x val="0.15278052338974288"/>
                  <c:y val="9.1158028824581808E-2"/>
                </c:manualLayout>
              </c:layout>
              <c:numFmt formatCode="0.0%" sourceLinked="0"/>
              <c:spPr>
                <a:ln>
                  <a:noFill/>
                </a:ln>
              </c:spPr>
              <c:txPr>
                <a:bodyPr wrap="square"/>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DE1F-4E2D-ADCB-21064F22A93E}"/>
                </c:ext>
              </c:extLst>
            </c:dLbl>
            <c:dLbl>
              <c:idx val="7"/>
              <c:layout>
                <c:manualLayout>
                  <c:x val="-3.3838699102164381E-3"/>
                  <c:y val="-1.528387726267871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E1F-4E2D-ADCB-21064F22A93E}"/>
                </c:ext>
              </c:extLst>
            </c:dLbl>
            <c:numFmt formatCode="0%" sourceLinked="0"/>
            <c:spPr>
              <a:noFill/>
              <a:ln>
                <a:noFill/>
              </a:ln>
              <a:effectLst/>
            </c:spPr>
            <c:txPr>
              <a:bodyPr wrap="square"/>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'7.2'!$B$3:$I$3</c:f>
              <c:strCache>
                <c:ptCount val="8"/>
                <c:pt idx="0">
                  <c:v>Průmysl</c:v>
                </c:pt>
                <c:pt idx="1">
                  <c:v>Energetika</c:v>
                </c:pt>
                <c:pt idx="2">
                  <c:v>Doprava</c:v>
                </c:pt>
                <c:pt idx="3">
                  <c:v>Stavebnictví</c:v>
                </c:pt>
                <c:pt idx="4">
                  <c:v>Zemědělství a lesnictví</c:v>
                </c:pt>
                <c:pt idx="5">
                  <c:v>Domácnosti</c:v>
                </c:pt>
                <c:pt idx="6">
                  <c:v>Obchod, služby, školství, zdravotnictví</c:v>
                </c:pt>
                <c:pt idx="7">
                  <c:v>Ostatní</c:v>
                </c:pt>
              </c:strCache>
            </c:strRef>
          </c:cat>
          <c:val>
            <c:numRef>
              <c:f>'7.2'!$B$4:$I$4</c:f>
              <c:numCache>
                <c:formatCode>#,##0.0</c:formatCode>
                <c:ptCount val="8"/>
                <c:pt idx="0">
                  <c:v>17725.487090999999</c:v>
                </c:pt>
                <c:pt idx="1">
                  <c:v>1478.345945</c:v>
                </c:pt>
                <c:pt idx="2">
                  <c:v>524.63356799999997</c:v>
                </c:pt>
                <c:pt idx="3">
                  <c:v>232.22492600000007</c:v>
                </c:pt>
                <c:pt idx="4">
                  <c:v>362.38229799999999</c:v>
                </c:pt>
                <c:pt idx="5">
                  <c:v>30597.193021999999</c:v>
                </c:pt>
                <c:pt idx="6">
                  <c:v>15842.446351000004</c:v>
                </c:pt>
                <c:pt idx="7">
                  <c:v>1564.6789729999994</c:v>
                </c:pt>
              </c:numCache>
            </c:numRef>
          </c:val>
          <c:extLst>
            <c:ext xmlns:c16="http://schemas.microsoft.com/office/drawing/2014/chart" uri="{C3380CC4-5D6E-409C-BE32-E72D297353CC}">
              <c16:uniqueId val="{00000005-DE1F-4E2D-ADCB-21064F22A93E}"/>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a:solidFill>
                  <a:schemeClr val="accent1"/>
                </a:solidFill>
              </a:rPr>
              <a:t>Spotřeba tepla podle sektorů</a:t>
            </a:r>
            <a:r>
              <a:rPr lang="cs-CZ" sz="1000" baseline="0">
                <a:solidFill>
                  <a:schemeClr val="accent1"/>
                </a:solidFill>
              </a:rPr>
              <a:t> </a:t>
            </a:r>
            <a:r>
              <a:rPr lang="cs-CZ" sz="1000">
                <a:solidFill>
                  <a:schemeClr val="accent1"/>
                </a:solidFill>
              </a:rPr>
              <a:t>národního hospodářství (TJ)</a:t>
            </a:r>
          </a:p>
        </c:rich>
      </c:tx>
      <c:layout>
        <c:manualLayout>
          <c:xMode val="edge"/>
          <c:yMode val="edge"/>
          <c:x val="0"/>
          <c:y val="0"/>
        </c:manualLayout>
      </c:layout>
      <c:overlay val="0"/>
    </c:title>
    <c:autoTitleDeleted val="0"/>
    <c:plotArea>
      <c:layout>
        <c:manualLayout>
          <c:layoutTarget val="inner"/>
          <c:xMode val="edge"/>
          <c:yMode val="edge"/>
          <c:x val="9.5820074367818905E-2"/>
          <c:y val="0.29398174232186058"/>
          <c:w val="0.51041199091494682"/>
          <c:h val="0.45066335524728635"/>
        </c:manualLayout>
      </c:layout>
      <c:barChart>
        <c:barDir val="col"/>
        <c:grouping val="stacked"/>
        <c:varyColors val="0"/>
        <c:ser>
          <c:idx val="0"/>
          <c:order val="0"/>
          <c:tx>
            <c:strRef>
              <c:f>'8.1'!$A$28</c:f>
              <c:strCache>
                <c:ptCount val="1"/>
                <c:pt idx="0">
                  <c:v>Průmysl</c:v>
                </c:pt>
              </c:strCache>
            </c:strRef>
          </c:tx>
          <c:invertIfNegative val="0"/>
          <c:val>
            <c:numRef>
              <c:f>'8.1'!$B$28:$M$28</c:f>
              <c:numCache>
                <c:formatCode>#,##0.0</c:formatCode>
                <c:ptCount val="12"/>
                <c:pt idx="0">
                  <c:v>37.995851999999999</c:v>
                </c:pt>
                <c:pt idx="1">
                  <c:v>38.344875000000002</c:v>
                </c:pt>
                <c:pt idx="2">
                  <c:v>33.974036999999996</c:v>
                </c:pt>
                <c:pt idx="3">
                  <c:v>25.418997000000001</c:v>
                </c:pt>
                <c:pt idx="4">
                  <c:v>12.172401000000001</c:v>
                </c:pt>
                <c:pt idx="5">
                  <c:v>7.7568029999999997</c:v>
                </c:pt>
                <c:pt idx="6">
                  <c:v>8.6293529999999983</c:v>
                </c:pt>
                <c:pt idx="7">
                  <c:v>8.3027420000000003</c:v>
                </c:pt>
                <c:pt idx="8">
                  <c:v>10.057109000000001</c:v>
                </c:pt>
                <c:pt idx="9">
                  <c:v>17.506258999999996</c:v>
                </c:pt>
                <c:pt idx="10">
                  <c:v>29.720719000000003</c:v>
                </c:pt>
                <c:pt idx="11">
                  <c:v>39.933102999999996</c:v>
                </c:pt>
              </c:numCache>
            </c:numRef>
          </c:val>
          <c:extLst>
            <c:ext xmlns:c16="http://schemas.microsoft.com/office/drawing/2014/chart" uri="{C3380CC4-5D6E-409C-BE32-E72D297353CC}">
              <c16:uniqueId val="{00000000-07D8-41D7-B8C5-C615F4A0E720}"/>
            </c:ext>
          </c:extLst>
        </c:ser>
        <c:ser>
          <c:idx val="1"/>
          <c:order val="1"/>
          <c:tx>
            <c:strRef>
              <c:f>'8.1'!$A$29</c:f>
              <c:strCache>
                <c:ptCount val="1"/>
                <c:pt idx="0">
                  <c:v>Energetika</c:v>
                </c:pt>
              </c:strCache>
            </c:strRef>
          </c:tx>
          <c:invertIfNegative val="0"/>
          <c:val>
            <c:numRef>
              <c:f>'8.1'!$B$29:$M$29</c:f>
              <c:numCache>
                <c:formatCode>#,##0.0</c:formatCode>
                <c:ptCount val="12"/>
                <c:pt idx="0">
                  <c:v>3.0898479999999999</c:v>
                </c:pt>
                <c:pt idx="1">
                  <c:v>4.881087</c:v>
                </c:pt>
                <c:pt idx="2">
                  <c:v>7.6825510000000001</c:v>
                </c:pt>
                <c:pt idx="3">
                  <c:v>4.7093430000000005</c:v>
                </c:pt>
                <c:pt idx="4">
                  <c:v>1.3244619999999998</c:v>
                </c:pt>
                <c:pt idx="5">
                  <c:v>1.0536720000000002</c:v>
                </c:pt>
                <c:pt idx="6">
                  <c:v>0.40353300000000003</c:v>
                </c:pt>
                <c:pt idx="7">
                  <c:v>0.29613200000000001</c:v>
                </c:pt>
                <c:pt idx="8">
                  <c:v>0.38174400000000003</c:v>
                </c:pt>
                <c:pt idx="9">
                  <c:v>3.0090059999999998</c:v>
                </c:pt>
                <c:pt idx="10">
                  <c:v>7.448265000000001</c:v>
                </c:pt>
                <c:pt idx="11">
                  <c:v>3.7582379999999995</c:v>
                </c:pt>
              </c:numCache>
            </c:numRef>
          </c:val>
          <c:extLst>
            <c:ext xmlns:c16="http://schemas.microsoft.com/office/drawing/2014/chart" uri="{C3380CC4-5D6E-409C-BE32-E72D297353CC}">
              <c16:uniqueId val="{00000001-07D8-41D7-B8C5-C615F4A0E720}"/>
            </c:ext>
          </c:extLst>
        </c:ser>
        <c:ser>
          <c:idx val="2"/>
          <c:order val="2"/>
          <c:tx>
            <c:strRef>
              <c:f>'8.1'!$A$30</c:f>
              <c:strCache>
                <c:ptCount val="1"/>
                <c:pt idx="0">
                  <c:v>Doprava</c:v>
                </c:pt>
              </c:strCache>
            </c:strRef>
          </c:tx>
          <c:invertIfNegative val="0"/>
          <c:val>
            <c:numRef>
              <c:f>'8.1'!$B$30:$M$30</c:f>
              <c:numCache>
                <c:formatCode>#,##0.0</c:formatCode>
                <c:ptCount val="12"/>
                <c:pt idx="0">
                  <c:v>23.197499000000001</c:v>
                </c:pt>
                <c:pt idx="1">
                  <c:v>23.463695999999999</c:v>
                </c:pt>
                <c:pt idx="2">
                  <c:v>27.388743999999999</c:v>
                </c:pt>
                <c:pt idx="3">
                  <c:v>21.656452000000002</c:v>
                </c:pt>
                <c:pt idx="4">
                  <c:v>10.032088999999999</c:v>
                </c:pt>
                <c:pt idx="5">
                  <c:v>3.9907159999999999</c:v>
                </c:pt>
                <c:pt idx="6">
                  <c:v>1.3154729999999999</c:v>
                </c:pt>
                <c:pt idx="7">
                  <c:v>1.2885639999999998</c:v>
                </c:pt>
                <c:pt idx="8">
                  <c:v>1.295118</c:v>
                </c:pt>
                <c:pt idx="9">
                  <c:v>2.3620960000000002</c:v>
                </c:pt>
                <c:pt idx="10">
                  <c:v>18.695450000000001</c:v>
                </c:pt>
                <c:pt idx="11">
                  <c:v>30.139988000000002</c:v>
                </c:pt>
              </c:numCache>
            </c:numRef>
          </c:val>
          <c:extLst>
            <c:ext xmlns:c16="http://schemas.microsoft.com/office/drawing/2014/chart" uri="{C3380CC4-5D6E-409C-BE32-E72D297353CC}">
              <c16:uniqueId val="{00000002-07D8-41D7-B8C5-C615F4A0E720}"/>
            </c:ext>
          </c:extLst>
        </c:ser>
        <c:ser>
          <c:idx val="3"/>
          <c:order val="3"/>
          <c:tx>
            <c:strRef>
              <c:f>'8.1'!$A$31</c:f>
              <c:strCache>
                <c:ptCount val="1"/>
                <c:pt idx="0">
                  <c:v>Stavebnictví</c:v>
                </c:pt>
              </c:strCache>
            </c:strRef>
          </c:tx>
          <c:invertIfNegative val="0"/>
          <c:val>
            <c:numRef>
              <c:f>'8.1'!$B$31:$M$31</c:f>
              <c:numCache>
                <c:formatCode>#,##0.0</c:formatCode>
                <c:ptCount val="12"/>
                <c:pt idx="0">
                  <c:v>4.8044279999999997</c:v>
                </c:pt>
                <c:pt idx="1">
                  <c:v>4.0975570000000001</c:v>
                </c:pt>
                <c:pt idx="2">
                  <c:v>6.9184530000000004</c:v>
                </c:pt>
                <c:pt idx="3">
                  <c:v>3.9346860000000001</c:v>
                </c:pt>
                <c:pt idx="4">
                  <c:v>1.254704</c:v>
                </c:pt>
                <c:pt idx="5">
                  <c:v>0.60117799999999999</c:v>
                </c:pt>
                <c:pt idx="6">
                  <c:v>0.45601799999999998</c:v>
                </c:pt>
                <c:pt idx="7">
                  <c:v>0.52233999999999992</c:v>
                </c:pt>
                <c:pt idx="8">
                  <c:v>0.78271199999999996</c:v>
                </c:pt>
                <c:pt idx="9">
                  <c:v>1.272683</c:v>
                </c:pt>
                <c:pt idx="10">
                  <c:v>2.932931</c:v>
                </c:pt>
                <c:pt idx="11">
                  <c:v>4.5922659999999995</c:v>
                </c:pt>
              </c:numCache>
            </c:numRef>
          </c:val>
          <c:extLst>
            <c:ext xmlns:c16="http://schemas.microsoft.com/office/drawing/2014/chart" uri="{C3380CC4-5D6E-409C-BE32-E72D297353CC}">
              <c16:uniqueId val="{00000003-07D8-41D7-B8C5-C615F4A0E720}"/>
            </c:ext>
          </c:extLst>
        </c:ser>
        <c:ser>
          <c:idx val="4"/>
          <c:order val="4"/>
          <c:tx>
            <c:strRef>
              <c:f>'8.1'!$A$32</c:f>
              <c:strCache>
                <c:ptCount val="1"/>
                <c:pt idx="0">
                  <c:v>Zemědělství a lesnictví</c:v>
                </c:pt>
              </c:strCache>
            </c:strRef>
          </c:tx>
          <c:spPr>
            <a:solidFill>
              <a:schemeClr val="accent5"/>
            </a:solidFill>
          </c:spPr>
          <c:invertIfNegative val="0"/>
          <c:val>
            <c:numRef>
              <c:f>'8.1'!$B$32:$M$32</c:f>
              <c:numCache>
                <c:formatCode>#,##0.0</c:formatCode>
                <c:ptCount val="12"/>
                <c:pt idx="0">
                  <c:v>0.79339499999999996</c:v>
                </c:pt>
                <c:pt idx="1">
                  <c:v>0.76759199999999994</c:v>
                </c:pt>
                <c:pt idx="2">
                  <c:v>1.1624349999999999</c:v>
                </c:pt>
                <c:pt idx="3">
                  <c:v>0.54074500000000003</c:v>
                </c:pt>
                <c:pt idx="4">
                  <c:v>0.296765</c:v>
                </c:pt>
                <c:pt idx="5">
                  <c:v>0.10932900000000001</c:v>
                </c:pt>
                <c:pt idx="6">
                  <c:v>4.5350000000000001E-2</c:v>
                </c:pt>
                <c:pt idx="7">
                  <c:v>5.2516E-2</c:v>
                </c:pt>
                <c:pt idx="8">
                  <c:v>5.1764999999999999E-2</c:v>
                </c:pt>
                <c:pt idx="9">
                  <c:v>0.10355299999999999</c:v>
                </c:pt>
                <c:pt idx="10">
                  <c:v>0.32292300000000002</c:v>
                </c:pt>
                <c:pt idx="11">
                  <c:v>0.574021</c:v>
                </c:pt>
              </c:numCache>
            </c:numRef>
          </c:val>
          <c:extLst>
            <c:ext xmlns:c16="http://schemas.microsoft.com/office/drawing/2014/chart" uri="{C3380CC4-5D6E-409C-BE32-E72D297353CC}">
              <c16:uniqueId val="{00000004-07D8-41D7-B8C5-C615F4A0E720}"/>
            </c:ext>
          </c:extLst>
        </c:ser>
        <c:ser>
          <c:idx val="5"/>
          <c:order val="5"/>
          <c:tx>
            <c:strRef>
              <c:f>'8.1'!$A$33</c:f>
              <c:strCache>
                <c:ptCount val="1"/>
                <c:pt idx="0">
                  <c:v>Domácnosti</c:v>
                </c:pt>
              </c:strCache>
            </c:strRef>
          </c:tx>
          <c:spPr>
            <a:solidFill>
              <a:schemeClr val="accent6"/>
            </a:solidFill>
          </c:spPr>
          <c:invertIfNegative val="0"/>
          <c:val>
            <c:numRef>
              <c:f>'8.1'!$B$33:$M$33</c:f>
              <c:numCache>
                <c:formatCode>#,##0.0</c:formatCode>
                <c:ptCount val="12"/>
                <c:pt idx="0">
                  <c:v>879.92435199999977</c:v>
                </c:pt>
                <c:pt idx="1">
                  <c:v>712.18585399999984</c:v>
                </c:pt>
                <c:pt idx="2">
                  <c:v>687.31047100000012</c:v>
                </c:pt>
                <c:pt idx="3">
                  <c:v>529.84420899999998</c:v>
                </c:pt>
                <c:pt idx="4">
                  <c:v>274.06566299999992</c:v>
                </c:pt>
                <c:pt idx="5">
                  <c:v>173.01238599999999</c:v>
                </c:pt>
                <c:pt idx="6">
                  <c:v>124.17661799999999</c:v>
                </c:pt>
                <c:pt idx="7">
                  <c:v>165.039525</c:v>
                </c:pt>
                <c:pt idx="8">
                  <c:v>193.49423100000004</c:v>
                </c:pt>
                <c:pt idx="9">
                  <c:v>351.58019199999995</c:v>
                </c:pt>
                <c:pt idx="10">
                  <c:v>712.49609799999996</c:v>
                </c:pt>
                <c:pt idx="11">
                  <c:v>881.76959899999997</c:v>
                </c:pt>
              </c:numCache>
            </c:numRef>
          </c:val>
          <c:extLst>
            <c:ext xmlns:c16="http://schemas.microsoft.com/office/drawing/2014/chart" uri="{C3380CC4-5D6E-409C-BE32-E72D297353CC}">
              <c16:uniqueId val="{00000005-07D8-41D7-B8C5-C615F4A0E720}"/>
            </c:ext>
          </c:extLst>
        </c:ser>
        <c:ser>
          <c:idx val="6"/>
          <c:order val="6"/>
          <c:tx>
            <c:strRef>
              <c:f>'8.1'!$A$34</c:f>
              <c:strCache>
                <c:ptCount val="1"/>
                <c:pt idx="0">
                  <c:v>Obchod, služby, školství, zdravotnictví</c:v>
                </c:pt>
              </c:strCache>
            </c:strRef>
          </c:tx>
          <c:spPr>
            <a:solidFill>
              <a:srgbClr val="F0948F"/>
            </a:solidFill>
          </c:spPr>
          <c:invertIfNegative val="0"/>
          <c:val>
            <c:numRef>
              <c:f>'8.1'!$B$34:$M$34</c:f>
              <c:numCache>
                <c:formatCode>#,##0.0</c:formatCode>
                <c:ptCount val="12"/>
                <c:pt idx="0">
                  <c:v>532.38996300000008</c:v>
                </c:pt>
                <c:pt idx="1">
                  <c:v>529.24805500000014</c:v>
                </c:pt>
                <c:pt idx="2">
                  <c:v>477.34044399999993</c:v>
                </c:pt>
                <c:pt idx="3">
                  <c:v>372.18940399999997</c:v>
                </c:pt>
                <c:pt idx="4">
                  <c:v>181.30611500000001</c:v>
                </c:pt>
                <c:pt idx="5">
                  <c:v>94.584763999999979</c:v>
                </c:pt>
                <c:pt idx="6">
                  <c:v>79.278089000000008</c:v>
                </c:pt>
                <c:pt idx="7">
                  <c:v>63.582113999999997</c:v>
                </c:pt>
                <c:pt idx="8">
                  <c:v>83.746662000000015</c:v>
                </c:pt>
                <c:pt idx="9">
                  <c:v>167.91646200000008</c:v>
                </c:pt>
                <c:pt idx="10">
                  <c:v>436.72053599999992</c:v>
                </c:pt>
                <c:pt idx="11">
                  <c:v>574.34005899999988</c:v>
                </c:pt>
              </c:numCache>
            </c:numRef>
          </c:val>
          <c:extLst>
            <c:ext xmlns:c16="http://schemas.microsoft.com/office/drawing/2014/chart" uri="{C3380CC4-5D6E-409C-BE32-E72D297353CC}">
              <c16:uniqueId val="{00000006-07D8-41D7-B8C5-C615F4A0E720}"/>
            </c:ext>
          </c:extLst>
        </c:ser>
        <c:ser>
          <c:idx val="7"/>
          <c:order val="7"/>
          <c:tx>
            <c:strRef>
              <c:f>'8.1'!$A$35</c:f>
              <c:strCache>
                <c:ptCount val="1"/>
                <c:pt idx="0">
                  <c:v>Ostatní</c:v>
                </c:pt>
              </c:strCache>
            </c:strRef>
          </c:tx>
          <c:spPr>
            <a:solidFill>
              <a:srgbClr val="F7C9C7"/>
            </a:solidFill>
          </c:spPr>
          <c:invertIfNegative val="0"/>
          <c:val>
            <c:numRef>
              <c:f>'8.1'!$B$35:$M$35</c:f>
              <c:numCache>
                <c:formatCode>#,##0.0</c:formatCode>
                <c:ptCount val="12"/>
                <c:pt idx="0">
                  <c:v>12.755387999999998</c:v>
                </c:pt>
                <c:pt idx="1">
                  <c:v>12.778801000000001</c:v>
                </c:pt>
                <c:pt idx="2">
                  <c:v>11.700916999999999</c:v>
                </c:pt>
                <c:pt idx="3">
                  <c:v>8.0332940000000015</c:v>
                </c:pt>
                <c:pt idx="4">
                  <c:v>2.8035209999999999</c:v>
                </c:pt>
                <c:pt idx="5">
                  <c:v>1.0329380000000001</c:v>
                </c:pt>
                <c:pt idx="6">
                  <c:v>3.0963630000000002</c:v>
                </c:pt>
                <c:pt idx="7">
                  <c:v>1.7577400000000001</c:v>
                </c:pt>
                <c:pt idx="8">
                  <c:v>1.839755</c:v>
                </c:pt>
                <c:pt idx="9">
                  <c:v>3.5359600000000002</c:v>
                </c:pt>
                <c:pt idx="10">
                  <c:v>8.8861629999999998</c:v>
                </c:pt>
                <c:pt idx="11">
                  <c:v>11.692971999999999</c:v>
                </c:pt>
              </c:numCache>
            </c:numRef>
          </c:val>
          <c:extLst>
            <c:ext xmlns:c16="http://schemas.microsoft.com/office/drawing/2014/chart" uri="{C3380CC4-5D6E-409C-BE32-E72D297353CC}">
              <c16:uniqueId val="{00000007-07D8-41D7-B8C5-C615F4A0E720}"/>
            </c:ext>
          </c:extLst>
        </c:ser>
        <c:dLbls>
          <c:showLegendKey val="0"/>
          <c:showVal val="0"/>
          <c:showCatName val="0"/>
          <c:showSerName val="0"/>
          <c:showPercent val="0"/>
          <c:showBubbleSize val="0"/>
        </c:dLbls>
        <c:gapWidth val="50"/>
        <c:overlap val="100"/>
        <c:axId val="233661952"/>
        <c:axId val="233663488"/>
      </c:barChart>
      <c:catAx>
        <c:axId val="23366195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3663488"/>
        <c:crosses val="autoZero"/>
        <c:auto val="1"/>
        <c:lblAlgn val="ctr"/>
        <c:lblOffset val="100"/>
        <c:noMultiLvlLbl val="0"/>
      </c:catAx>
      <c:valAx>
        <c:axId val="233663488"/>
        <c:scaling>
          <c:orientation val="minMax"/>
          <c:max val="16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3661952"/>
        <c:crosses val="autoZero"/>
        <c:crossBetween val="between"/>
        <c:majorUnit val="400"/>
      </c:valAx>
    </c:plotArea>
    <c:plotVisOnly val="1"/>
    <c:dispBlanksAs val="gap"/>
    <c:showDLblsOverMax val="0"/>
  </c:chart>
  <c:spPr>
    <a:ln>
      <a:noFill/>
    </a:ln>
  </c:spPr>
  <c:txPr>
    <a:bodyPr/>
    <a:lstStyle/>
    <a:p>
      <a:pPr>
        <a:defRPr sz="1000"/>
      </a:pPr>
      <a:endParaRPr lang="cs-CZ"/>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894E-4"/>
          <c:y val="0"/>
        </c:manualLayout>
      </c:layout>
      <c:overlay val="0"/>
    </c:title>
    <c:autoTitleDeleted val="0"/>
    <c:plotArea>
      <c:layout>
        <c:manualLayout>
          <c:layoutTarget val="inner"/>
          <c:xMode val="edge"/>
          <c:yMode val="edge"/>
          <c:x val="6.7874699701625241E-2"/>
          <c:y val="0.17364373640247927"/>
          <c:w val="0.86679862645627792"/>
          <c:h val="0.23923655005223349"/>
        </c:manualLayout>
      </c:layout>
      <c:barChart>
        <c:barDir val="bar"/>
        <c:grouping val="clustered"/>
        <c:varyColors val="0"/>
        <c:ser>
          <c:idx val="0"/>
          <c:order val="0"/>
          <c:tx>
            <c:strRef>
              <c:f>'8.1'!$M$40</c:f>
              <c:strCache>
                <c:ptCount val="1"/>
                <c:pt idx="0">
                  <c:v>Instalovaný výkon</c:v>
                </c:pt>
              </c:strCache>
            </c:strRef>
          </c:tx>
          <c:invertIfNegative val="0"/>
          <c:val>
            <c:numRef>
              <c:f>'8.1'!$N$40</c:f>
              <c:numCache>
                <c:formatCode>0.0%</c:formatCode>
                <c:ptCount val="1"/>
                <c:pt idx="0">
                  <c:v>4.1200075116485636E-2</c:v>
                </c:pt>
              </c:numCache>
            </c:numRef>
          </c:val>
          <c:extLst>
            <c:ext xmlns:c16="http://schemas.microsoft.com/office/drawing/2014/chart" uri="{C3380CC4-5D6E-409C-BE32-E72D297353CC}">
              <c16:uniqueId val="{00000000-92D8-4483-98D6-699F0B52D202}"/>
            </c:ext>
          </c:extLst>
        </c:ser>
        <c:ser>
          <c:idx val="1"/>
          <c:order val="1"/>
          <c:tx>
            <c:strRef>
              <c:f>'8.1'!$M$41</c:f>
              <c:strCache>
                <c:ptCount val="1"/>
                <c:pt idx="0">
                  <c:v>Výroba tepla brutto</c:v>
                </c:pt>
              </c:strCache>
            </c:strRef>
          </c:tx>
          <c:invertIfNegative val="0"/>
          <c:val>
            <c:numRef>
              <c:f>'8.1'!$N$41</c:f>
              <c:numCache>
                <c:formatCode>0.0%</c:formatCode>
                <c:ptCount val="1"/>
                <c:pt idx="0">
                  <c:v>3.1394048050762263E-2</c:v>
                </c:pt>
              </c:numCache>
            </c:numRef>
          </c:val>
          <c:extLst>
            <c:ext xmlns:c16="http://schemas.microsoft.com/office/drawing/2014/chart" uri="{C3380CC4-5D6E-409C-BE32-E72D297353CC}">
              <c16:uniqueId val="{00000001-92D8-4483-98D6-699F0B52D202}"/>
            </c:ext>
          </c:extLst>
        </c:ser>
        <c:ser>
          <c:idx val="2"/>
          <c:order val="2"/>
          <c:tx>
            <c:strRef>
              <c:f>'8.1'!$M$42</c:f>
              <c:strCache>
                <c:ptCount val="1"/>
                <c:pt idx="0">
                  <c:v>Dodávky tepla</c:v>
                </c:pt>
              </c:strCache>
            </c:strRef>
          </c:tx>
          <c:invertIfNegative val="0"/>
          <c:val>
            <c:numRef>
              <c:f>'8.1'!$N$42</c:f>
              <c:numCache>
                <c:formatCode>0.0%</c:formatCode>
                <c:ptCount val="1"/>
                <c:pt idx="0">
                  <c:v>4.4620116583680022E-2</c:v>
                </c:pt>
              </c:numCache>
            </c:numRef>
          </c:val>
          <c:extLst>
            <c:ext xmlns:c16="http://schemas.microsoft.com/office/drawing/2014/chart" uri="{C3380CC4-5D6E-409C-BE32-E72D297353CC}">
              <c16:uniqueId val="{00000002-92D8-4483-98D6-699F0B52D202}"/>
            </c:ext>
          </c:extLst>
        </c:ser>
        <c:dLbls>
          <c:showLegendKey val="0"/>
          <c:showVal val="0"/>
          <c:showCatName val="0"/>
          <c:showSerName val="0"/>
          <c:showPercent val="0"/>
          <c:showBubbleSize val="0"/>
        </c:dLbls>
        <c:gapWidth val="150"/>
        <c:axId val="237438464"/>
        <c:axId val="237440000"/>
      </c:barChart>
      <c:catAx>
        <c:axId val="237438464"/>
        <c:scaling>
          <c:orientation val="maxMin"/>
        </c:scaling>
        <c:delete val="0"/>
        <c:axPos val="l"/>
        <c:numFmt formatCode="General" sourceLinked="1"/>
        <c:majorTickMark val="none"/>
        <c:minorTickMark val="none"/>
        <c:tickLblPos val="none"/>
        <c:crossAx val="237440000"/>
        <c:crosses val="autoZero"/>
        <c:auto val="1"/>
        <c:lblAlgn val="ctr"/>
        <c:lblOffset val="100"/>
        <c:noMultiLvlLbl val="0"/>
      </c:catAx>
      <c:valAx>
        <c:axId val="237440000"/>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7438464"/>
        <c:crosses val="max"/>
        <c:crossBetween val="between"/>
      </c:valAx>
    </c:plotArea>
    <c:legend>
      <c:legendPos val="b"/>
      <c:layout>
        <c:manualLayout>
          <c:xMode val="edge"/>
          <c:yMode val="edge"/>
          <c:x val="0"/>
          <c:y val="0.61791562040250336"/>
          <c:w val="0.48816888524113639"/>
          <c:h val="0.2968850877280495"/>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podle paliv (TJ)</a:t>
            </a:r>
          </a:p>
        </c:rich>
      </c:tx>
      <c:layout>
        <c:manualLayout>
          <c:xMode val="edge"/>
          <c:yMode val="edge"/>
          <c:x val="1.1007654639433821E-3"/>
          <c:y val="0"/>
        </c:manualLayout>
      </c:layout>
      <c:overlay val="0"/>
    </c:title>
    <c:autoTitleDeleted val="0"/>
    <c:plotArea>
      <c:layout/>
      <c:barChart>
        <c:barDir val="col"/>
        <c:grouping val="stacked"/>
        <c:varyColors val="0"/>
        <c:ser>
          <c:idx val="0"/>
          <c:order val="0"/>
          <c:tx>
            <c:strRef>
              <c:f>'8.1'!$A$10</c:f>
              <c:strCache>
                <c:ptCount val="1"/>
                <c:pt idx="0">
                  <c:v>Biomasa</c:v>
                </c:pt>
              </c:strCache>
            </c:strRef>
          </c:tx>
          <c:spPr>
            <a:solidFill>
              <a:schemeClr val="accent1"/>
            </a:solidFill>
          </c:spPr>
          <c:invertIfNegative val="0"/>
          <c:val>
            <c:numRef>
              <c:f>'8.1'!$B$10:$M$10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D58-4EAE-BC86-D545F330926A}"/>
            </c:ext>
          </c:extLst>
        </c:ser>
        <c:ser>
          <c:idx val="1"/>
          <c:order val="1"/>
          <c:tx>
            <c:strRef>
              <c:f>'8.1'!$A$11</c:f>
              <c:strCache>
                <c:ptCount val="1"/>
                <c:pt idx="0">
                  <c:v>Bioplyn</c:v>
                </c:pt>
              </c:strCache>
            </c:strRef>
          </c:tx>
          <c:spPr>
            <a:solidFill>
              <a:schemeClr val="accent2"/>
            </a:solidFill>
          </c:spPr>
          <c:invertIfNegative val="0"/>
          <c:val>
            <c:numRef>
              <c:f>'8.1'!$B$11:$M$11</c:f>
              <c:numCache>
                <c:formatCode>#,##0.0</c:formatCode>
                <c:ptCount val="12"/>
                <c:pt idx="0">
                  <c:v>7.1660000000000004</c:v>
                </c:pt>
                <c:pt idx="1">
                  <c:v>7.2850000000000001</c:v>
                </c:pt>
                <c:pt idx="2">
                  <c:v>7.8570000000000002</c:v>
                </c:pt>
                <c:pt idx="3">
                  <c:v>7.7220000000000004</c:v>
                </c:pt>
                <c:pt idx="4">
                  <c:v>7.1929999999999996</c:v>
                </c:pt>
                <c:pt idx="5">
                  <c:v>5.3239999999999998</c:v>
                </c:pt>
                <c:pt idx="6">
                  <c:v>4.7903000000000002</c:v>
                </c:pt>
                <c:pt idx="7">
                  <c:v>4.9550000000000001</c:v>
                </c:pt>
                <c:pt idx="8">
                  <c:v>5.1289999999999996</c:v>
                </c:pt>
                <c:pt idx="9">
                  <c:v>7.02</c:v>
                </c:pt>
                <c:pt idx="10">
                  <c:v>7.08</c:v>
                </c:pt>
                <c:pt idx="11">
                  <c:v>6.9980000000000002</c:v>
                </c:pt>
              </c:numCache>
            </c:numRef>
          </c:val>
          <c:extLst>
            <c:ext xmlns:c16="http://schemas.microsoft.com/office/drawing/2014/chart" uri="{C3380CC4-5D6E-409C-BE32-E72D297353CC}">
              <c16:uniqueId val="{00000001-7D58-4EAE-BC86-D545F330926A}"/>
            </c:ext>
          </c:extLst>
        </c:ser>
        <c:ser>
          <c:idx val="2"/>
          <c:order val="2"/>
          <c:tx>
            <c:strRef>
              <c:f>'8.1'!$A$12</c:f>
              <c:strCache>
                <c:ptCount val="1"/>
                <c:pt idx="0">
                  <c:v>Černé uhlí</c:v>
                </c:pt>
              </c:strCache>
            </c:strRef>
          </c:tx>
          <c:spPr>
            <a:solidFill>
              <a:schemeClr val="accent3"/>
            </a:solidFill>
          </c:spPr>
          <c:invertIfNegative val="0"/>
          <c:val>
            <c:numRef>
              <c:f>'8.1'!$B$12:$M$12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7D58-4EAE-BC86-D545F330926A}"/>
            </c:ext>
          </c:extLst>
        </c:ser>
        <c:ser>
          <c:idx val="3"/>
          <c:order val="3"/>
          <c:tx>
            <c:strRef>
              <c:f>'8.1'!$A$13</c:f>
              <c:strCache>
                <c:ptCount val="1"/>
                <c:pt idx="0">
                  <c:v>Elektrická energie</c:v>
                </c:pt>
              </c:strCache>
            </c:strRef>
          </c:tx>
          <c:spPr>
            <a:solidFill>
              <a:schemeClr val="accent4"/>
            </a:solidFill>
          </c:spPr>
          <c:invertIfNegative val="0"/>
          <c:val>
            <c:numRef>
              <c:f>'8.1'!$B$13:$M$13</c:f>
              <c:numCache>
                <c:formatCode>#,##0.0</c:formatCode>
                <c:ptCount val="12"/>
                <c:pt idx="0">
                  <c:v>0</c:v>
                </c:pt>
                <c:pt idx="1">
                  <c:v>0</c:v>
                </c:pt>
                <c:pt idx="2">
                  <c:v>0</c:v>
                </c:pt>
                <c:pt idx="3">
                  <c:v>0</c:v>
                </c:pt>
                <c:pt idx="4">
                  <c:v>0</c:v>
                </c:pt>
                <c:pt idx="5">
                  <c:v>0.66300000000000003</c:v>
                </c:pt>
                <c:pt idx="6">
                  <c:v>0.77800000000000002</c:v>
                </c:pt>
                <c:pt idx="7">
                  <c:v>1.0840000000000001</c:v>
                </c:pt>
                <c:pt idx="8">
                  <c:v>0.71299999999999997</c:v>
                </c:pt>
                <c:pt idx="9">
                  <c:v>0</c:v>
                </c:pt>
                <c:pt idx="10">
                  <c:v>0</c:v>
                </c:pt>
                <c:pt idx="11">
                  <c:v>0</c:v>
                </c:pt>
              </c:numCache>
            </c:numRef>
          </c:val>
          <c:extLst>
            <c:ext xmlns:c16="http://schemas.microsoft.com/office/drawing/2014/chart" uri="{C3380CC4-5D6E-409C-BE32-E72D297353CC}">
              <c16:uniqueId val="{00000003-7D58-4EAE-BC86-D545F330926A}"/>
            </c:ext>
          </c:extLst>
        </c:ser>
        <c:ser>
          <c:idx val="4"/>
          <c:order val="4"/>
          <c:tx>
            <c:strRef>
              <c:f>'8.1'!$A$14</c:f>
              <c:strCache>
                <c:ptCount val="1"/>
                <c:pt idx="0">
                  <c:v>Energie prostředí (tepelné čerpadlo)</c:v>
                </c:pt>
              </c:strCache>
            </c:strRef>
          </c:tx>
          <c:spPr>
            <a:solidFill>
              <a:schemeClr val="accent5"/>
            </a:solidFill>
          </c:spPr>
          <c:invertIfNegative val="0"/>
          <c:val>
            <c:numRef>
              <c:f>'8.1'!$B$14:$M$14</c:f>
              <c:numCache>
                <c:formatCode>#,##0.0</c:formatCode>
                <c:ptCount val="12"/>
                <c:pt idx="0">
                  <c:v>0.224</c:v>
                </c:pt>
                <c:pt idx="1">
                  <c:v>6.9000000000000006E-2</c:v>
                </c:pt>
                <c:pt idx="2">
                  <c:v>0.30299999999999999</c:v>
                </c:pt>
                <c:pt idx="3">
                  <c:v>0.86</c:v>
                </c:pt>
                <c:pt idx="4">
                  <c:v>1.006</c:v>
                </c:pt>
                <c:pt idx="5">
                  <c:v>0.47399999999999998</c:v>
                </c:pt>
                <c:pt idx="6">
                  <c:v>0.63200000000000001</c:v>
                </c:pt>
                <c:pt idx="7">
                  <c:v>0.28499999999999998</c:v>
                </c:pt>
                <c:pt idx="8">
                  <c:v>0.60099999999999998</c:v>
                </c:pt>
                <c:pt idx="9">
                  <c:v>2.8517899999999998</c:v>
                </c:pt>
                <c:pt idx="10">
                  <c:v>2.1642600000000001</c:v>
                </c:pt>
                <c:pt idx="11">
                  <c:v>1.3752500000000001</c:v>
                </c:pt>
              </c:numCache>
            </c:numRef>
          </c:val>
          <c:extLst>
            <c:ext xmlns:c16="http://schemas.microsoft.com/office/drawing/2014/chart" uri="{C3380CC4-5D6E-409C-BE32-E72D297353CC}">
              <c16:uniqueId val="{00000004-7D58-4EAE-BC86-D545F330926A}"/>
            </c:ext>
          </c:extLst>
        </c:ser>
        <c:ser>
          <c:idx val="5"/>
          <c:order val="5"/>
          <c:tx>
            <c:strRef>
              <c:f>'8.1'!$A$15</c:f>
              <c:strCache>
                <c:ptCount val="1"/>
                <c:pt idx="0">
                  <c:v>Energie Slunce (solární kolektor)</c:v>
                </c:pt>
              </c:strCache>
            </c:strRef>
          </c:tx>
          <c:spPr>
            <a:solidFill>
              <a:schemeClr val="accent6"/>
            </a:solidFill>
          </c:spPr>
          <c:invertIfNegative val="0"/>
          <c:val>
            <c:numRef>
              <c:f>'8.1'!$B$15:$M$15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7D58-4EAE-BC86-D545F330926A}"/>
            </c:ext>
          </c:extLst>
        </c:ser>
        <c:ser>
          <c:idx val="6"/>
          <c:order val="6"/>
          <c:tx>
            <c:strRef>
              <c:f>'8.1'!$A$16</c:f>
              <c:strCache>
                <c:ptCount val="1"/>
                <c:pt idx="0">
                  <c:v>Hnědé uhlí</c:v>
                </c:pt>
              </c:strCache>
            </c:strRef>
          </c:tx>
          <c:spPr>
            <a:solidFill>
              <a:srgbClr val="F0948F"/>
            </a:solidFill>
          </c:spPr>
          <c:invertIfNegative val="0"/>
          <c:val>
            <c:numRef>
              <c:f>'8.1'!$B$16:$M$16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7D58-4EAE-BC86-D545F330926A}"/>
            </c:ext>
          </c:extLst>
        </c:ser>
        <c:ser>
          <c:idx val="7"/>
          <c:order val="7"/>
          <c:tx>
            <c:strRef>
              <c:f>'8.1'!$A$17</c:f>
              <c:strCache>
                <c:ptCount val="1"/>
                <c:pt idx="0">
                  <c:v>Jaderné palivo</c:v>
                </c:pt>
              </c:strCache>
            </c:strRef>
          </c:tx>
          <c:spPr>
            <a:solidFill>
              <a:srgbClr val="F7C9C7"/>
            </a:solidFill>
          </c:spPr>
          <c:invertIfNegative val="0"/>
          <c:val>
            <c:numRef>
              <c:f>'8.1'!$B$17:$M$17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7D58-4EAE-BC86-D545F330926A}"/>
            </c:ext>
          </c:extLst>
        </c:ser>
        <c:ser>
          <c:idx val="8"/>
          <c:order val="8"/>
          <c:tx>
            <c:strRef>
              <c:f>'8.1'!$A$18</c:f>
              <c:strCache>
                <c:ptCount val="1"/>
                <c:pt idx="0">
                  <c:v>Koks</c:v>
                </c:pt>
              </c:strCache>
            </c:strRef>
          </c:tx>
          <c:spPr>
            <a:solidFill>
              <a:schemeClr val="tx1"/>
            </a:solidFill>
          </c:spPr>
          <c:invertIfNegative val="0"/>
          <c:val>
            <c:numRef>
              <c:f>'8.1'!$B$18:$M$18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7D58-4EAE-BC86-D545F330926A}"/>
            </c:ext>
          </c:extLst>
        </c:ser>
        <c:ser>
          <c:idx val="9"/>
          <c:order val="9"/>
          <c:tx>
            <c:strRef>
              <c:f>'8.1'!$A$19</c:f>
              <c:strCache>
                <c:ptCount val="1"/>
                <c:pt idx="0">
                  <c:v>Odpadní teplo</c:v>
                </c:pt>
              </c:strCache>
            </c:strRef>
          </c:tx>
          <c:spPr>
            <a:solidFill>
              <a:srgbClr val="646363"/>
            </a:solidFill>
          </c:spPr>
          <c:invertIfNegative val="0"/>
          <c:val>
            <c:numRef>
              <c:f>'8.1'!$B$19:$M$19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7D58-4EAE-BC86-D545F330926A}"/>
            </c:ext>
          </c:extLst>
        </c:ser>
        <c:ser>
          <c:idx val="10"/>
          <c:order val="10"/>
          <c:tx>
            <c:strRef>
              <c:f>'8.1'!$A$20</c:f>
              <c:strCache>
                <c:ptCount val="1"/>
                <c:pt idx="0">
                  <c:v>Ostatní kapalná paliva</c:v>
                </c:pt>
              </c:strCache>
            </c:strRef>
          </c:tx>
          <c:spPr>
            <a:solidFill>
              <a:srgbClr val="9D9D9C"/>
            </a:solidFill>
          </c:spPr>
          <c:invertIfNegative val="0"/>
          <c:val>
            <c:numRef>
              <c:f>'8.1'!$B$20:$M$20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7D58-4EAE-BC86-D545F330926A}"/>
            </c:ext>
          </c:extLst>
        </c:ser>
        <c:ser>
          <c:idx val="11"/>
          <c:order val="11"/>
          <c:tx>
            <c:strRef>
              <c:f>'8.1'!$A$21</c:f>
              <c:strCache>
                <c:ptCount val="1"/>
                <c:pt idx="0">
                  <c:v>Ostatní pevná paliva</c:v>
                </c:pt>
              </c:strCache>
            </c:strRef>
          </c:tx>
          <c:spPr>
            <a:solidFill>
              <a:srgbClr val="D0D0D0"/>
            </a:solidFill>
          </c:spPr>
          <c:invertIfNegative val="0"/>
          <c:val>
            <c:numRef>
              <c:f>'8.1'!$B$21:$M$21</c:f>
              <c:numCache>
                <c:formatCode>#,##0.0</c:formatCode>
                <c:ptCount val="12"/>
                <c:pt idx="0">
                  <c:v>66.844999999999999</c:v>
                </c:pt>
                <c:pt idx="1">
                  <c:v>62.783999999999999</c:v>
                </c:pt>
                <c:pt idx="2">
                  <c:v>62.976999999999997</c:v>
                </c:pt>
                <c:pt idx="3">
                  <c:v>59.401000000000003</c:v>
                </c:pt>
                <c:pt idx="4">
                  <c:v>59.878</c:v>
                </c:pt>
                <c:pt idx="5">
                  <c:v>51.606999999999999</c:v>
                </c:pt>
                <c:pt idx="6">
                  <c:v>49.704000000000001</c:v>
                </c:pt>
                <c:pt idx="7">
                  <c:v>51.887</c:v>
                </c:pt>
                <c:pt idx="8">
                  <c:v>27.265000000000001</c:v>
                </c:pt>
                <c:pt idx="9">
                  <c:v>59.29</c:v>
                </c:pt>
                <c:pt idx="10">
                  <c:v>88.753</c:v>
                </c:pt>
                <c:pt idx="11">
                  <c:v>76.369</c:v>
                </c:pt>
              </c:numCache>
            </c:numRef>
          </c:val>
          <c:extLst>
            <c:ext xmlns:c16="http://schemas.microsoft.com/office/drawing/2014/chart" uri="{C3380CC4-5D6E-409C-BE32-E72D297353CC}">
              <c16:uniqueId val="{0000000B-7D58-4EAE-BC86-D545F330926A}"/>
            </c:ext>
          </c:extLst>
        </c:ser>
        <c:ser>
          <c:idx val="12"/>
          <c:order val="12"/>
          <c:tx>
            <c:strRef>
              <c:f>'8.1'!$A$22</c:f>
              <c:strCache>
                <c:ptCount val="1"/>
                <c:pt idx="0">
                  <c:v>Ostatní plyny</c:v>
                </c:pt>
              </c:strCache>
            </c:strRef>
          </c:tx>
          <c:spPr>
            <a:pattFill prst="ltUpDiag">
              <a:fgClr>
                <a:schemeClr val="tx2"/>
              </a:fgClr>
              <a:bgClr>
                <a:schemeClr val="bg1"/>
              </a:bgClr>
            </a:pattFill>
          </c:spPr>
          <c:invertIfNegative val="0"/>
          <c:val>
            <c:numRef>
              <c:f>'8.1'!$B$22:$M$22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7D58-4EAE-BC86-D545F330926A}"/>
            </c:ext>
          </c:extLst>
        </c:ser>
        <c:ser>
          <c:idx val="13"/>
          <c:order val="13"/>
          <c:tx>
            <c:strRef>
              <c:f>'8.1'!$A$23</c:f>
              <c:strCache>
                <c:ptCount val="1"/>
                <c:pt idx="0">
                  <c:v>Ostatní</c:v>
                </c:pt>
              </c:strCache>
            </c:strRef>
          </c:tx>
          <c:spPr>
            <a:pattFill prst="ltUpDiag">
              <a:fgClr>
                <a:schemeClr val="accent5"/>
              </a:fgClr>
              <a:bgClr>
                <a:schemeClr val="bg1"/>
              </a:bgClr>
            </a:pattFill>
          </c:spPr>
          <c:invertIfNegative val="0"/>
          <c:val>
            <c:numRef>
              <c:f>'8.1'!$B$23:$M$23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7D58-4EAE-BC86-D545F330926A}"/>
            </c:ext>
          </c:extLst>
        </c:ser>
        <c:ser>
          <c:idx val="14"/>
          <c:order val="14"/>
          <c:tx>
            <c:strRef>
              <c:f>'8.1'!$A$24</c:f>
              <c:strCache>
                <c:ptCount val="1"/>
                <c:pt idx="0">
                  <c:v>Topné oleje</c:v>
                </c:pt>
              </c:strCache>
            </c:strRef>
          </c:tx>
          <c:spPr>
            <a:pattFill prst="ltUpDiag">
              <a:fgClr>
                <a:schemeClr val="accent2"/>
              </a:fgClr>
              <a:bgClr>
                <a:schemeClr val="bg1"/>
              </a:bgClr>
            </a:pattFill>
          </c:spPr>
          <c:invertIfNegative val="0"/>
          <c:val>
            <c:numRef>
              <c:f>'8.1'!$B$24:$M$24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E-7D58-4EAE-BC86-D545F330926A}"/>
            </c:ext>
          </c:extLst>
        </c:ser>
        <c:ser>
          <c:idx val="15"/>
          <c:order val="15"/>
          <c:tx>
            <c:strRef>
              <c:f>'8.1'!$A$25</c:f>
              <c:strCache>
                <c:ptCount val="1"/>
                <c:pt idx="0">
                  <c:v>Zemní plyn</c:v>
                </c:pt>
              </c:strCache>
            </c:strRef>
          </c:tx>
          <c:spPr>
            <a:pattFill prst="ltUpDiag">
              <a:fgClr>
                <a:schemeClr val="accent6"/>
              </a:fgClr>
              <a:bgClr>
                <a:schemeClr val="bg1"/>
              </a:bgClr>
            </a:pattFill>
          </c:spPr>
          <c:invertIfNegative val="0"/>
          <c:val>
            <c:numRef>
              <c:f>'8.1'!$B$25:$M$25</c:f>
              <c:numCache>
                <c:formatCode>#,##0.0</c:formatCode>
                <c:ptCount val="12"/>
                <c:pt idx="0">
                  <c:v>368.87825299999997</c:v>
                </c:pt>
                <c:pt idx="1">
                  <c:v>354.99318799999992</c:v>
                </c:pt>
                <c:pt idx="2">
                  <c:v>312.59751499999993</c:v>
                </c:pt>
                <c:pt idx="3">
                  <c:v>245.72701800000002</c:v>
                </c:pt>
                <c:pt idx="4">
                  <c:v>130.688738</c:v>
                </c:pt>
                <c:pt idx="5">
                  <c:v>71.501562000000007</c:v>
                </c:pt>
                <c:pt idx="6">
                  <c:v>123.17882099999999</c:v>
                </c:pt>
                <c:pt idx="7">
                  <c:v>68.661719000000005</c:v>
                </c:pt>
                <c:pt idx="8">
                  <c:v>72.612178999999998</c:v>
                </c:pt>
                <c:pt idx="9">
                  <c:v>140.79999900000001</c:v>
                </c:pt>
                <c:pt idx="10">
                  <c:v>296.00651400000004</c:v>
                </c:pt>
                <c:pt idx="11">
                  <c:v>387.31870599999996</c:v>
                </c:pt>
              </c:numCache>
            </c:numRef>
          </c:val>
          <c:extLst>
            <c:ext xmlns:c16="http://schemas.microsoft.com/office/drawing/2014/chart" uri="{C3380CC4-5D6E-409C-BE32-E72D297353CC}">
              <c16:uniqueId val="{0000000F-7D58-4EAE-BC86-D545F330926A}"/>
            </c:ext>
          </c:extLst>
        </c:ser>
        <c:dLbls>
          <c:showLegendKey val="0"/>
          <c:showVal val="0"/>
          <c:showCatName val="0"/>
          <c:showSerName val="0"/>
          <c:showPercent val="0"/>
          <c:showBubbleSize val="0"/>
        </c:dLbls>
        <c:gapWidth val="50"/>
        <c:overlap val="100"/>
        <c:axId val="237528576"/>
        <c:axId val="237530112"/>
      </c:barChart>
      <c:catAx>
        <c:axId val="23752857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7530112"/>
        <c:crosses val="autoZero"/>
        <c:auto val="1"/>
        <c:lblAlgn val="ctr"/>
        <c:lblOffset val="100"/>
        <c:noMultiLvlLbl val="0"/>
      </c:catAx>
      <c:valAx>
        <c:axId val="237530112"/>
        <c:scaling>
          <c:orientation val="minMax"/>
          <c:max val="16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7528576"/>
        <c:crosses val="autoZero"/>
        <c:crossBetween val="between"/>
        <c:majorUnit val="4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tx2"/>
              </a:solidFill>
            </c:spPr>
            <c:extLst>
              <c:ext xmlns:c16="http://schemas.microsoft.com/office/drawing/2014/chart" uri="{C3380CC4-5D6E-409C-BE32-E72D297353CC}">
                <c16:uniqueId val="{00000001-6018-455D-B5F6-7403F9F44D1B}"/>
              </c:ext>
            </c:extLst>
          </c:dPt>
          <c:dPt>
            <c:idx val="1"/>
            <c:bubble3D val="0"/>
            <c:spPr>
              <a:solidFill>
                <a:schemeClr val="accent2"/>
              </a:solidFill>
            </c:spPr>
            <c:extLst>
              <c:ext xmlns:c16="http://schemas.microsoft.com/office/drawing/2014/chart" uri="{C3380CC4-5D6E-409C-BE32-E72D297353CC}">
                <c16:uniqueId val="{00000002-6018-455D-B5F6-7403F9F44D1B}"/>
              </c:ext>
            </c:extLst>
          </c:dPt>
          <c:dPt>
            <c:idx val="2"/>
            <c:bubble3D val="0"/>
            <c:spPr>
              <a:solidFill>
                <a:schemeClr val="accent3"/>
              </a:solidFill>
            </c:spPr>
            <c:extLst>
              <c:ext xmlns:c16="http://schemas.microsoft.com/office/drawing/2014/chart" uri="{C3380CC4-5D6E-409C-BE32-E72D297353CC}">
                <c16:uniqueId val="{00000003-6018-455D-B5F6-7403F9F44D1B}"/>
              </c:ext>
            </c:extLst>
          </c:dPt>
          <c:dPt>
            <c:idx val="3"/>
            <c:bubble3D val="0"/>
            <c:spPr>
              <a:solidFill>
                <a:schemeClr val="accent4"/>
              </a:solidFill>
            </c:spPr>
            <c:extLst>
              <c:ext xmlns:c16="http://schemas.microsoft.com/office/drawing/2014/chart" uri="{C3380CC4-5D6E-409C-BE32-E72D297353CC}">
                <c16:uniqueId val="{00000004-6018-455D-B5F6-7403F9F44D1B}"/>
              </c:ext>
            </c:extLst>
          </c:dPt>
          <c:dPt>
            <c:idx val="4"/>
            <c:bubble3D val="0"/>
            <c:spPr>
              <a:solidFill>
                <a:schemeClr val="accent5"/>
              </a:solidFill>
            </c:spPr>
            <c:extLst>
              <c:ext xmlns:c16="http://schemas.microsoft.com/office/drawing/2014/chart" uri="{C3380CC4-5D6E-409C-BE32-E72D297353CC}">
                <c16:uniqueId val="{00000005-6018-455D-B5F6-7403F9F44D1B}"/>
              </c:ext>
            </c:extLst>
          </c:dPt>
          <c:dPt>
            <c:idx val="5"/>
            <c:bubble3D val="0"/>
            <c:spPr>
              <a:solidFill>
                <a:schemeClr val="accent6"/>
              </a:solidFill>
            </c:spPr>
            <c:extLst>
              <c:ext xmlns:c16="http://schemas.microsoft.com/office/drawing/2014/chart" uri="{C3380CC4-5D6E-409C-BE32-E72D297353CC}">
                <c16:uniqueId val="{00000006-6018-455D-B5F6-7403F9F44D1B}"/>
              </c:ext>
            </c:extLst>
          </c:dPt>
          <c:dPt>
            <c:idx val="6"/>
            <c:bubble3D val="0"/>
            <c:spPr>
              <a:solidFill>
                <a:srgbClr val="F0948F"/>
              </a:solidFill>
            </c:spPr>
            <c:extLst>
              <c:ext xmlns:c16="http://schemas.microsoft.com/office/drawing/2014/chart" uri="{C3380CC4-5D6E-409C-BE32-E72D297353CC}">
                <c16:uniqueId val="{00000007-6018-455D-B5F6-7403F9F44D1B}"/>
              </c:ext>
            </c:extLst>
          </c:dPt>
          <c:dPt>
            <c:idx val="7"/>
            <c:bubble3D val="0"/>
            <c:spPr>
              <a:solidFill>
                <a:srgbClr val="F7C9C7"/>
              </a:solidFill>
            </c:spPr>
            <c:extLst>
              <c:ext xmlns:c16="http://schemas.microsoft.com/office/drawing/2014/chart" uri="{C3380CC4-5D6E-409C-BE32-E72D297353CC}">
                <c16:uniqueId val="{00000000-460E-4CF6-B3D5-472A3D958B04}"/>
              </c:ext>
            </c:extLst>
          </c:dPt>
          <c:cat>
            <c:numRef>
              <c:f>'8.1'!$U$28:$U$35</c:f>
              <c:numCache>
                <c:formatCode>#,##0.0</c:formatCode>
                <c:ptCount val="8"/>
              </c:numCache>
            </c:numRef>
          </c:cat>
          <c:val>
            <c:numRef>
              <c:f>'8.1'!$P$28:$P$35</c:f>
              <c:numCache>
                <c:formatCode>General</c:formatCode>
                <c:ptCount val="8"/>
              </c:numCache>
            </c:numRef>
          </c:val>
          <c:extLst>
            <c:ext xmlns:c16="http://schemas.microsoft.com/office/drawing/2014/chart" uri="{C3380CC4-5D6E-409C-BE32-E72D297353CC}">
              <c16:uniqueId val="{00000001-460E-4CF6-B3D5-472A3D958B04}"/>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rgbClr val="233060"/>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BE16-49E5-91AD-8891FEFD71A2}"/>
            </c:ext>
          </c:extLst>
        </c:ser>
        <c:ser>
          <c:idx val="1"/>
          <c:order val="1"/>
          <c:tx>
            <c:strRef>
              <c:f>'4.1'!$O$9</c:f>
              <c:strCache>
                <c:ptCount val="1"/>
              </c:strCache>
            </c:strRef>
          </c:tx>
          <c:spPr>
            <a:solidFill>
              <a:srgbClr val="596387"/>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BE16-49E5-91AD-8891FEFD71A2}"/>
            </c:ext>
          </c:extLst>
        </c:ser>
        <c:ser>
          <c:idx val="2"/>
          <c:order val="2"/>
          <c:tx>
            <c:strRef>
              <c:f>'4.1'!$O$10</c:f>
              <c:strCache>
                <c:ptCount val="1"/>
              </c:strCache>
            </c:strRef>
          </c:tx>
          <c:spPr>
            <a:solidFill>
              <a:srgbClr val="9196B0"/>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BE16-49E5-91AD-8891FEFD71A2}"/>
            </c:ext>
          </c:extLst>
        </c:ser>
        <c:ser>
          <c:idx val="3"/>
          <c:order val="3"/>
          <c:tx>
            <c:strRef>
              <c:f>'4.1'!$O$11</c:f>
              <c:strCache>
                <c:ptCount val="1"/>
              </c:strCache>
            </c:strRef>
          </c:tx>
          <c:spPr>
            <a:solidFill>
              <a:srgbClr val="C7CCD6"/>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BE16-49E5-91AD-8891FEFD71A2}"/>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BE16-49E5-91AD-8891FEFD71A2}"/>
            </c:ext>
          </c:extLst>
        </c:ser>
        <c:ser>
          <c:idx val="5"/>
          <c:order val="5"/>
          <c:tx>
            <c:strRef>
              <c:f>'4.1'!$O$13</c:f>
              <c:strCache>
                <c:ptCount val="1"/>
              </c:strCache>
            </c:strRef>
          </c:tx>
          <c:spPr>
            <a:solidFill>
              <a:srgbClr val="E86159"/>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BE16-49E5-91AD-8891FEFD71A2}"/>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BE16-49E5-91AD-8891FEFD71A2}"/>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BE16-49E5-91AD-8891FEFD71A2}"/>
            </c:ext>
          </c:extLst>
        </c:ser>
        <c:ser>
          <c:idx val="8"/>
          <c:order val="8"/>
          <c:tx>
            <c:strRef>
              <c:f>'4.1'!$O$16</c:f>
              <c:strCache>
                <c:ptCount val="1"/>
              </c:strCache>
            </c:strRef>
          </c:tx>
          <c:spPr>
            <a:solidFill>
              <a:srgbClr val="000000"/>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BE16-49E5-91AD-8891FEFD71A2}"/>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BE16-49E5-91AD-8891FEFD71A2}"/>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BE16-49E5-91AD-8891FEFD71A2}"/>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BE16-49E5-91AD-8891FEFD71A2}"/>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BE16-49E5-91AD-8891FEFD71A2}"/>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BE16-49E5-91AD-8891FEFD71A2}"/>
            </c:ext>
          </c:extLst>
        </c:ser>
        <c:ser>
          <c:idx val="14"/>
          <c:order val="14"/>
          <c:tx>
            <c:strRef>
              <c:f>'4.1'!$O$22</c:f>
              <c:strCache>
                <c:ptCount val="1"/>
              </c:strCache>
            </c:strRef>
          </c:tx>
          <c:spPr>
            <a:pattFill prst="ltUpDiag">
              <a:fgClr>
                <a:srgbClr val="596387"/>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BE16-49E5-91AD-8891FEFD71A2}"/>
            </c:ext>
          </c:extLst>
        </c:ser>
        <c:ser>
          <c:idx val="15"/>
          <c:order val="15"/>
          <c:tx>
            <c:strRef>
              <c:f>'4.1'!$O$23</c:f>
              <c:strCache>
                <c:ptCount val="1"/>
              </c:strCache>
            </c:strRef>
          </c:tx>
          <c:spPr>
            <a:pattFill prst="ltUpDiag">
              <a:fgClr>
                <a:srgbClr val="E86159"/>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BE16-49E5-91AD-8891FEFD71A2}"/>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0.97490589711417819"/>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3165-46A2-B497-197BA76EAA1E}"/>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3165-46A2-B497-197BA76EAA1E}"/>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3165-46A2-B497-197BA76EAA1E}"/>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3165-46A2-B497-197BA76EAA1E}"/>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3165-46A2-B497-197BA76EAA1E}"/>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3165-46A2-B497-197BA76EAA1E}"/>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3165-46A2-B497-197BA76EAA1E}"/>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3165-46A2-B497-197BA76EAA1E}"/>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3165-46A2-B497-197BA76EAA1E}"/>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3165-46A2-B497-197BA76EAA1E}"/>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3165-46A2-B497-197BA76EAA1E}"/>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3165-46A2-B497-197BA76EAA1E}"/>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3165-46A2-B497-197BA76EAA1E}"/>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3165-46A2-B497-197BA76EAA1E}"/>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3165-46A2-B497-197BA76EAA1E}"/>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3165-46A2-B497-197BA76EAA1E}"/>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0.96351931692511705"/>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accent1"/>
                </a:solidFill>
                <a:effectLst/>
              </a:rPr>
              <a:t>Spotřeba tepla podle </a:t>
            </a:r>
            <a:r>
              <a:rPr lang="cs-CZ" sz="1000">
                <a:solidFill>
                  <a:schemeClr val="accent1"/>
                </a:solidFill>
              </a:rPr>
              <a:t>sektorů</a:t>
            </a:r>
            <a:r>
              <a:rPr lang="cs-CZ" sz="1000" baseline="0">
                <a:solidFill>
                  <a:schemeClr val="accent1"/>
                </a:solidFill>
              </a:rPr>
              <a:t> národního hospodářství</a:t>
            </a:r>
            <a:r>
              <a:rPr lang="cs-CZ" sz="1000">
                <a:solidFill>
                  <a:schemeClr val="accent1"/>
                </a:solidFill>
              </a:rPr>
              <a:t> (TJ)</a:t>
            </a:r>
          </a:p>
        </c:rich>
      </c:tx>
      <c:layout>
        <c:manualLayout>
          <c:xMode val="edge"/>
          <c:yMode val="edge"/>
          <c:x val="1.7757619224394721E-3"/>
          <c:y val="1.52075774448875E-2"/>
        </c:manualLayout>
      </c:layout>
      <c:overlay val="0"/>
    </c:title>
    <c:autoTitleDeleted val="0"/>
    <c:plotArea>
      <c:layout>
        <c:manualLayout>
          <c:layoutTarget val="inner"/>
          <c:xMode val="edge"/>
          <c:yMode val="edge"/>
          <c:x val="0.10446396915284765"/>
          <c:y val="0.24097968239140588"/>
          <c:w val="0.6700337575744868"/>
          <c:h val="0.54603135217188226"/>
        </c:manualLayout>
      </c:layout>
      <c:barChart>
        <c:barDir val="col"/>
        <c:grouping val="stacked"/>
        <c:varyColors val="0"/>
        <c:ser>
          <c:idx val="0"/>
          <c:order val="0"/>
          <c:tx>
            <c:strRef>
              <c:f>'8.2'!$A$27</c:f>
              <c:strCache>
                <c:ptCount val="1"/>
                <c:pt idx="0">
                  <c:v>Průmysl</c:v>
                </c:pt>
              </c:strCache>
            </c:strRef>
          </c:tx>
          <c:invertIfNegative val="0"/>
          <c:val>
            <c:numRef>
              <c:f>'8.2'!$B$27:$M$27</c:f>
              <c:numCache>
                <c:formatCode>#,##0.0</c:formatCode>
                <c:ptCount val="12"/>
                <c:pt idx="0">
                  <c:v>94.084581999999997</c:v>
                </c:pt>
                <c:pt idx="1">
                  <c:v>87.76442999999999</c:v>
                </c:pt>
                <c:pt idx="2">
                  <c:v>86.014365999999995</c:v>
                </c:pt>
                <c:pt idx="3">
                  <c:v>73.114640999999992</c:v>
                </c:pt>
                <c:pt idx="4">
                  <c:v>54.134640000000005</c:v>
                </c:pt>
                <c:pt idx="5">
                  <c:v>37.281686000000001</c:v>
                </c:pt>
                <c:pt idx="6">
                  <c:v>37.178792000000001</c:v>
                </c:pt>
                <c:pt idx="7">
                  <c:v>40.023288000000001</c:v>
                </c:pt>
                <c:pt idx="8">
                  <c:v>38.483031000000004</c:v>
                </c:pt>
                <c:pt idx="9">
                  <c:v>55.769798000000009</c:v>
                </c:pt>
                <c:pt idx="10">
                  <c:v>80.458128000000002</c:v>
                </c:pt>
                <c:pt idx="11">
                  <c:v>93.408333000000027</c:v>
                </c:pt>
              </c:numCache>
            </c:numRef>
          </c:val>
          <c:extLst>
            <c:ext xmlns:c16="http://schemas.microsoft.com/office/drawing/2014/chart" uri="{C3380CC4-5D6E-409C-BE32-E72D297353CC}">
              <c16:uniqueId val="{00000000-0040-4BC3-86BF-1A83C982E45A}"/>
            </c:ext>
          </c:extLst>
        </c:ser>
        <c:ser>
          <c:idx val="1"/>
          <c:order val="1"/>
          <c:tx>
            <c:strRef>
              <c:f>'8.2'!$A$28</c:f>
              <c:strCache>
                <c:ptCount val="1"/>
                <c:pt idx="0">
                  <c:v>Energetika</c:v>
                </c:pt>
              </c:strCache>
            </c:strRef>
          </c:tx>
          <c:invertIfNegative val="0"/>
          <c:val>
            <c:numRef>
              <c:f>'8.2'!$B$28:$M$28</c:f>
              <c:numCache>
                <c:formatCode>#,##0.0</c:formatCode>
                <c:ptCount val="12"/>
                <c:pt idx="0">
                  <c:v>3.933767</c:v>
                </c:pt>
                <c:pt idx="1">
                  <c:v>3.4304489999999999</c:v>
                </c:pt>
                <c:pt idx="2">
                  <c:v>3.13456</c:v>
                </c:pt>
                <c:pt idx="3">
                  <c:v>2.512702</c:v>
                </c:pt>
                <c:pt idx="4">
                  <c:v>1.3303900000000002</c:v>
                </c:pt>
                <c:pt idx="5">
                  <c:v>0.79559000000000002</c:v>
                </c:pt>
                <c:pt idx="6">
                  <c:v>0.76208000000000009</c:v>
                </c:pt>
                <c:pt idx="7">
                  <c:v>0.76861999999999997</c:v>
                </c:pt>
                <c:pt idx="8">
                  <c:v>1.048457</c:v>
                </c:pt>
                <c:pt idx="9">
                  <c:v>2.1394099999999998</c:v>
                </c:pt>
                <c:pt idx="10">
                  <c:v>3.4581300000000001</c:v>
                </c:pt>
                <c:pt idx="11">
                  <c:v>3.5891899999999999</c:v>
                </c:pt>
              </c:numCache>
            </c:numRef>
          </c:val>
          <c:extLst>
            <c:ext xmlns:c16="http://schemas.microsoft.com/office/drawing/2014/chart" uri="{C3380CC4-5D6E-409C-BE32-E72D297353CC}">
              <c16:uniqueId val="{00000001-0040-4BC3-86BF-1A83C982E45A}"/>
            </c:ext>
          </c:extLst>
        </c:ser>
        <c:ser>
          <c:idx val="2"/>
          <c:order val="2"/>
          <c:tx>
            <c:strRef>
              <c:f>'8.2'!$A$29</c:f>
              <c:strCache>
                <c:ptCount val="1"/>
                <c:pt idx="0">
                  <c:v>Doprava</c:v>
                </c:pt>
              </c:strCache>
            </c:strRef>
          </c:tx>
          <c:invertIfNegative val="0"/>
          <c:val>
            <c:numRef>
              <c:f>'8.2'!$B$29:$M$29</c:f>
              <c:numCache>
                <c:formatCode>#,##0.0</c:formatCode>
                <c:ptCount val="12"/>
                <c:pt idx="0">
                  <c:v>6.6781109999999995</c:v>
                </c:pt>
                <c:pt idx="1">
                  <c:v>6.0714659999999991</c:v>
                </c:pt>
                <c:pt idx="2">
                  <c:v>5.6426279999999984</c:v>
                </c:pt>
                <c:pt idx="3">
                  <c:v>3.8351240000000004</c:v>
                </c:pt>
                <c:pt idx="4">
                  <c:v>1.2504869999999999</c:v>
                </c:pt>
                <c:pt idx="5">
                  <c:v>0.31011099999999997</c:v>
                </c:pt>
                <c:pt idx="6">
                  <c:v>0.23458999999999999</c:v>
                </c:pt>
                <c:pt idx="7">
                  <c:v>0.25996900000000001</c:v>
                </c:pt>
                <c:pt idx="8">
                  <c:v>0.33824200000000004</c:v>
                </c:pt>
                <c:pt idx="9">
                  <c:v>1.7501450000000001</c:v>
                </c:pt>
                <c:pt idx="10">
                  <c:v>4.3419030000000003</c:v>
                </c:pt>
                <c:pt idx="11">
                  <c:v>7.4879610000000003</c:v>
                </c:pt>
              </c:numCache>
            </c:numRef>
          </c:val>
          <c:extLst>
            <c:ext xmlns:c16="http://schemas.microsoft.com/office/drawing/2014/chart" uri="{C3380CC4-5D6E-409C-BE32-E72D297353CC}">
              <c16:uniqueId val="{00000002-0040-4BC3-86BF-1A83C982E45A}"/>
            </c:ext>
          </c:extLst>
        </c:ser>
        <c:ser>
          <c:idx val="3"/>
          <c:order val="3"/>
          <c:tx>
            <c:strRef>
              <c:f>'8.2'!$A$30</c:f>
              <c:strCache>
                <c:ptCount val="1"/>
                <c:pt idx="0">
                  <c:v>Stavebnictví</c:v>
                </c:pt>
              </c:strCache>
            </c:strRef>
          </c:tx>
          <c:invertIfNegative val="0"/>
          <c:val>
            <c:numRef>
              <c:f>'8.2'!$B$30:$M$30</c:f>
              <c:numCache>
                <c:formatCode>#,##0.0</c:formatCode>
                <c:ptCount val="12"/>
                <c:pt idx="0">
                  <c:v>0.62259100000000012</c:v>
                </c:pt>
                <c:pt idx="1">
                  <c:v>0.56229300000000004</c:v>
                </c:pt>
                <c:pt idx="2">
                  <c:v>0.53873499999999996</c:v>
                </c:pt>
                <c:pt idx="3">
                  <c:v>0.44002999999999998</c:v>
                </c:pt>
                <c:pt idx="4">
                  <c:v>0.292244</c:v>
                </c:pt>
                <c:pt idx="5">
                  <c:v>0.14827500000000002</c:v>
                </c:pt>
                <c:pt idx="6">
                  <c:v>0.12670099999999998</c:v>
                </c:pt>
                <c:pt idx="7">
                  <c:v>0.14610300000000001</c:v>
                </c:pt>
                <c:pt idx="8">
                  <c:v>0.162106</c:v>
                </c:pt>
                <c:pt idx="9">
                  <c:v>0.28481000000000001</c:v>
                </c:pt>
                <c:pt idx="10">
                  <c:v>0.5371220000000001</c:v>
                </c:pt>
                <c:pt idx="11">
                  <c:v>0.683199</c:v>
                </c:pt>
              </c:numCache>
            </c:numRef>
          </c:val>
          <c:extLst>
            <c:ext xmlns:c16="http://schemas.microsoft.com/office/drawing/2014/chart" uri="{C3380CC4-5D6E-409C-BE32-E72D297353CC}">
              <c16:uniqueId val="{00000003-0040-4BC3-86BF-1A83C982E45A}"/>
            </c:ext>
          </c:extLst>
        </c:ser>
        <c:ser>
          <c:idx val="4"/>
          <c:order val="4"/>
          <c:tx>
            <c:strRef>
              <c:f>'8.2'!$A$31</c:f>
              <c:strCache>
                <c:ptCount val="1"/>
                <c:pt idx="0">
                  <c:v>Zemědělství a lesnictví</c:v>
                </c:pt>
              </c:strCache>
            </c:strRef>
          </c:tx>
          <c:spPr>
            <a:solidFill>
              <a:schemeClr val="accent5"/>
            </a:solidFill>
          </c:spPr>
          <c:invertIfNegative val="0"/>
          <c:val>
            <c:numRef>
              <c:f>'8.2'!$B$31:$M$31</c:f>
              <c:numCache>
                <c:formatCode>#,##0.0</c:formatCode>
                <c:ptCount val="12"/>
                <c:pt idx="0">
                  <c:v>2.297831</c:v>
                </c:pt>
                <c:pt idx="1">
                  <c:v>2.008832</c:v>
                </c:pt>
                <c:pt idx="2">
                  <c:v>2.0371939999999999</c:v>
                </c:pt>
                <c:pt idx="3">
                  <c:v>1.8935229999999998</c:v>
                </c:pt>
                <c:pt idx="4">
                  <c:v>1.355745</c:v>
                </c:pt>
                <c:pt idx="5">
                  <c:v>0.901366</c:v>
                </c:pt>
                <c:pt idx="6">
                  <c:v>0.66319799999999995</c:v>
                </c:pt>
                <c:pt idx="7">
                  <c:v>0.67672100000000002</c:v>
                </c:pt>
                <c:pt idx="8">
                  <c:v>0.82232399999999994</c:v>
                </c:pt>
                <c:pt idx="9">
                  <c:v>1.20319</c:v>
                </c:pt>
                <c:pt idx="10">
                  <c:v>1.5594839999999999</c:v>
                </c:pt>
                <c:pt idx="11">
                  <c:v>1.7389570000000001</c:v>
                </c:pt>
              </c:numCache>
            </c:numRef>
          </c:val>
          <c:extLst>
            <c:ext xmlns:c16="http://schemas.microsoft.com/office/drawing/2014/chart" uri="{C3380CC4-5D6E-409C-BE32-E72D297353CC}">
              <c16:uniqueId val="{00000004-0040-4BC3-86BF-1A83C982E45A}"/>
            </c:ext>
          </c:extLst>
        </c:ser>
        <c:ser>
          <c:idx val="5"/>
          <c:order val="5"/>
          <c:tx>
            <c:strRef>
              <c:f>'8.2'!$A$32</c:f>
              <c:strCache>
                <c:ptCount val="1"/>
                <c:pt idx="0">
                  <c:v>Domácnosti</c:v>
                </c:pt>
              </c:strCache>
            </c:strRef>
          </c:tx>
          <c:spPr>
            <a:solidFill>
              <a:schemeClr val="accent6"/>
            </a:solidFill>
          </c:spPr>
          <c:invertIfNegative val="0"/>
          <c:val>
            <c:numRef>
              <c:f>'8.2'!$B$32:$M$32</c:f>
              <c:numCache>
                <c:formatCode>#,##0.0</c:formatCode>
                <c:ptCount val="12"/>
                <c:pt idx="0">
                  <c:v>265.128916</c:v>
                </c:pt>
                <c:pt idx="1">
                  <c:v>248.29183999999998</c:v>
                </c:pt>
                <c:pt idx="2">
                  <c:v>217.17619199999996</c:v>
                </c:pt>
                <c:pt idx="3">
                  <c:v>186.96794299999996</c:v>
                </c:pt>
                <c:pt idx="4">
                  <c:v>101.467671</c:v>
                </c:pt>
                <c:pt idx="5">
                  <c:v>45.675095999999996</c:v>
                </c:pt>
                <c:pt idx="6">
                  <c:v>48.111552000000003</c:v>
                </c:pt>
                <c:pt idx="7">
                  <c:v>48.495994999999994</c:v>
                </c:pt>
                <c:pt idx="8">
                  <c:v>51.684882999999992</c:v>
                </c:pt>
                <c:pt idx="9">
                  <c:v>127.59329200000001</c:v>
                </c:pt>
                <c:pt idx="10">
                  <c:v>228.35669999999999</c:v>
                </c:pt>
                <c:pt idx="11">
                  <c:v>294.97462000000002</c:v>
                </c:pt>
              </c:numCache>
            </c:numRef>
          </c:val>
          <c:extLst>
            <c:ext xmlns:c16="http://schemas.microsoft.com/office/drawing/2014/chart" uri="{C3380CC4-5D6E-409C-BE32-E72D297353CC}">
              <c16:uniqueId val="{00000005-0040-4BC3-86BF-1A83C982E45A}"/>
            </c:ext>
          </c:extLst>
        </c:ser>
        <c:ser>
          <c:idx val="6"/>
          <c:order val="6"/>
          <c:tx>
            <c:strRef>
              <c:f>'8.2'!$A$33</c:f>
              <c:strCache>
                <c:ptCount val="1"/>
                <c:pt idx="0">
                  <c:v>Obchod, služby, školství, zdravotnictví</c:v>
                </c:pt>
              </c:strCache>
            </c:strRef>
          </c:tx>
          <c:spPr>
            <a:solidFill>
              <a:srgbClr val="F0948F"/>
            </a:solidFill>
          </c:spPr>
          <c:invertIfNegative val="0"/>
          <c:val>
            <c:numRef>
              <c:f>'8.2'!$B$33:$M$33</c:f>
              <c:numCache>
                <c:formatCode>#,##0.0</c:formatCode>
                <c:ptCount val="12"/>
                <c:pt idx="0">
                  <c:v>156.90320399999999</c:v>
                </c:pt>
                <c:pt idx="1">
                  <c:v>151.07070300000001</c:v>
                </c:pt>
                <c:pt idx="2">
                  <c:v>143.08189299999998</c:v>
                </c:pt>
                <c:pt idx="3">
                  <c:v>126.45131100000002</c:v>
                </c:pt>
                <c:pt idx="4">
                  <c:v>80.305510000000012</c:v>
                </c:pt>
                <c:pt idx="5">
                  <c:v>53.888688999999992</c:v>
                </c:pt>
                <c:pt idx="6">
                  <c:v>48.452864000000005</c:v>
                </c:pt>
                <c:pt idx="7">
                  <c:v>29.566628999999999</c:v>
                </c:pt>
                <c:pt idx="8">
                  <c:v>24.056739999999994</c:v>
                </c:pt>
                <c:pt idx="9">
                  <c:v>64.756354000000002</c:v>
                </c:pt>
                <c:pt idx="10">
                  <c:v>120.44225400000001</c:v>
                </c:pt>
                <c:pt idx="11">
                  <c:v>153.58309</c:v>
                </c:pt>
              </c:numCache>
            </c:numRef>
          </c:val>
          <c:extLst>
            <c:ext xmlns:c16="http://schemas.microsoft.com/office/drawing/2014/chart" uri="{C3380CC4-5D6E-409C-BE32-E72D297353CC}">
              <c16:uniqueId val="{00000006-0040-4BC3-86BF-1A83C982E45A}"/>
            </c:ext>
          </c:extLst>
        </c:ser>
        <c:ser>
          <c:idx val="7"/>
          <c:order val="7"/>
          <c:tx>
            <c:strRef>
              <c:f>'8.2'!$A$34</c:f>
              <c:strCache>
                <c:ptCount val="1"/>
                <c:pt idx="0">
                  <c:v>Ostatní</c:v>
                </c:pt>
              </c:strCache>
            </c:strRef>
          </c:tx>
          <c:spPr>
            <a:solidFill>
              <a:srgbClr val="F7C9C7"/>
            </a:solidFill>
          </c:spPr>
          <c:invertIfNegative val="0"/>
          <c:val>
            <c:numRef>
              <c:f>'8.2'!$B$34:$M$34</c:f>
              <c:numCache>
                <c:formatCode>#,##0.0</c:formatCode>
                <c:ptCount val="12"/>
                <c:pt idx="0">
                  <c:v>38.853453000000002</c:v>
                </c:pt>
                <c:pt idx="1">
                  <c:v>38.586831999999994</c:v>
                </c:pt>
                <c:pt idx="2">
                  <c:v>23.060849000000001</c:v>
                </c:pt>
                <c:pt idx="3">
                  <c:v>16.651119000000001</c:v>
                </c:pt>
                <c:pt idx="4">
                  <c:v>5.459301</c:v>
                </c:pt>
                <c:pt idx="5">
                  <c:v>19.205955999999997</c:v>
                </c:pt>
                <c:pt idx="6">
                  <c:v>17.313702999999997</c:v>
                </c:pt>
                <c:pt idx="7">
                  <c:v>5.787221999999999</c:v>
                </c:pt>
                <c:pt idx="8">
                  <c:v>4.3596069999999996</c:v>
                </c:pt>
                <c:pt idx="9">
                  <c:v>6.0235389999999995</c:v>
                </c:pt>
                <c:pt idx="10">
                  <c:v>11.716324</c:v>
                </c:pt>
                <c:pt idx="11">
                  <c:v>15.876954</c:v>
                </c:pt>
              </c:numCache>
            </c:numRef>
          </c:val>
          <c:extLst>
            <c:ext xmlns:c16="http://schemas.microsoft.com/office/drawing/2014/chart" uri="{C3380CC4-5D6E-409C-BE32-E72D297353CC}">
              <c16:uniqueId val="{00000007-0040-4BC3-86BF-1A83C982E45A}"/>
            </c:ext>
          </c:extLst>
        </c:ser>
        <c:dLbls>
          <c:showLegendKey val="0"/>
          <c:showVal val="0"/>
          <c:showCatName val="0"/>
          <c:showSerName val="0"/>
          <c:showPercent val="0"/>
          <c:showBubbleSize val="0"/>
        </c:dLbls>
        <c:gapWidth val="50"/>
        <c:overlap val="100"/>
        <c:axId val="235759872"/>
        <c:axId val="235761664"/>
      </c:barChart>
      <c:catAx>
        <c:axId val="23575987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5761664"/>
        <c:crosses val="autoZero"/>
        <c:auto val="1"/>
        <c:lblAlgn val="ctr"/>
        <c:lblOffset val="100"/>
        <c:noMultiLvlLbl val="0"/>
      </c:catAx>
      <c:valAx>
        <c:axId val="235761664"/>
        <c:scaling>
          <c:orientation val="minMax"/>
          <c:max val="6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5759872"/>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solidFill>
                  <a:schemeClr val="tx2"/>
                </a:solidFill>
              </a:defRPr>
            </a:pPr>
            <a:r>
              <a:rPr lang="cs-CZ" sz="1000">
                <a:solidFill>
                  <a:schemeClr val="tx2"/>
                </a:solidFill>
              </a:rPr>
              <a:t>Podíl v ČR</a:t>
            </a:r>
          </a:p>
        </c:rich>
      </c:tx>
      <c:layout>
        <c:manualLayout>
          <c:xMode val="edge"/>
          <c:yMode val="edge"/>
          <c:x val="5.1553002128805882E-4"/>
          <c:y val="0"/>
        </c:manualLayout>
      </c:layout>
      <c:overlay val="0"/>
    </c:title>
    <c:autoTitleDeleted val="0"/>
    <c:plotArea>
      <c:layout>
        <c:manualLayout>
          <c:layoutTarget val="inner"/>
          <c:xMode val="edge"/>
          <c:yMode val="edge"/>
          <c:x val="6.7874699701625241E-2"/>
          <c:y val="0.24592026197143887"/>
          <c:w val="0.86679862645627792"/>
          <c:h val="0.27543687465053568"/>
        </c:manualLayout>
      </c:layout>
      <c:barChart>
        <c:barDir val="bar"/>
        <c:grouping val="clustered"/>
        <c:varyColors val="0"/>
        <c:ser>
          <c:idx val="0"/>
          <c:order val="0"/>
          <c:tx>
            <c:strRef>
              <c:f>'8.2'!$M$39</c:f>
              <c:strCache>
                <c:ptCount val="1"/>
                <c:pt idx="0">
                  <c:v>Instalovaný výkon</c:v>
                </c:pt>
              </c:strCache>
            </c:strRef>
          </c:tx>
          <c:invertIfNegative val="0"/>
          <c:val>
            <c:numRef>
              <c:f>'8.2'!$N$39</c:f>
              <c:numCache>
                <c:formatCode>0.0%</c:formatCode>
                <c:ptCount val="1"/>
                <c:pt idx="0">
                  <c:v>5.7117216323746327E-2</c:v>
                </c:pt>
              </c:numCache>
            </c:numRef>
          </c:val>
          <c:extLst>
            <c:ext xmlns:c16="http://schemas.microsoft.com/office/drawing/2014/chart" uri="{C3380CC4-5D6E-409C-BE32-E72D297353CC}">
              <c16:uniqueId val="{00000000-FC7F-469A-B30A-EE5A1B230C15}"/>
            </c:ext>
          </c:extLst>
        </c:ser>
        <c:ser>
          <c:idx val="1"/>
          <c:order val="1"/>
          <c:tx>
            <c:strRef>
              <c:f>'8.2'!$M$40</c:f>
              <c:strCache>
                <c:ptCount val="1"/>
                <c:pt idx="0">
                  <c:v>Výroba tepla brutto</c:v>
                </c:pt>
              </c:strCache>
            </c:strRef>
          </c:tx>
          <c:invertIfNegative val="0"/>
          <c:val>
            <c:numRef>
              <c:f>'8.2'!$N$40</c:f>
              <c:numCache>
                <c:formatCode>0.0%</c:formatCode>
                <c:ptCount val="1"/>
                <c:pt idx="0">
                  <c:v>4.8038800609476962E-2</c:v>
                </c:pt>
              </c:numCache>
            </c:numRef>
          </c:val>
          <c:extLst>
            <c:ext xmlns:c16="http://schemas.microsoft.com/office/drawing/2014/chart" uri="{C3380CC4-5D6E-409C-BE32-E72D297353CC}">
              <c16:uniqueId val="{00000001-FC7F-469A-B30A-EE5A1B230C15}"/>
            </c:ext>
          </c:extLst>
        </c:ser>
        <c:ser>
          <c:idx val="2"/>
          <c:order val="2"/>
          <c:tx>
            <c:strRef>
              <c:f>'8.2'!$M$41</c:f>
              <c:strCache>
                <c:ptCount val="1"/>
                <c:pt idx="0">
                  <c:v>Dodávky tepla</c:v>
                </c:pt>
              </c:strCache>
            </c:strRef>
          </c:tx>
          <c:invertIfNegative val="0"/>
          <c:val>
            <c:numRef>
              <c:f>'8.2'!$N$41</c:f>
              <c:numCache>
                <c:formatCode>0.0%</c:formatCode>
                <c:ptCount val="1"/>
                <c:pt idx="0">
                  <c:v>5.5872743120163326E-2</c:v>
                </c:pt>
              </c:numCache>
            </c:numRef>
          </c:val>
          <c:extLst>
            <c:ext xmlns:c16="http://schemas.microsoft.com/office/drawing/2014/chart" uri="{C3380CC4-5D6E-409C-BE32-E72D297353CC}">
              <c16:uniqueId val="{00000002-FC7F-469A-B30A-EE5A1B230C15}"/>
            </c:ext>
          </c:extLst>
        </c:ser>
        <c:dLbls>
          <c:showLegendKey val="0"/>
          <c:showVal val="0"/>
          <c:showCatName val="0"/>
          <c:showSerName val="0"/>
          <c:showPercent val="0"/>
          <c:showBubbleSize val="0"/>
        </c:dLbls>
        <c:gapWidth val="150"/>
        <c:axId val="235792640"/>
        <c:axId val="237547520"/>
      </c:barChart>
      <c:catAx>
        <c:axId val="235792640"/>
        <c:scaling>
          <c:orientation val="maxMin"/>
        </c:scaling>
        <c:delete val="0"/>
        <c:axPos val="l"/>
        <c:numFmt formatCode="General" sourceLinked="1"/>
        <c:majorTickMark val="none"/>
        <c:minorTickMark val="none"/>
        <c:tickLblPos val="none"/>
        <c:crossAx val="237547520"/>
        <c:crosses val="autoZero"/>
        <c:auto val="1"/>
        <c:lblAlgn val="ctr"/>
        <c:lblOffset val="100"/>
        <c:noMultiLvlLbl val="0"/>
      </c:catAx>
      <c:valAx>
        <c:axId val="237547520"/>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35792640"/>
        <c:crosses val="max"/>
        <c:crossBetween val="between"/>
      </c:valAx>
    </c:plotArea>
    <c:legend>
      <c:legendPos val="b"/>
      <c:layout>
        <c:manualLayout>
          <c:xMode val="edge"/>
          <c:yMode val="edge"/>
          <c:x val="1.5162396231415507E-3"/>
          <c:y val="0.74908048119321557"/>
          <c:w val="0.55331546504569662"/>
          <c:h val="0.2509193131330318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solidFill>
                  <a:schemeClr val="tx2"/>
                </a:solidFill>
              </a:defRPr>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1.1007654639433821E-3"/>
          <c:y val="0"/>
        </c:manualLayout>
      </c:layout>
      <c:overlay val="0"/>
    </c:title>
    <c:autoTitleDeleted val="0"/>
    <c:plotArea>
      <c:layout>
        <c:manualLayout>
          <c:layoutTarget val="inner"/>
          <c:xMode val="edge"/>
          <c:yMode val="edge"/>
          <c:x val="8.6812774006998078E-2"/>
          <c:y val="0.23796791284800689"/>
          <c:w val="0.86009967640282103"/>
          <c:h val="0.58677991730458878"/>
        </c:manualLayout>
      </c:layout>
      <c:barChart>
        <c:barDir val="col"/>
        <c:grouping val="stacked"/>
        <c:varyColors val="0"/>
        <c:ser>
          <c:idx val="0"/>
          <c:order val="0"/>
          <c:tx>
            <c:strRef>
              <c:f>'8.2'!$A$10</c:f>
              <c:strCache>
                <c:ptCount val="1"/>
                <c:pt idx="0">
                  <c:v>Biomasa</c:v>
                </c:pt>
              </c:strCache>
            </c:strRef>
          </c:tx>
          <c:spPr>
            <a:solidFill>
              <a:srgbClr val="23315F"/>
            </a:solidFill>
          </c:spPr>
          <c:invertIfNegative val="0"/>
          <c:val>
            <c:numRef>
              <c:f>'8.2'!$B$10:$M$10</c:f>
              <c:numCache>
                <c:formatCode>#,##0.0</c:formatCode>
                <c:ptCount val="12"/>
                <c:pt idx="0">
                  <c:v>200.87218900000005</c:v>
                </c:pt>
                <c:pt idx="1">
                  <c:v>189.10689000000002</c:v>
                </c:pt>
                <c:pt idx="2">
                  <c:v>175.923384</c:v>
                </c:pt>
                <c:pt idx="3">
                  <c:v>136.58916600000001</c:v>
                </c:pt>
                <c:pt idx="4">
                  <c:v>93.150532000000013</c:v>
                </c:pt>
                <c:pt idx="5">
                  <c:v>63.916148</c:v>
                </c:pt>
                <c:pt idx="6">
                  <c:v>66.201262</c:v>
                </c:pt>
                <c:pt idx="7">
                  <c:v>39.118581999999996</c:v>
                </c:pt>
                <c:pt idx="8">
                  <c:v>40.049481</c:v>
                </c:pt>
                <c:pt idx="9">
                  <c:v>82.623555999999994</c:v>
                </c:pt>
                <c:pt idx="10">
                  <c:v>139.25970299999997</c:v>
                </c:pt>
                <c:pt idx="11">
                  <c:v>186.33422099999999</c:v>
                </c:pt>
              </c:numCache>
            </c:numRef>
          </c:val>
          <c:extLst>
            <c:ext xmlns:c16="http://schemas.microsoft.com/office/drawing/2014/chart" uri="{C3380CC4-5D6E-409C-BE32-E72D297353CC}">
              <c16:uniqueId val="{00000000-9392-40E8-8779-969C3FF20C1C}"/>
            </c:ext>
          </c:extLst>
        </c:ser>
        <c:ser>
          <c:idx val="1"/>
          <c:order val="1"/>
          <c:tx>
            <c:strRef>
              <c:f>'8.2'!$A$11</c:f>
              <c:strCache>
                <c:ptCount val="1"/>
                <c:pt idx="0">
                  <c:v>Bioplyn</c:v>
                </c:pt>
              </c:strCache>
            </c:strRef>
          </c:tx>
          <c:spPr>
            <a:solidFill>
              <a:srgbClr val="5A6588"/>
            </a:solidFill>
          </c:spPr>
          <c:invertIfNegative val="0"/>
          <c:val>
            <c:numRef>
              <c:f>'8.2'!$B$11:$M$11</c:f>
              <c:numCache>
                <c:formatCode>#,##0.0</c:formatCode>
                <c:ptCount val="12"/>
                <c:pt idx="0">
                  <c:v>10.708264000000002</c:v>
                </c:pt>
                <c:pt idx="1">
                  <c:v>9.9921659999999992</c:v>
                </c:pt>
                <c:pt idx="2">
                  <c:v>10.227138</c:v>
                </c:pt>
                <c:pt idx="3">
                  <c:v>8.5029640000000004</c:v>
                </c:pt>
                <c:pt idx="4">
                  <c:v>8.7376280000000008</c:v>
                </c:pt>
                <c:pt idx="5">
                  <c:v>7.666423</c:v>
                </c:pt>
                <c:pt idx="6">
                  <c:v>7.2826319999999996</c:v>
                </c:pt>
                <c:pt idx="7">
                  <c:v>8.034593000000001</c:v>
                </c:pt>
                <c:pt idx="8">
                  <c:v>7.6787119999999991</c:v>
                </c:pt>
                <c:pt idx="9">
                  <c:v>8.7975960000000004</c:v>
                </c:pt>
                <c:pt idx="10">
                  <c:v>11.138881000000001</c:v>
                </c:pt>
                <c:pt idx="11">
                  <c:v>12.456182000000002</c:v>
                </c:pt>
              </c:numCache>
            </c:numRef>
          </c:val>
          <c:extLst>
            <c:ext xmlns:c16="http://schemas.microsoft.com/office/drawing/2014/chart" uri="{C3380CC4-5D6E-409C-BE32-E72D297353CC}">
              <c16:uniqueId val="{00000001-9392-40E8-8779-969C3FF20C1C}"/>
            </c:ext>
          </c:extLst>
        </c:ser>
        <c:ser>
          <c:idx val="2"/>
          <c:order val="2"/>
          <c:tx>
            <c:strRef>
              <c:f>'8.2'!$A$12</c:f>
              <c:strCache>
                <c:ptCount val="1"/>
                <c:pt idx="0">
                  <c:v>Černé uhlí</c:v>
                </c:pt>
              </c:strCache>
            </c:strRef>
          </c:tx>
          <c:spPr>
            <a:solidFill>
              <a:srgbClr val="9198B0"/>
            </a:solidFill>
          </c:spPr>
          <c:invertIfNegative val="0"/>
          <c:val>
            <c:numRef>
              <c:f>'8.2'!$B$12:$M$12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9392-40E8-8779-969C3FF20C1C}"/>
            </c:ext>
          </c:extLst>
        </c:ser>
        <c:ser>
          <c:idx val="3"/>
          <c:order val="3"/>
          <c:tx>
            <c:strRef>
              <c:f>'8.2'!$A$13</c:f>
              <c:strCache>
                <c:ptCount val="1"/>
                <c:pt idx="0">
                  <c:v>Elektrická energie</c:v>
                </c:pt>
              </c:strCache>
            </c:strRef>
          </c:tx>
          <c:spPr>
            <a:solidFill>
              <a:srgbClr val="C8CBD7"/>
            </a:solidFill>
          </c:spPr>
          <c:invertIfNegative val="0"/>
          <c:val>
            <c:numRef>
              <c:f>'8.2'!$B$13:$M$13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9392-40E8-8779-969C3FF20C1C}"/>
            </c:ext>
          </c:extLst>
        </c:ser>
        <c:ser>
          <c:idx val="4"/>
          <c:order val="4"/>
          <c:tx>
            <c:strRef>
              <c:f>'8.2'!$A$14</c:f>
              <c:strCache>
                <c:ptCount val="1"/>
                <c:pt idx="0">
                  <c:v>Energie prostředí (tepelné čerpadlo)</c:v>
                </c:pt>
              </c:strCache>
            </c:strRef>
          </c:tx>
          <c:spPr>
            <a:solidFill>
              <a:srgbClr val="E02C1F"/>
            </a:solidFill>
          </c:spPr>
          <c:invertIfNegative val="0"/>
          <c:val>
            <c:numRef>
              <c:f>'8.2'!$B$14:$M$14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9392-40E8-8779-969C3FF20C1C}"/>
            </c:ext>
          </c:extLst>
        </c:ser>
        <c:ser>
          <c:idx val="5"/>
          <c:order val="5"/>
          <c:tx>
            <c:strRef>
              <c:f>'8.2'!$A$15</c:f>
              <c:strCache>
                <c:ptCount val="1"/>
                <c:pt idx="0">
                  <c:v>Energie Slunce (solární kolektor)</c:v>
                </c:pt>
              </c:strCache>
            </c:strRef>
          </c:tx>
          <c:spPr>
            <a:solidFill>
              <a:srgbClr val="E86158"/>
            </a:solidFill>
          </c:spPr>
          <c:invertIfNegative val="0"/>
          <c:val>
            <c:numRef>
              <c:f>'8.2'!$B$15:$M$15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9392-40E8-8779-969C3FF20C1C}"/>
            </c:ext>
          </c:extLst>
        </c:ser>
        <c:ser>
          <c:idx val="6"/>
          <c:order val="6"/>
          <c:tx>
            <c:strRef>
              <c:f>'8.2'!$A$16</c:f>
              <c:strCache>
                <c:ptCount val="1"/>
                <c:pt idx="0">
                  <c:v>Hnědé uhlí</c:v>
                </c:pt>
              </c:strCache>
            </c:strRef>
          </c:tx>
          <c:spPr>
            <a:solidFill>
              <a:srgbClr val="F0948F"/>
            </a:solidFill>
          </c:spPr>
          <c:invertIfNegative val="0"/>
          <c:val>
            <c:numRef>
              <c:f>'8.2'!$B$16:$M$16</c:f>
              <c:numCache>
                <c:formatCode>#,##0.0</c:formatCode>
                <c:ptCount val="12"/>
                <c:pt idx="0">
                  <c:v>258.67048399999999</c:v>
                </c:pt>
                <c:pt idx="1">
                  <c:v>242.11475899999999</c:v>
                </c:pt>
                <c:pt idx="2">
                  <c:v>213.30773400000001</c:v>
                </c:pt>
                <c:pt idx="3">
                  <c:v>191.74471599999998</c:v>
                </c:pt>
                <c:pt idx="4">
                  <c:v>103.11162999999999</c:v>
                </c:pt>
                <c:pt idx="5">
                  <c:v>46.867014000000005</c:v>
                </c:pt>
                <c:pt idx="6">
                  <c:v>53.263742000000001</c:v>
                </c:pt>
                <c:pt idx="7">
                  <c:v>50.255513999999998</c:v>
                </c:pt>
                <c:pt idx="8">
                  <c:v>47.327700999999998</c:v>
                </c:pt>
                <c:pt idx="9">
                  <c:v>55.077675000000006</c:v>
                </c:pt>
                <c:pt idx="10">
                  <c:v>108.43076500000001</c:v>
                </c:pt>
                <c:pt idx="11">
                  <c:v>147.554664</c:v>
                </c:pt>
              </c:numCache>
            </c:numRef>
          </c:val>
          <c:extLst>
            <c:ext xmlns:c16="http://schemas.microsoft.com/office/drawing/2014/chart" uri="{C3380CC4-5D6E-409C-BE32-E72D297353CC}">
              <c16:uniqueId val="{00000006-9392-40E8-8779-969C3FF20C1C}"/>
            </c:ext>
          </c:extLst>
        </c:ser>
        <c:ser>
          <c:idx val="7"/>
          <c:order val="7"/>
          <c:tx>
            <c:strRef>
              <c:f>'8.2'!$A$17</c:f>
              <c:strCache>
                <c:ptCount val="1"/>
                <c:pt idx="0">
                  <c:v>Jaderné palivo</c:v>
                </c:pt>
              </c:strCache>
            </c:strRef>
          </c:tx>
          <c:spPr>
            <a:solidFill>
              <a:srgbClr val="F7C9C7"/>
            </a:solidFill>
          </c:spPr>
          <c:invertIfNegative val="0"/>
          <c:val>
            <c:numRef>
              <c:f>'8.2'!$B$17:$M$17</c:f>
              <c:numCache>
                <c:formatCode>#,##0.0</c:formatCode>
                <c:ptCount val="12"/>
                <c:pt idx="0">
                  <c:v>26.794</c:v>
                </c:pt>
                <c:pt idx="1">
                  <c:v>25.157580000000003</c:v>
                </c:pt>
                <c:pt idx="2">
                  <c:v>21.71086</c:v>
                </c:pt>
                <c:pt idx="3">
                  <c:v>20.40615</c:v>
                </c:pt>
                <c:pt idx="4">
                  <c:v>9.14696</c:v>
                </c:pt>
                <c:pt idx="5">
                  <c:v>4.7410299999999994</c:v>
                </c:pt>
                <c:pt idx="6">
                  <c:v>5.43886</c:v>
                </c:pt>
                <c:pt idx="7">
                  <c:v>5.6119700000000003</c:v>
                </c:pt>
                <c:pt idx="8">
                  <c:v>5.7907500000000001</c:v>
                </c:pt>
                <c:pt idx="9">
                  <c:v>67.69659</c:v>
                </c:pt>
                <c:pt idx="10">
                  <c:v>118.38717999999999</c:v>
                </c:pt>
                <c:pt idx="11">
                  <c:v>136.79957999999999</c:v>
                </c:pt>
              </c:numCache>
            </c:numRef>
          </c:val>
          <c:extLst>
            <c:ext xmlns:c16="http://schemas.microsoft.com/office/drawing/2014/chart" uri="{C3380CC4-5D6E-409C-BE32-E72D297353CC}">
              <c16:uniqueId val="{00000007-9392-40E8-8779-969C3FF20C1C}"/>
            </c:ext>
          </c:extLst>
        </c:ser>
        <c:ser>
          <c:idx val="8"/>
          <c:order val="8"/>
          <c:tx>
            <c:strRef>
              <c:f>'8.2'!$A$18</c:f>
              <c:strCache>
                <c:ptCount val="1"/>
                <c:pt idx="0">
                  <c:v>Koks</c:v>
                </c:pt>
              </c:strCache>
            </c:strRef>
          </c:tx>
          <c:spPr>
            <a:solidFill>
              <a:srgbClr val="262626"/>
            </a:solidFill>
          </c:spPr>
          <c:invertIfNegative val="0"/>
          <c:val>
            <c:numRef>
              <c:f>'8.2'!$B$18:$M$18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9392-40E8-8779-969C3FF20C1C}"/>
            </c:ext>
          </c:extLst>
        </c:ser>
        <c:ser>
          <c:idx val="9"/>
          <c:order val="9"/>
          <c:tx>
            <c:strRef>
              <c:f>'8.2'!$A$19</c:f>
              <c:strCache>
                <c:ptCount val="1"/>
                <c:pt idx="0">
                  <c:v>Odpadní teplo</c:v>
                </c:pt>
              </c:strCache>
            </c:strRef>
          </c:tx>
          <c:spPr>
            <a:solidFill>
              <a:srgbClr val="646363"/>
            </a:solidFill>
          </c:spPr>
          <c:invertIfNegative val="0"/>
          <c:val>
            <c:numRef>
              <c:f>'8.2'!$B$19:$M$19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9392-40E8-8779-969C3FF20C1C}"/>
            </c:ext>
          </c:extLst>
        </c:ser>
        <c:ser>
          <c:idx val="10"/>
          <c:order val="10"/>
          <c:tx>
            <c:strRef>
              <c:f>'8.2'!$A$20</c:f>
              <c:strCache>
                <c:ptCount val="1"/>
                <c:pt idx="0">
                  <c:v>Ostatní kapalná paliva</c:v>
                </c:pt>
              </c:strCache>
            </c:strRef>
          </c:tx>
          <c:spPr>
            <a:solidFill>
              <a:srgbClr val="9D9D9C"/>
            </a:solidFill>
          </c:spPr>
          <c:invertIfNegative val="0"/>
          <c:val>
            <c:numRef>
              <c:f>'8.2'!$B$20:$M$20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9392-40E8-8779-969C3FF20C1C}"/>
            </c:ext>
          </c:extLst>
        </c:ser>
        <c:ser>
          <c:idx val="11"/>
          <c:order val="11"/>
          <c:tx>
            <c:strRef>
              <c:f>'8.2'!$A$21</c:f>
              <c:strCache>
                <c:ptCount val="1"/>
                <c:pt idx="0">
                  <c:v>Ostatní pevná paliva</c:v>
                </c:pt>
              </c:strCache>
            </c:strRef>
          </c:tx>
          <c:spPr>
            <a:solidFill>
              <a:srgbClr val="D0D0D0"/>
            </a:solidFill>
          </c:spPr>
          <c:invertIfNegative val="0"/>
          <c:val>
            <c:numRef>
              <c:f>'8.2'!$B$21:$M$21</c:f>
              <c:numCache>
                <c:formatCode>#,##0.0</c:formatCode>
                <c:ptCount val="12"/>
                <c:pt idx="0">
                  <c:v>1.1237429999999999</c:v>
                </c:pt>
                <c:pt idx="1">
                  <c:v>0.649065</c:v>
                </c:pt>
                <c:pt idx="2">
                  <c:v>0.77906399999999998</c:v>
                </c:pt>
                <c:pt idx="3">
                  <c:v>0.80681199999999997</c:v>
                </c:pt>
                <c:pt idx="4">
                  <c:v>0.737174</c:v>
                </c:pt>
                <c:pt idx="5">
                  <c:v>0.66531700000000005</c:v>
                </c:pt>
                <c:pt idx="6">
                  <c:v>0.68022099999999996</c:v>
                </c:pt>
                <c:pt idx="7">
                  <c:v>0.80181199999999997</c:v>
                </c:pt>
                <c:pt idx="8">
                  <c:v>0.69931100000000002</c:v>
                </c:pt>
                <c:pt idx="9">
                  <c:v>0.70186499999999996</c:v>
                </c:pt>
                <c:pt idx="10">
                  <c:v>0.47895900000000002</c:v>
                </c:pt>
                <c:pt idx="11">
                  <c:v>0.54907600000000001</c:v>
                </c:pt>
              </c:numCache>
            </c:numRef>
          </c:val>
          <c:extLst>
            <c:ext xmlns:c16="http://schemas.microsoft.com/office/drawing/2014/chart" uri="{C3380CC4-5D6E-409C-BE32-E72D297353CC}">
              <c16:uniqueId val="{0000000B-9392-40E8-8779-969C3FF20C1C}"/>
            </c:ext>
          </c:extLst>
        </c:ser>
        <c:ser>
          <c:idx val="12"/>
          <c:order val="12"/>
          <c:tx>
            <c:strRef>
              <c:f>'8.2'!$A$22</c:f>
              <c:strCache>
                <c:ptCount val="1"/>
                <c:pt idx="0">
                  <c:v>Ostatní plyny</c:v>
                </c:pt>
              </c:strCache>
            </c:strRef>
          </c:tx>
          <c:spPr>
            <a:pattFill prst="ltUpDiag">
              <a:fgClr>
                <a:srgbClr val="23315F"/>
              </a:fgClr>
              <a:bgClr>
                <a:sysClr val="window" lastClr="FFFFFF"/>
              </a:bgClr>
            </a:pattFill>
          </c:spPr>
          <c:invertIfNegative val="0"/>
          <c:val>
            <c:numRef>
              <c:f>'8.2'!$B$22:$M$22</c:f>
              <c:numCache>
                <c:formatCode>#,##0.0</c:formatCode>
                <c:ptCount val="12"/>
                <c:pt idx="0">
                  <c:v>7.8836000000000003E-2</c:v>
                </c:pt>
                <c:pt idx="1">
                  <c:v>7.5066000000000008E-2</c:v>
                </c:pt>
                <c:pt idx="2">
                  <c:v>6.4443E-2</c:v>
                </c:pt>
                <c:pt idx="3">
                  <c:v>6.7944000000000004E-2</c:v>
                </c:pt>
                <c:pt idx="4">
                  <c:v>3.2802999999999999E-2</c:v>
                </c:pt>
                <c:pt idx="5">
                  <c:v>1.8620000000000001E-2</c:v>
                </c:pt>
                <c:pt idx="6">
                  <c:v>7.8836000000000003E-2</c:v>
                </c:pt>
                <c:pt idx="7">
                  <c:v>7.5066000000000008E-2</c:v>
                </c:pt>
                <c:pt idx="8">
                  <c:v>6.4443E-2</c:v>
                </c:pt>
                <c:pt idx="9">
                  <c:v>3.925E-2</c:v>
                </c:pt>
                <c:pt idx="10">
                  <c:v>6.9331000000000004E-2</c:v>
                </c:pt>
                <c:pt idx="11">
                  <c:v>7.2626999999999997E-2</c:v>
                </c:pt>
              </c:numCache>
            </c:numRef>
          </c:val>
          <c:extLst>
            <c:ext xmlns:c16="http://schemas.microsoft.com/office/drawing/2014/chart" uri="{C3380CC4-5D6E-409C-BE32-E72D297353CC}">
              <c16:uniqueId val="{0000000C-9392-40E8-8779-969C3FF20C1C}"/>
            </c:ext>
          </c:extLst>
        </c:ser>
        <c:ser>
          <c:idx val="13"/>
          <c:order val="13"/>
          <c:tx>
            <c:strRef>
              <c:f>'8.2'!$A$23</c:f>
              <c:strCache>
                <c:ptCount val="1"/>
                <c:pt idx="0">
                  <c:v>Ostatní</c:v>
                </c:pt>
              </c:strCache>
            </c:strRef>
          </c:tx>
          <c:spPr>
            <a:pattFill prst="ltUpDiag">
              <a:fgClr>
                <a:srgbClr val="E02C1F"/>
              </a:fgClr>
              <a:bgClr>
                <a:sysClr val="window" lastClr="FFFFFF"/>
              </a:bgClr>
            </a:pattFill>
          </c:spPr>
          <c:invertIfNegative val="0"/>
          <c:val>
            <c:numRef>
              <c:f>'8.2'!$B$23:$M$23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9392-40E8-8779-969C3FF20C1C}"/>
            </c:ext>
          </c:extLst>
        </c:ser>
        <c:ser>
          <c:idx val="14"/>
          <c:order val="14"/>
          <c:tx>
            <c:strRef>
              <c:f>'8.2'!$A$24</c:f>
              <c:strCache>
                <c:ptCount val="1"/>
                <c:pt idx="0">
                  <c:v>Topné oleje</c:v>
                </c:pt>
              </c:strCache>
            </c:strRef>
          </c:tx>
          <c:spPr>
            <a:pattFill prst="ltUpDiag">
              <a:fgClr>
                <a:srgbClr val="5A6588"/>
              </a:fgClr>
              <a:bgClr>
                <a:sysClr val="window" lastClr="FFFFFF"/>
              </a:bgClr>
            </a:pattFill>
          </c:spPr>
          <c:invertIfNegative val="0"/>
          <c:val>
            <c:numRef>
              <c:f>'8.2'!$B$24:$M$24</c:f>
              <c:numCache>
                <c:formatCode>#,##0.0</c:formatCode>
                <c:ptCount val="12"/>
                <c:pt idx="0">
                  <c:v>11.740703</c:v>
                </c:pt>
                <c:pt idx="1">
                  <c:v>8.419833999999998</c:v>
                </c:pt>
                <c:pt idx="2">
                  <c:v>0.51259100000000002</c:v>
                </c:pt>
                <c:pt idx="3">
                  <c:v>2.5187349999999999</c:v>
                </c:pt>
                <c:pt idx="4">
                  <c:v>2.6171729999999997</c:v>
                </c:pt>
                <c:pt idx="5">
                  <c:v>4.5093750000000004</c:v>
                </c:pt>
                <c:pt idx="6">
                  <c:v>0.91500499999999996</c:v>
                </c:pt>
                <c:pt idx="7">
                  <c:v>1.5760020000000001</c:v>
                </c:pt>
                <c:pt idx="8">
                  <c:v>1.1510169999999997</c:v>
                </c:pt>
                <c:pt idx="9">
                  <c:v>3.6603889999999994</c:v>
                </c:pt>
                <c:pt idx="10">
                  <c:v>8.0630279999999992</c:v>
                </c:pt>
                <c:pt idx="11">
                  <c:v>5.3054050000000004</c:v>
                </c:pt>
              </c:numCache>
            </c:numRef>
          </c:val>
          <c:extLst>
            <c:ext xmlns:c16="http://schemas.microsoft.com/office/drawing/2014/chart" uri="{C3380CC4-5D6E-409C-BE32-E72D297353CC}">
              <c16:uniqueId val="{0000000E-9392-40E8-8779-969C3FF20C1C}"/>
            </c:ext>
          </c:extLst>
        </c:ser>
        <c:ser>
          <c:idx val="15"/>
          <c:order val="15"/>
          <c:tx>
            <c:strRef>
              <c:f>'8.2'!$A$25</c:f>
              <c:strCache>
                <c:ptCount val="1"/>
                <c:pt idx="0">
                  <c:v>Zemní plyn</c:v>
                </c:pt>
              </c:strCache>
            </c:strRef>
          </c:tx>
          <c:spPr>
            <a:pattFill prst="ltUpDiag">
              <a:fgClr>
                <a:srgbClr val="E86158"/>
              </a:fgClr>
              <a:bgClr>
                <a:sysClr val="window" lastClr="FFFFFF"/>
              </a:bgClr>
            </a:pattFill>
          </c:spPr>
          <c:invertIfNegative val="0"/>
          <c:val>
            <c:numRef>
              <c:f>'8.2'!$B$25:$M$25</c:f>
              <c:numCache>
                <c:formatCode>#,##0.0</c:formatCode>
                <c:ptCount val="12"/>
                <c:pt idx="0">
                  <c:v>85.536768000000009</c:v>
                </c:pt>
                <c:pt idx="1">
                  <c:v>87.772963999999973</c:v>
                </c:pt>
                <c:pt idx="2">
                  <c:v>80.401101000000011</c:v>
                </c:pt>
                <c:pt idx="3">
                  <c:v>68.516545000000008</c:v>
                </c:pt>
                <c:pt idx="4">
                  <c:v>42.820425999999976</c:v>
                </c:pt>
                <c:pt idx="5">
                  <c:v>41.321498999999989</c:v>
                </c:pt>
                <c:pt idx="6">
                  <c:v>29.817165999999997</c:v>
                </c:pt>
                <c:pt idx="7">
                  <c:v>31.322457999999994</c:v>
                </c:pt>
                <c:pt idx="8">
                  <c:v>27.009733000000001</c:v>
                </c:pt>
                <c:pt idx="9">
                  <c:v>46.179943999999999</c:v>
                </c:pt>
                <c:pt idx="10">
                  <c:v>68.037503999999998</c:v>
                </c:pt>
                <c:pt idx="11">
                  <c:v>76.395413999999988</c:v>
                </c:pt>
              </c:numCache>
            </c:numRef>
          </c:val>
          <c:extLst>
            <c:ext xmlns:c16="http://schemas.microsoft.com/office/drawing/2014/chart" uri="{C3380CC4-5D6E-409C-BE32-E72D297353CC}">
              <c16:uniqueId val="{0000000F-9392-40E8-8779-969C3FF20C1C}"/>
            </c:ext>
          </c:extLst>
        </c:ser>
        <c:dLbls>
          <c:showLegendKey val="0"/>
          <c:showVal val="0"/>
          <c:showCatName val="0"/>
          <c:showSerName val="0"/>
          <c:showPercent val="0"/>
          <c:showBubbleSize val="0"/>
        </c:dLbls>
        <c:gapWidth val="50"/>
        <c:overlap val="100"/>
        <c:axId val="237336832"/>
        <c:axId val="237355008"/>
      </c:barChart>
      <c:catAx>
        <c:axId val="23733683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7355008"/>
        <c:crosses val="autoZero"/>
        <c:auto val="1"/>
        <c:lblAlgn val="ctr"/>
        <c:lblOffset val="100"/>
        <c:noMultiLvlLbl val="0"/>
      </c:catAx>
      <c:valAx>
        <c:axId val="237355008"/>
        <c:scaling>
          <c:orientation val="minMax"/>
          <c:max val="6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7336832"/>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accent1"/>
              </a:solidFill>
            </c:spPr>
            <c:extLst>
              <c:ext xmlns:c16="http://schemas.microsoft.com/office/drawing/2014/chart" uri="{C3380CC4-5D6E-409C-BE32-E72D297353CC}">
                <c16:uniqueId val="{00000001-07AB-4CA6-AAA1-96A4B03D0DB8}"/>
              </c:ext>
            </c:extLst>
          </c:dPt>
          <c:dPt>
            <c:idx val="1"/>
            <c:bubble3D val="0"/>
            <c:spPr>
              <a:solidFill>
                <a:schemeClr val="accent2"/>
              </a:solidFill>
            </c:spPr>
            <c:extLst>
              <c:ext xmlns:c16="http://schemas.microsoft.com/office/drawing/2014/chart" uri="{C3380CC4-5D6E-409C-BE32-E72D297353CC}">
                <c16:uniqueId val="{00000002-07AB-4CA6-AAA1-96A4B03D0DB8}"/>
              </c:ext>
            </c:extLst>
          </c:dPt>
          <c:dPt>
            <c:idx val="2"/>
            <c:bubble3D val="0"/>
            <c:spPr>
              <a:solidFill>
                <a:schemeClr val="accent3"/>
              </a:solidFill>
            </c:spPr>
            <c:extLst>
              <c:ext xmlns:c16="http://schemas.microsoft.com/office/drawing/2014/chart" uri="{C3380CC4-5D6E-409C-BE32-E72D297353CC}">
                <c16:uniqueId val="{00000003-07AB-4CA6-AAA1-96A4B03D0DB8}"/>
              </c:ext>
            </c:extLst>
          </c:dPt>
          <c:dPt>
            <c:idx val="3"/>
            <c:bubble3D val="0"/>
            <c:spPr>
              <a:solidFill>
                <a:schemeClr val="accent4"/>
              </a:solidFill>
            </c:spPr>
            <c:extLst>
              <c:ext xmlns:c16="http://schemas.microsoft.com/office/drawing/2014/chart" uri="{C3380CC4-5D6E-409C-BE32-E72D297353CC}">
                <c16:uniqueId val="{00000004-07AB-4CA6-AAA1-96A4B03D0DB8}"/>
              </c:ext>
            </c:extLst>
          </c:dPt>
          <c:dPt>
            <c:idx val="4"/>
            <c:bubble3D val="0"/>
            <c:spPr>
              <a:solidFill>
                <a:schemeClr val="accent5"/>
              </a:solidFill>
            </c:spPr>
            <c:extLst>
              <c:ext xmlns:c16="http://schemas.microsoft.com/office/drawing/2014/chart" uri="{C3380CC4-5D6E-409C-BE32-E72D297353CC}">
                <c16:uniqueId val="{00000005-07AB-4CA6-AAA1-96A4B03D0DB8}"/>
              </c:ext>
            </c:extLst>
          </c:dPt>
          <c:dPt>
            <c:idx val="5"/>
            <c:bubble3D val="0"/>
            <c:spPr>
              <a:solidFill>
                <a:schemeClr val="accent6"/>
              </a:solidFill>
            </c:spPr>
            <c:extLst>
              <c:ext xmlns:c16="http://schemas.microsoft.com/office/drawing/2014/chart" uri="{C3380CC4-5D6E-409C-BE32-E72D297353CC}">
                <c16:uniqueId val="{00000006-07AB-4CA6-AAA1-96A4B03D0DB8}"/>
              </c:ext>
            </c:extLst>
          </c:dPt>
          <c:dPt>
            <c:idx val="6"/>
            <c:bubble3D val="0"/>
            <c:spPr>
              <a:solidFill>
                <a:srgbClr val="F0948F"/>
              </a:solidFill>
            </c:spPr>
            <c:extLst>
              <c:ext xmlns:c16="http://schemas.microsoft.com/office/drawing/2014/chart" uri="{C3380CC4-5D6E-409C-BE32-E72D297353CC}">
                <c16:uniqueId val="{00000007-07AB-4CA6-AAA1-96A4B03D0DB8}"/>
              </c:ext>
            </c:extLst>
          </c:dPt>
          <c:dPt>
            <c:idx val="7"/>
            <c:bubble3D val="0"/>
            <c:spPr>
              <a:solidFill>
                <a:srgbClr val="F7C9C7"/>
              </a:solidFill>
            </c:spPr>
            <c:extLst>
              <c:ext xmlns:c16="http://schemas.microsoft.com/office/drawing/2014/chart" uri="{C3380CC4-5D6E-409C-BE32-E72D297353CC}">
                <c16:uniqueId val="{00000000-155B-4D88-8DC4-E7B4C54CBE27}"/>
              </c:ext>
            </c:extLst>
          </c:dPt>
          <c:cat>
            <c:numRef>
              <c:f>'8.2'!$U$27:$U$34</c:f>
              <c:numCache>
                <c:formatCode>#,##0.0</c:formatCode>
                <c:ptCount val="8"/>
              </c:numCache>
            </c:numRef>
          </c:cat>
          <c:val>
            <c:numRef>
              <c:f>'8.2'!$P$27:$P$34</c:f>
              <c:numCache>
                <c:formatCode>0.0</c:formatCode>
                <c:ptCount val="8"/>
              </c:numCache>
            </c:numRef>
          </c:val>
          <c:extLst>
            <c:ext xmlns:c16="http://schemas.microsoft.com/office/drawing/2014/chart" uri="{C3380CC4-5D6E-409C-BE32-E72D297353CC}">
              <c16:uniqueId val="{00000001-155B-4D88-8DC4-E7B4C54CBE27}"/>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D55E-4FBD-9696-50200E1DB18A}"/>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D55E-4FBD-9696-50200E1DB18A}"/>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D55E-4FBD-9696-50200E1DB18A}"/>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D55E-4FBD-9696-50200E1DB18A}"/>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D55E-4FBD-9696-50200E1DB18A}"/>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D55E-4FBD-9696-50200E1DB18A}"/>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D55E-4FBD-9696-50200E1DB18A}"/>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D55E-4FBD-9696-50200E1DB18A}"/>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D55E-4FBD-9696-50200E1DB18A}"/>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D55E-4FBD-9696-50200E1DB18A}"/>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D55E-4FBD-9696-50200E1DB18A}"/>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D55E-4FBD-9696-50200E1DB18A}"/>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D55E-4FBD-9696-50200E1DB18A}"/>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D55E-4FBD-9696-50200E1DB18A}"/>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D55E-4FBD-9696-50200E1DB18A}"/>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D55E-4FBD-9696-50200E1DB18A}"/>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86C6-41AE-A3FE-BEAD1A7565F0}"/>
              </c:ext>
            </c:extLst>
          </c:dPt>
          <c:cat>
            <c:numRef>
              <c:f>'14.2'!$J$19:$J$26</c:f>
              <c:numCache>
                <c:formatCode>General</c:formatCode>
                <c:ptCount val="8"/>
              </c:numCache>
            </c:numRef>
          </c:cat>
          <c:val>
            <c:numRef>
              <c:f>'14.2'!$K$19:$K$26</c:f>
              <c:numCache>
                <c:formatCode>General</c:formatCode>
                <c:ptCount val="8"/>
              </c:numCache>
            </c:numRef>
          </c:val>
          <c:extLst>
            <c:ext xmlns:c16="http://schemas.microsoft.com/office/drawing/2014/chart" uri="{C3380CC4-5D6E-409C-BE32-E72D297353CC}">
              <c16:uniqueId val="{00000002-86C6-41AE-A3FE-BEAD1A7565F0}"/>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'14.2'!$H$19:$H$22</c:f>
              <c:numCache>
                <c:formatCode>0.0</c:formatCode>
                <c:ptCount val="4"/>
              </c:numCache>
            </c:numRef>
          </c:cat>
          <c:val>
            <c:numRef>
              <c:f>'14.2'!$I$19:$I$22</c:f>
              <c:numCache>
                <c:formatCode>0.0%</c:formatCode>
                <c:ptCount val="4"/>
              </c:numCache>
            </c:numRef>
          </c:val>
          <c:extLst>
            <c:ext xmlns:c16="http://schemas.microsoft.com/office/drawing/2014/chart" uri="{C3380CC4-5D6E-409C-BE32-E72D297353CC}">
              <c16:uniqueId val="{00000000-E40A-450D-9AA7-B0C71B71C1F4}"/>
            </c:ext>
          </c:extLst>
        </c:ser>
        <c:dLbls>
          <c:showLegendKey val="0"/>
          <c:showVal val="0"/>
          <c:showCatName val="0"/>
          <c:showSerName val="0"/>
          <c:showPercent val="0"/>
          <c:showBubbleSize val="0"/>
        </c:dLbls>
        <c:gapWidth val="150"/>
        <c:axId val="237951616"/>
        <c:axId val="237953408"/>
      </c:barChart>
      <c:catAx>
        <c:axId val="237951616"/>
        <c:scaling>
          <c:orientation val="maxMin"/>
        </c:scaling>
        <c:delete val="0"/>
        <c:axPos val="l"/>
        <c:numFmt formatCode="0.0" sourceLinked="1"/>
        <c:majorTickMark val="none"/>
        <c:minorTickMark val="none"/>
        <c:tickLblPos val="nextTo"/>
        <c:txPr>
          <a:bodyPr/>
          <a:lstStyle/>
          <a:p>
            <a:pPr>
              <a:defRPr sz="900"/>
            </a:pPr>
            <a:endParaRPr lang="cs-CZ"/>
          </a:p>
        </c:txPr>
        <c:crossAx val="237953408"/>
        <c:crosses val="autoZero"/>
        <c:auto val="1"/>
        <c:lblAlgn val="ctr"/>
        <c:lblOffset val="100"/>
        <c:noMultiLvlLbl val="0"/>
      </c:catAx>
      <c:valAx>
        <c:axId val="23795340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79516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'14.2'!$H$31:$H$38</c:f>
              <c:numCache>
                <c:formatCode>General</c:formatCode>
                <c:ptCount val="8"/>
              </c:numCache>
            </c:numRef>
          </c:cat>
          <c:val>
            <c:numRef>
              <c:f>'14.2'!$I$31:$I$38</c:f>
              <c:numCache>
                <c:formatCode>0.0%</c:formatCode>
                <c:ptCount val="8"/>
              </c:numCache>
            </c:numRef>
          </c:val>
          <c:extLst>
            <c:ext xmlns:c16="http://schemas.microsoft.com/office/drawing/2014/chart" uri="{C3380CC4-5D6E-409C-BE32-E72D297353CC}">
              <c16:uniqueId val="{00000000-C041-4E2A-B2DA-BC2D9EF31675}"/>
            </c:ext>
          </c:extLst>
        </c:ser>
        <c:dLbls>
          <c:showLegendKey val="0"/>
          <c:showVal val="0"/>
          <c:showCatName val="0"/>
          <c:showSerName val="0"/>
          <c:showPercent val="0"/>
          <c:showBubbleSize val="0"/>
        </c:dLbls>
        <c:gapWidth val="150"/>
        <c:axId val="237982080"/>
        <c:axId val="237983616"/>
      </c:barChart>
      <c:catAx>
        <c:axId val="237982080"/>
        <c:scaling>
          <c:orientation val="minMax"/>
        </c:scaling>
        <c:delete val="0"/>
        <c:axPos val="l"/>
        <c:numFmt formatCode="General" sourceLinked="1"/>
        <c:majorTickMark val="none"/>
        <c:minorTickMark val="none"/>
        <c:tickLblPos val="nextTo"/>
        <c:txPr>
          <a:bodyPr/>
          <a:lstStyle/>
          <a:p>
            <a:pPr>
              <a:defRPr sz="900"/>
            </a:pPr>
            <a:endParaRPr lang="cs-CZ"/>
          </a:p>
        </c:txPr>
        <c:crossAx val="237983616"/>
        <c:crosses val="autoZero"/>
        <c:auto val="1"/>
        <c:lblAlgn val="ctr"/>
        <c:lblOffset val="100"/>
        <c:noMultiLvlLbl val="0"/>
      </c:catAx>
      <c:valAx>
        <c:axId val="23798361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798208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'14.2'!$J$31</c:f>
              <c:strCache>
                <c:ptCount val="1"/>
              </c:strCache>
            </c:strRef>
          </c:tx>
          <c:invertIfNegative val="0"/>
          <c:cat>
            <c:numRef>
              <c:f>'14.2'!$K$30:$M$30</c:f>
              <c:numCache>
                <c:formatCode>General</c:formatCode>
                <c:ptCount val="3"/>
              </c:numCache>
            </c:numRef>
          </c:cat>
          <c:val>
            <c:numRef>
              <c:f>'14.2'!$K$31:$M$31</c:f>
              <c:numCache>
                <c:formatCode>#,##0.0</c:formatCode>
                <c:ptCount val="3"/>
              </c:numCache>
            </c:numRef>
          </c:val>
          <c:extLst>
            <c:ext xmlns:c16="http://schemas.microsoft.com/office/drawing/2014/chart" uri="{C3380CC4-5D6E-409C-BE32-E72D297353CC}">
              <c16:uniqueId val="{00000000-BF63-4CB6-B87C-D59736B3174C}"/>
            </c:ext>
          </c:extLst>
        </c:ser>
        <c:ser>
          <c:idx val="1"/>
          <c:order val="1"/>
          <c:tx>
            <c:strRef>
              <c:f>'14.2'!$J$32</c:f>
              <c:strCache>
                <c:ptCount val="1"/>
              </c:strCache>
            </c:strRef>
          </c:tx>
          <c:invertIfNegative val="0"/>
          <c:cat>
            <c:numRef>
              <c:f>'14.2'!$K$30:$M$30</c:f>
              <c:numCache>
                <c:formatCode>General</c:formatCode>
                <c:ptCount val="3"/>
              </c:numCache>
            </c:numRef>
          </c:cat>
          <c:val>
            <c:numRef>
              <c:f>'14.2'!$K$32:$M$32</c:f>
              <c:numCache>
                <c:formatCode>#,##0.0</c:formatCode>
                <c:ptCount val="3"/>
              </c:numCache>
            </c:numRef>
          </c:val>
          <c:extLst>
            <c:ext xmlns:c16="http://schemas.microsoft.com/office/drawing/2014/chart" uri="{C3380CC4-5D6E-409C-BE32-E72D297353CC}">
              <c16:uniqueId val="{00000001-BF63-4CB6-B87C-D59736B3174C}"/>
            </c:ext>
          </c:extLst>
        </c:ser>
        <c:ser>
          <c:idx val="2"/>
          <c:order val="2"/>
          <c:tx>
            <c:strRef>
              <c:f>'14.2'!$J$33</c:f>
              <c:strCache>
                <c:ptCount val="1"/>
              </c:strCache>
            </c:strRef>
          </c:tx>
          <c:invertIfNegative val="0"/>
          <c:cat>
            <c:numRef>
              <c:f>'14.2'!$K$30:$M$30</c:f>
              <c:numCache>
                <c:formatCode>General</c:formatCode>
                <c:ptCount val="3"/>
              </c:numCache>
            </c:numRef>
          </c:cat>
          <c:val>
            <c:numRef>
              <c:f>'14.2'!$K$33:$M$33</c:f>
              <c:numCache>
                <c:formatCode>#,##0.0</c:formatCode>
                <c:ptCount val="3"/>
              </c:numCache>
            </c:numRef>
          </c:val>
          <c:extLst>
            <c:ext xmlns:c16="http://schemas.microsoft.com/office/drawing/2014/chart" uri="{C3380CC4-5D6E-409C-BE32-E72D297353CC}">
              <c16:uniqueId val="{00000002-BF63-4CB6-B87C-D59736B3174C}"/>
            </c:ext>
          </c:extLst>
        </c:ser>
        <c:ser>
          <c:idx val="3"/>
          <c:order val="3"/>
          <c:tx>
            <c:strRef>
              <c:f>'14.2'!$J$34</c:f>
              <c:strCache>
                <c:ptCount val="1"/>
              </c:strCache>
            </c:strRef>
          </c:tx>
          <c:invertIfNegative val="0"/>
          <c:cat>
            <c:numRef>
              <c:f>'14.2'!$K$30:$M$30</c:f>
              <c:numCache>
                <c:formatCode>General</c:formatCode>
                <c:ptCount val="3"/>
              </c:numCache>
            </c:numRef>
          </c:cat>
          <c:val>
            <c:numRef>
              <c:f>'14.2'!$K$34:$M$34</c:f>
              <c:numCache>
                <c:formatCode>#,##0.0</c:formatCode>
                <c:ptCount val="3"/>
              </c:numCache>
            </c:numRef>
          </c:val>
          <c:extLst>
            <c:ext xmlns:c16="http://schemas.microsoft.com/office/drawing/2014/chart" uri="{C3380CC4-5D6E-409C-BE32-E72D297353CC}">
              <c16:uniqueId val="{00000003-BF63-4CB6-B87C-D59736B3174C}"/>
            </c:ext>
          </c:extLst>
        </c:ser>
        <c:ser>
          <c:idx val="4"/>
          <c:order val="4"/>
          <c:tx>
            <c:strRef>
              <c:f>'14.2'!$J$35</c:f>
              <c:strCache>
                <c:ptCount val="1"/>
              </c:strCache>
            </c:strRef>
          </c:tx>
          <c:invertIfNegative val="0"/>
          <c:cat>
            <c:numRef>
              <c:f>'14.2'!$K$30:$M$30</c:f>
              <c:numCache>
                <c:formatCode>General</c:formatCode>
                <c:ptCount val="3"/>
              </c:numCache>
            </c:numRef>
          </c:cat>
          <c:val>
            <c:numRef>
              <c:f>'14.2'!$K$35:$M$35</c:f>
              <c:numCache>
                <c:formatCode>#,##0.0</c:formatCode>
                <c:ptCount val="3"/>
              </c:numCache>
            </c:numRef>
          </c:val>
          <c:extLst>
            <c:ext xmlns:c16="http://schemas.microsoft.com/office/drawing/2014/chart" uri="{C3380CC4-5D6E-409C-BE32-E72D297353CC}">
              <c16:uniqueId val="{00000004-BF63-4CB6-B87C-D59736B3174C}"/>
            </c:ext>
          </c:extLst>
        </c:ser>
        <c:ser>
          <c:idx val="5"/>
          <c:order val="5"/>
          <c:tx>
            <c:strRef>
              <c:f>'14.2'!$J$36</c:f>
              <c:strCache>
                <c:ptCount val="1"/>
              </c:strCache>
            </c:strRef>
          </c:tx>
          <c:invertIfNegative val="0"/>
          <c:cat>
            <c:numRef>
              <c:f>'14.2'!$K$30:$M$30</c:f>
              <c:numCache>
                <c:formatCode>General</c:formatCode>
                <c:ptCount val="3"/>
              </c:numCache>
            </c:numRef>
          </c:cat>
          <c:val>
            <c:numRef>
              <c:f>'14.2'!$K$36:$M$36</c:f>
              <c:numCache>
                <c:formatCode>#,##0.0</c:formatCode>
                <c:ptCount val="3"/>
              </c:numCache>
            </c:numRef>
          </c:val>
          <c:extLst>
            <c:ext xmlns:c16="http://schemas.microsoft.com/office/drawing/2014/chart" uri="{C3380CC4-5D6E-409C-BE32-E72D297353CC}">
              <c16:uniqueId val="{00000005-BF63-4CB6-B87C-D59736B3174C}"/>
            </c:ext>
          </c:extLst>
        </c:ser>
        <c:ser>
          <c:idx val="6"/>
          <c:order val="6"/>
          <c:tx>
            <c:strRef>
              <c:f>'14.2'!$J$37</c:f>
              <c:strCache>
                <c:ptCount val="1"/>
              </c:strCache>
            </c:strRef>
          </c:tx>
          <c:invertIfNegative val="0"/>
          <c:cat>
            <c:numRef>
              <c:f>'14.2'!$K$30:$M$30</c:f>
              <c:numCache>
                <c:formatCode>General</c:formatCode>
                <c:ptCount val="3"/>
              </c:numCache>
            </c:numRef>
          </c:cat>
          <c:val>
            <c:numRef>
              <c:f>'14.2'!$K$37:$M$37</c:f>
              <c:numCache>
                <c:formatCode>#,##0.0</c:formatCode>
                <c:ptCount val="3"/>
              </c:numCache>
            </c:numRef>
          </c:val>
          <c:extLst>
            <c:ext xmlns:c16="http://schemas.microsoft.com/office/drawing/2014/chart" uri="{C3380CC4-5D6E-409C-BE32-E72D297353CC}">
              <c16:uniqueId val="{00000006-BF63-4CB6-B87C-D59736B3174C}"/>
            </c:ext>
          </c:extLst>
        </c:ser>
        <c:ser>
          <c:idx val="7"/>
          <c:order val="7"/>
          <c:tx>
            <c:strRef>
              <c:f>'14.2'!$J$38</c:f>
              <c:strCache>
                <c:ptCount val="1"/>
              </c:strCache>
            </c:strRef>
          </c:tx>
          <c:spPr>
            <a:solidFill>
              <a:srgbClr val="FFC000"/>
            </a:solidFill>
          </c:spPr>
          <c:invertIfNegative val="0"/>
          <c:cat>
            <c:numRef>
              <c:f>'14.2'!$K$30:$M$30</c:f>
              <c:numCache>
                <c:formatCode>General</c:formatCode>
                <c:ptCount val="3"/>
              </c:numCache>
            </c:numRef>
          </c:cat>
          <c:val>
            <c:numRef>
              <c:f>'14.2'!$K$38:$M$38</c:f>
              <c:numCache>
                <c:formatCode>#,##0.0</c:formatCode>
                <c:ptCount val="3"/>
              </c:numCache>
            </c:numRef>
          </c:val>
          <c:extLst>
            <c:ext xmlns:c16="http://schemas.microsoft.com/office/drawing/2014/chart" uri="{C3380CC4-5D6E-409C-BE32-E72D297353CC}">
              <c16:uniqueId val="{00000007-BF63-4CB6-B87C-D59736B3174C}"/>
            </c:ext>
          </c:extLst>
        </c:ser>
        <c:dLbls>
          <c:showLegendKey val="0"/>
          <c:showVal val="0"/>
          <c:showCatName val="0"/>
          <c:showSerName val="0"/>
          <c:showPercent val="0"/>
          <c:showBubbleSize val="0"/>
        </c:dLbls>
        <c:gapWidth val="150"/>
        <c:overlap val="100"/>
        <c:axId val="238024960"/>
        <c:axId val="239357952"/>
      </c:barChart>
      <c:catAx>
        <c:axId val="238024960"/>
        <c:scaling>
          <c:orientation val="minMax"/>
        </c:scaling>
        <c:delete val="0"/>
        <c:axPos val="b"/>
        <c:numFmt formatCode="General" sourceLinked="1"/>
        <c:majorTickMark val="none"/>
        <c:minorTickMark val="none"/>
        <c:tickLblPos val="nextTo"/>
        <c:txPr>
          <a:bodyPr/>
          <a:lstStyle/>
          <a:p>
            <a:pPr>
              <a:defRPr sz="900"/>
            </a:pPr>
            <a:endParaRPr lang="cs-CZ"/>
          </a:p>
        </c:txPr>
        <c:crossAx val="239357952"/>
        <c:crosses val="autoZero"/>
        <c:auto val="1"/>
        <c:lblAlgn val="ctr"/>
        <c:lblOffset val="100"/>
        <c:noMultiLvlLbl val="0"/>
      </c:catAx>
      <c:valAx>
        <c:axId val="239357952"/>
        <c:scaling>
          <c:orientation val="minMax"/>
          <c:max val="160000"/>
        </c:scaling>
        <c:delete val="0"/>
        <c:axPos val="l"/>
        <c:majorGridlines/>
        <c:numFmt formatCode="#,##0" sourceLinked="0"/>
        <c:majorTickMark val="out"/>
        <c:minorTickMark val="none"/>
        <c:tickLblPos val="nextTo"/>
        <c:spPr>
          <a:ln>
            <a:noFill/>
          </a:ln>
        </c:spPr>
        <c:txPr>
          <a:bodyPr/>
          <a:lstStyle/>
          <a:p>
            <a:pPr>
              <a:defRPr sz="900"/>
            </a:pPr>
            <a:endParaRPr lang="cs-CZ"/>
          </a:p>
        </c:txPr>
        <c:crossAx val="238024960"/>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paliv na výrobě tepla brutto</a:t>
            </a:r>
          </a:p>
        </c:rich>
      </c:tx>
      <c:layout>
        <c:manualLayout>
          <c:xMode val="edge"/>
          <c:yMode val="edge"/>
          <c:x val="2.4144810606041896E-3"/>
          <c:y val="1.6399302087024253E-2"/>
        </c:manualLayout>
      </c:layout>
      <c:overlay val="0"/>
    </c:title>
    <c:autoTitleDeleted val="0"/>
    <c:plotArea>
      <c:layout>
        <c:manualLayout>
          <c:layoutTarget val="inner"/>
          <c:xMode val="edge"/>
          <c:yMode val="edge"/>
          <c:x val="8.4615131625313048E-2"/>
          <c:y val="0.13996688115748598"/>
          <c:w val="0.76550208681263932"/>
          <c:h val="0.84562035940197744"/>
        </c:manualLayout>
      </c:layout>
      <c:doughnutChart>
        <c:varyColors val="1"/>
        <c:ser>
          <c:idx val="0"/>
          <c:order val="0"/>
          <c:dPt>
            <c:idx val="0"/>
            <c:bubble3D val="0"/>
            <c:spPr>
              <a:solidFill>
                <a:schemeClr val="tx2"/>
              </a:solidFill>
            </c:spPr>
            <c:extLst>
              <c:ext xmlns:c16="http://schemas.microsoft.com/office/drawing/2014/chart" uri="{C3380CC4-5D6E-409C-BE32-E72D297353CC}">
                <c16:uniqueId val="{00000001-2D58-41CF-B8C3-A7EEB731B536}"/>
              </c:ext>
            </c:extLst>
          </c:dPt>
          <c:dPt>
            <c:idx val="1"/>
            <c:bubble3D val="0"/>
            <c:spPr>
              <a:solidFill>
                <a:schemeClr val="accent2"/>
              </a:solidFill>
            </c:spPr>
            <c:extLst>
              <c:ext xmlns:c16="http://schemas.microsoft.com/office/drawing/2014/chart" uri="{C3380CC4-5D6E-409C-BE32-E72D297353CC}">
                <c16:uniqueId val="{00000003-2D58-41CF-B8C3-A7EEB731B536}"/>
              </c:ext>
            </c:extLst>
          </c:dPt>
          <c:dPt>
            <c:idx val="2"/>
            <c:bubble3D val="0"/>
            <c:spPr>
              <a:solidFill>
                <a:schemeClr val="accent3"/>
              </a:solidFill>
            </c:spPr>
            <c:extLst>
              <c:ext xmlns:c16="http://schemas.microsoft.com/office/drawing/2014/chart" uri="{C3380CC4-5D6E-409C-BE32-E72D297353CC}">
                <c16:uniqueId val="{00000005-2D58-41CF-B8C3-A7EEB731B536}"/>
              </c:ext>
            </c:extLst>
          </c:dPt>
          <c:dPt>
            <c:idx val="3"/>
            <c:bubble3D val="0"/>
            <c:spPr>
              <a:solidFill>
                <a:schemeClr val="accent4"/>
              </a:solidFill>
            </c:spPr>
            <c:extLst>
              <c:ext xmlns:c16="http://schemas.microsoft.com/office/drawing/2014/chart" uri="{C3380CC4-5D6E-409C-BE32-E72D297353CC}">
                <c16:uniqueId val="{0000000A-D1CC-4EE3-AE6B-71BF6A6E80D7}"/>
              </c:ext>
            </c:extLst>
          </c:dPt>
          <c:dPt>
            <c:idx val="4"/>
            <c:bubble3D val="0"/>
            <c:spPr>
              <a:solidFill>
                <a:schemeClr val="accent5"/>
              </a:solidFill>
            </c:spPr>
            <c:extLst>
              <c:ext xmlns:c16="http://schemas.microsoft.com/office/drawing/2014/chart" uri="{C3380CC4-5D6E-409C-BE32-E72D297353CC}">
                <c16:uniqueId val="{0000000B-D1CC-4EE3-AE6B-71BF6A6E80D7}"/>
              </c:ext>
            </c:extLst>
          </c:dPt>
          <c:dPt>
            <c:idx val="5"/>
            <c:bubble3D val="0"/>
            <c:spPr>
              <a:solidFill>
                <a:schemeClr val="accent6"/>
              </a:solidFill>
            </c:spPr>
            <c:extLst>
              <c:ext xmlns:c16="http://schemas.microsoft.com/office/drawing/2014/chart" uri="{C3380CC4-5D6E-409C-BE32-E72D297353CC}">
                <c16:uniqueId val="{0000000C-D1CC-4EE3-AE6B-71BF6A6E80D7}"/>
              </c:ext>
            </c:extLst>
          </c:dPt>
          <c:dPt>
            <c:idx val="6"/>
            <c:bubble3D val="0"/>
            <c:spPr>
              <a:solidFill>
                <a:srgbClr val="F0948F"/>
              </a:solidFill>
            </c:spPr>
            <c:extLst>
              <c:ext xmlns:c16="http://schemas.microsoft.com/office/drawing/2014/chart" uri="{C3380CC4-5D6E-409C-BE32-E72D297353CC}">
                <c16:uniqueId val="{00000007-2D58-41CF-B8C3-A7EEB731B536}"/>
              </c:ext>
            </c:extLst>
          </c:dPt>
          <c:dPt>
            <c:idx val="7"/>
            <c:bubble3D val="0"/>
            <c:spPr>
              <a:solidFill>
                <a:srgbClr val="F7C9C7"/>
              </a:solidFill>
            </c:spPr>
            <c:extLst>
              <c:ext xmlns:c16="http://schemas.microsoft.com/office/drawing/2014/chart" uri="{C3380CC4-5D6E-409C-BE32-E72D297353CC}">
                <c16:uniqueId val="{0000000D-D1CC-4EE3-AE6B-71BF6A6E80D7}"/>
              </c:ext>
            </c:extLst>
          </c:dPt>
          <c:dPt>
            <c:idx val="8"/>
            <c:bubble3D val="0"/>
            <c:spPr>
              <a:solidFill>
                <a:schemeClr val="tx1"/>
              </a:solidFill>
            </c:spPr>
            <c:extLst>
              <c:ext xmlns:c16="http://schemas.microsoft.com/office/drawing/2014/chart" uri="{C3380CC4-5D6E-409C-BE32-E72D297353CC}">
                <c16:uniqueId val="{0000000E-D1CC-4EE3-AE6B-71BF6A6E80D7}"/>
              </c:ext>
            </c:extLst>
          </c:dPt>
          <c:dPt>
            <c:idx val="9"/>
            <c:bubble3D val="0"/>
            <c:spPr>
              <a:solidFill>
                <a:srgbClr val="646363"/>
              </a:solidFill>
            </c:spPr>
            <c:extLst>
              <c:ext xmlns:c16="http://schemas.microsoft.com/office/drawing/2014/chart" uri="{C3380CC4-5D6E-409C-BE32-E72D297353CC}">
                <c16:uniqueId val="{0000000A-546B-4CF4-BA66-24C6A2768B6A}"/>
              </c:ext>
            </c:extLst>
          </c:dPt>
          <c:dPt>
            <c:idx val="10"/>
            <c:bubble3D val="0"/>
            <c:spPr>
              <a:solidFill>
                <a:srgbClr val="9D9D9C"/>
              </a:solidFill>
            </c:spPr>
            <c:extLst>
              <c:ext xmlns:c16="http://schemas.microsoft.com/office/drawing/2014/chart" uri="{C3380CC4-5D6E-409C-BE32-E72D297353CC}">
                <c16:uniqueId val="{0000000F-D1CC-4EE3-AE6B-71BF6A6E80D7}"/>
              </c:ext>
            </c:extLst>
          </c:dPt>
          <c:dPt>
            <c:idx val="11"/>
            <c:bubble3D val="0"/>
            <c:spPr>
              <a:solidFill>
                <a:srgbClr val="D0D0D0"/>
              </a:solidFill>
            </c:spPr>
            <c:extLst>
              <c:ext xmlns:c16="http://schemas.microsoft.com/office/drawing/2014/chart" uri="{C3380CC4-5D6E-409C-BE32-E72D297353CC}">
                <c16:uniqueId val="{0000000B-546B-4CF4-BA66-24C6A2768B6A}"/>
              </c:ext>
            </c:extLst>
          </c:dPt>
          <c:dPt>
            <c:idx val="12"/>
            <c:bubble3D val="0"/>
            <c:spPr>
              <a:pattFill prst="ltUpDiag">
                <a:fgClr>
                  <a:schemeClr val="tx2"/>
                </a:fgClr>
                <a:bgClr>
                  <a:schemeClr val="bg1"/>
                </a:bgClr>
              </a:pattFill>
            </c:spPr>
            <c:extLst>
              <c:ext xmlns:c16="http://schemas.microsoft.com/office/drawing/2014/chart" uri="{C3380CC4-5D6E-409C-BE32-E72D297353CC}">
                <c16:uniqueId val="{0000000C-546B-4CF4-BA66-24C6A2768B6A}"/>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10-D1CC-4EE3-AE6B-71BF6A6E80D7}"/>
              </c:ext>
            </c:extLst>
          </c:dPt>
          <c:dPt>
            <c:idx val="14"/>
            <c:bubble3D val="0"/>
            <c:spPr>
              <a:pattFill prst="ltUpDiag">
                <a:fgClr>
                  <a:schemeClr val="accent2"/>
                </a:fgClr>
                <a:bgClr>
                  <a:schemeClr val="bg1"/>
                </a:bgClr>
              </a:pattFill>
            </c:spPr>
            <c:extLst>
              <c:ext xmlns:c16="http://schemas.microsoft.com/office/drawing/2014/chart" uri="{C3380CC4-5D6E-409C-BE32-E72D297353CC}">
                <c16:uniqueId val="{00000011-D1CC-4EE3-AE6B-71BF6A6E80D7}"/>
              </c:ext>
            </c:extLst>
          </c:dPt>
          <c:dPt>
            <c:idx val="15"/>
            <c:bubble3D val="0"/>
            <c:spPr>
              <a:pattFill prst="ltUpDiag">
                <a:fgClr>
                  <a:schemeClr val="accent6"/>
                </a:fgClr>
                <a:bgClr>
                  <a:schemeClr val="bg1"/>
                </a:bgClr>
              </a:pattFill>
            </c:spPr>
            <c:extLst>
              <c:ext xmlns:c16="http://schemas.microsoft.com/office/drawing/2014/chart" uri="{C3380CC4-5D6E-409C-BE32-E72D297353CC}">
                <c16:uniqueId val="{00000009-2D58-41CF-B8C3-A7EEB731B536}"/>
              </c:ext>
            </c:extLst>
          </c:dPt>
          <c:dLbls>
            <c:dLbl>
              <c:idx val="2"/>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5-2D58-41CF-B8C3-A7EEB731B536}"/>
                </c:ext>
              </c:extLst>
            </c:dLbl>
            <c:dLbl>
              <c:idx val="3"/>
              <c:delete val="1"/>
              <c:extLst>
                <c:ext xmlns:c15="http://schemas.microsoft.com/office/drawing/2012/chart" uri="{CE6537A1-D6FC-4f65-9D91-7224C49458BB}"/>
                <c:ext xmlns:c16="http://schemas.microsoft.com/office/drawing/2014/chart" uri="{C3380CC4-5D6E-409C-BE32-E72D297353CC}">
                  <c16:uniqueId val="{0000000A-D1CC-4EE3-AE6B-71BF6A6E80D7}"/>
                </c:ext>
              </c:extLst>
            </c:dLbl>
            <c:dLbl>
              <c:idx val="4"/>
              <c:delete val="1"/>
              <c:extLst>
                <c:ext xmlns:c15="http://schemas.microsoft.com/office/drawing/2012/chart" uri="{CE6537A1-D6FC-4f65-9D91-7224C49458BB}"/>
                <c:ext xmlns:c16="http://schemas.microsoft.com/office/drawing/2014/chart" uri="{C3380CC4-5D6E-409C-BE32-E72D297353CC}">
                  <c16:uniqueId val="{0000000B-D1CC-4EE3-AE6B-71BF6A6E80D7}"/>
                </c:ext>
              </c:extLst>
            </c:dLbl>
            <c:dLbl>
              <c:idx val="5"/>
              <c:delete val="1"/>
              <c:extLst>
                <c:ext xmlns:c15="http://schemas.microsoft.com/office/drawing/2012/chart" uri="{CE6537A1-D6FC-4f65-9D91-7224C49458BB}"/>
                <c:ext xmlns:c16="http://schemas.microsoft.com/office/drawing/2014/chart" uri="{C3380CC4-5D6E-409C-BE32-E72D297353CC}">
                  <c16:uniqueId val="{0000000C-D1CC-4EE3-AE6B-71BF6A6E80D7}"/>
                </c:ext>
              </c:extLst>
            </c:dLbl>
            <c:dLbl>
              <c:idx val="6"/>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7-2D58-41CF-B8C3-A7EEB731B536}"/>
                </c:ext>
              </c:extLst>
            </c:dLbl>
            <c:dLbl>
              <c:idx val="7"/>
              <c:layout>
                <c:manualLayout>
                  <c:x val="-0.15021299633066654"/>
                  <c:y val="9.3129756629883625E-2"/>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1CC-4EE3-AE6B-71BF6A6E80D7}"/>
                </c:ext>
              </c:extLst>
            </c:dLbl>
            <c:dLbl>
              <c:idx val="8"/>
              <c:delete val="1"/>
              <c:extLst>
                <c:ext xmlns:c15="http://schemas.microsoft.com/office/drawing/2012/chart" uri="{CE6537A1-D6FC-4f65-9D91-7224C49458BB}"/>
                <c:ext xmlns:c16="http://schemas.microsoft.com/office/drawing/2014/chart" uri="{C3380CC4-5D6E-409C-BE32-E72D297353CC}">
                  <c16:uniqueId val="{0000000E-D1CC-4EE3-AE6B-71BF6A6E80D7}"/>
                </c:ext>
              </c:extLst>
            </c:dLbl>
            <c:dLbl>
              <c:idx val="10"/>
              <c:layout>
                <c:manualLayout>
                  <c:x val="-0.15552573077440879"/>
                  <c:y val="5.1222181456708593E-2"/>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D1CC-4EE3-AE6B-71BF6A6E80D7}"/>
                </c:ext>
              </c:extLst>
            </c:dLbl>
            <c:dLbl>
              <c:idx val="11"/>
              <c:numFmt formatCode="0%" sourceLinked="0"/>
              <c:spPr>
                <a:noFill/>
                <a:ln>
                  <a:noFill/>
                </a:ln>
                <a:effectLst/>
              </c:spPr>
              <c:txPr>
                <a:bodyPr/>
                <a:lstStyle/>
                <a:p>
                  <a:pPr>
                    <a:defRPr sz="900">
                      <a:solidFill>
                        <a:schemeClr val="tx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B-546B-4CF4-BA66-24C6A2768B6A}"/>
                </c:ext>
              </c:extLst>
            </c:dLbl>
            <c:dLbl>
              <c:idx val="12"/>
              <c:numFmt formatCode="0%" sourceLinked="0"/>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C-546B-4CF4-BA66-24C6A2768B6A}"/>
                </c:ext>
              </c:extLst>
            </c:dLbl>
            <c:dLbl>
              <c:idx val="13"/>
              <c:delete val="1"/>
              <c:extLst>
                <c:ext xmlns:c15="http://schemas.microsoft.com/office/drawing/2012/chart" uri="{CE6537A1-D6FC-4f65-9D91-7224C49458BB}"/>
                <c:ext xmlns:c16="http://schemas.microsoft.com/office/drawing/2014/chart" uri="{C3380CC4-5D6E-409C-BE32-E72D297353CC}">
                  <c16:uniqueId val="{00000010-D1CC-4EE3-AE6B-71BF6A6E80D7}"/>
                </c:ext>
              </c:extLst>
            </c:dLbl>
            <c:dLbl>
              <c:idx val="14"/>
              <c:layout>
                <c:manualLayout>
                  <c:x val="-0.16700271625982663"/>
                  <c:y val="-5.3296832519590963E-2"/>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D1CC-4EE3-AE6B-71BF6A6E80D7}"/>
                </c:ext>
              </c:extLst>
            </c:dLbl>
            <c:dLbl>
              <c:idx val="15"/>
              <c:numFmt formatCode="0%" sourceLinked="0"/>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9-2D58-41CF-B8C3-A7EEB731B536}"/>
                </c:ext>
              </c:extLst>
            </c:dLbl>
            <c:numFmt formatCode="0%" sourceLinked="0"/>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'4.1'!$A$25:$A$40</c:f>
              <c:strCache>
                <c:ptCount val="16"/>
                <c:pt idx="0">
                  <c:v>Biomasa</c:v>
                </c:pt>
                <c:pt idx="1">
                  <c:v>Bioplyn</c:v>
                </c:pt>
                <c:pt idx="2">
                  <c:v>Černé uhlí</c:v>
                </c:pt>
                <c:pt idx="3">
                  <c:v>Elektrická energie</c:v>
                </c:pt>
                <c:pt idx="4">
                  <c:v>Energie prostředí (tepelné čerpadlo)</c:v>
                </c:pt>
                <c:pt idx="5">
                  <c:v>Energie Slunce (solární kolektor)</c:v>
                </c:pt>
                <c:pt idx="6">
                  <c:v>Hnědé uhlí</c:v>
                </c:pt>
                <c:pt idx="7">
                  <c:v>Jaderné palivo</c:v>
                </c:pt>
                <c:pt idx="8">
                  <c:v>Koks</c:v>
                </c:pt>
                <c:pt idx="9">
                  <c:v>Odpadní teplo</c:v>
                </c:pt>
                <c:pt idx="10">
                  <c:v>Ostatní kapalná paliva</c:v>
                </c:pt>
                <c:pt idx="11">
                  <c:v>Ostatní pevná paliva</c:v>
                </c:pt>
                <c:pt idx="12">
                  <c:v>Ostatní plyny</c:v>
                </c:pt>
                <c:pt idx="13">
                  <c:v>Ostatní</c:v>
                </c:pt>
                <c:pt idx="14">
                  <c:v>Topné oleje</c:v>
                </c:pt>
                <c:pt idx="15">
                  <c:v>Zemní plyn</c:v>
                </c:pt>
              </c:strCache>
            </c:strRef>
          </c:cat>
          <c:val>
            <c:numRef>
              <c:f>'4.1'!$B$25:$B$40</c:f>
              <c:numCache>
                <c:formatCode>#,##0.0</c:formatCode>
                <c:ptCount val="16"/>
                <c:pt idx="0">
                  <c:v>21881.220539999998</c:v>
                </c:pt>
                <c:pt idx="1">
                  <c:v>4200.9278069999991</c:v>
                </c:pt>
                <c:pt idx="2">
                  <c:v>10789.971338000001</c:v>
                </c:pt>
                <c:pt idx="3">
                  <c:v>119.36518000000002</c:v>
                </c:pt>
                <c:pt idx="4">
                  <c:v>67.070309000000009</c:v>
                </c:pt>
                <c:pt idx="5">
                  <c:v>0.50351000000000001</c:v>
                </c:pt>
                <c:pt idx="6">
                  <c:v>54241.65748400001</c:v>
                </c:pt>
                <c:pt idx="7">
                  <c:v>1126.2329999999999</c:v>
                </c:pt>
                <c:pt idx="8">
                  <c:v>0</c:v>
                </c:pt>
                <c:pt idx="9">
                  <c:v>8189.7214540000004</c:v>
                </c:pt>
                <c:pt idx="10">
                  <c:v>379.85054299999996</c:v>
                </c:pt>
                <c:pt idx="11">
                  <c:v>4382.4417517082538</c:v>
                </c:pt>
                <c:pt idx="12">
                  <c:v>7424.863077</c:v>
                </c:pt>
                <c:pt idx="13">
                  <c:v>0</c:v>
                </c:pt>
                <c:pt idx="14">
                  <c:v>657.23896300000013</c:v>
                </c:pt>
                <c:pt idx="15">
                  <c:v>27461.963951396498</c:v>
                </c:pt>
              </c:numCache>
            </c:numRef>
          </c:val>
          <c:extLst>
            <c:ext xmlns:c16="http://schemas.microsoft.com/office/drawing/2014/chart" uri="{C3380CC4-5D6E-409C-BE32-E72D297353CC}">
              <c16:uniqueId val="{00000012-2D58-41CF-B8C3-A7EEB731B536}"/>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'14.2'!$L$19:$L$26</c:f>
              <c:numCache>
                <c:formatCode>General</c:formatCode>
                <c:ptCount val="8"/>
              </c:numCache>
            </c:numRef>
          </c:cat>
          <c:val>
            <c:numRef>
              <c:f>'14.2'!$M$19:$M$26</c:f>
              <c:numCache>
                <c:formatCode>0.0%</c:formatCode>
                <c:ptCount val="8"/>
              </c:numCache>
            </c:numRef>
          </c:val>
          <c:extLst>
            <c:ext xmlns:c16="http://schemas.microsoft.com/office/drawing/2014/chart" uri="{C3380CC4-5D6E-409C-BE32-E72D297353CC}">
              <c16:uniqueId val="{00000000-C1AB-41B7-ABDD-8E7EC0EC03F0}"/>
            </c:ext>
          </c:extLst>
        </c:ser>
        <c:dLbls>
          <c:showLegendKey val="0"/>
          <c:showVal val="0"/>
          <c:showCatName val="0"/>
          <c:showSerName val="0"/>
          <c:showPercent val="0"/>
          <c:showBubbleSize val="0"/>
        </c:dLbls>
        <c:gapWidth val="150"/>
        <c:axId val="239387392"/>
        <c:axId val="239388928"/>
      </c:barChart>
      <c:catAx>
        <c:axId val="239387392"/>
        <c:scaling>
          <c:orientation val="minMax"/>
        </c:scaling>
        <c:delete val="0"/>
        <c:axPos val="l"/>
        <c:numFmt formatCode="General" sourceLinked="1"/>
        <c:majorTickMark val="none"/>
        <c:minorTickMark val="none"/>
        <c:tickLblPos val="nextTo"/>
        <c:txPr>
          <a:bodyPr/>
          <a:lstStyle/>
          <a:p>
            <a:pPr>
              <a:defRPr sz="900"/>
            </a:pPr>
            <a:endParaRPr lang="cs-CZ"/>
          </a:p>
        </c:txPr>
        <c:crossAx val="239388928"/>
        <c:crosses val="autoZero"/>
        <c:auto val="1"/>
        <c:lblAlgn val="ctr"/>
        <c:lblOffset val="100"/>
        <c:noMultiLvlLbl val="0"/>
      </c:catAx>
      <c:valAx>
        <c:axId val="23938892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38739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064F-4F63-8439-5189DA88F5C3}"/>
              </c:ext>
            </c:extLst>
          </c:dPt>
          <c:cat>
            <c:numRef>
              <c:f>'14.3'!$J$19:$J$26</c:f>
              <c:numCache>
                <c:formatCode>General</c:formatCode>
                <c:ptCount val="8"/>
              </c:numCache>
            </c:numRef>
          </c:cat>
          <c:val>
            <c:numRef>
              <c:f>'14.3'!$K$19:$K$26</c:f>
              <c:numCache>
                <c:formatCode>General</c:formatCode>
                <c:ptCount val="8"/>
              </c:numCache>
            </c:numRef>
          </c:val>
          <c:extLst>
            <c:ext xmlns:c16="http://schemas.microsoft.com/office/drawing/2014/chart" uri="{C3380CC4-5D6E-409C-BE32-E72D297353CC}">
              <c16:uniqueId val="{00000002-064F-4F63-8439-5189DA88F5C3}"/>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'14.3'!$H$19:$H$22</c:f>
              <c:numCache>
                <c:formatCode>0.0</c:formatCode>
                <c:ptCount val="4"/>
              </c:numCache>
            </c:numRef>
          </c:cat>
          <c:val>
            <c:numRef>
              <c:f>'14.3'!$I$19:$I$22</c:f>
              <c:numCache>
                <c:formatCode>0.0%</c:formatCode>
                <c:ptCount val="4"/>
              </c:numCache>
            </c:numRef>
          </c:val>
          <c:extLst>
            <c:ext xmlns:c16="http://schemas.microsoft.com/office/drawing/2014/chart" uri="{C3380CC4-5D6E-409C-BE32-E72D297353CC}">
              <c16:uniqueId val="{00000000-8C6E-4C87-B0B1-18623D096D01}"/>
            </c:ext>
          </c:extLst>
        </c:ser>
        <c:dLbls>
          <c:showLegendKey val="0"/>
          <c:showVal val="0"/>
          <c:showCatName val="0"/>
          <c:showSerName val="0"/>
          <c:showPercent val="0"/>
          <c:showBubbleSize val="0"/>
        </c:dLbls>
        <c:gapWidth val="150"/>
        <c:axId val="237731200"/>
        <c:axId val="237745280"/>
      </c:barChart>
      <c:catAx>
        <c:axId val="237731200"/>
        <c:scaling>
          <c:orientation val="maxMin"/>
        </c:scaling>
        <c:delete val="0"/>
        <c:axPos val="l"/>
        <c:numFmt formatCode="0.0" sourceLinked="1"/>
        <c:majorTickMark val="none"/>
        <c:minorTickMark val="none"/>
        <c:tickLblPos val="nextTo"/>
        <c:txPr>
          <a:bodyPr/>
          <a:lstStyle/>
          <a:p>
            <a:pPr>
              <a:defRPr sz="900"/>
            </a:pPr>
            <a:endParaRPr lang="cs-CZ"/>
          </a:p>
        </c:txPr>
        <c:crossAx val="237745280"/>
        <c:crosses val="autoZero"/>
        <c:auto val="1"/>
        <c:lblAlgn val="ctr"/>
        <c:lblOffset val="100"/>
        <c:noMultiLvlLbl val="0"/>
      </c:catAx>
      <c:valAx>
        <c:axId val="23774528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773120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'14.3'!$H$31:$H$38</c:f>
              <c:numCache>
                <c:formatCode>General</c:formatCode>
                <c:ptCount val="8"/>
              </c:numCache>
            </c:numRef>
          </c:cat>
          <c:val>
            <c:numRef>
              <c:f>'14.3'!$I$31:$I$38</c:f>
              <c:numCache>
                <c:formatCode>0.0%</c:formatCode>
                <c:ptCount val="8"/>
              </c:numCache>
            </c:numRef>
          </c:val>
          <c:extLst>
            <c:ext xmlns:c16="http://schemas.microsoft.com/office/drawing/2014/chart" uri="{C3380CC4-5D6E-409C-BE32-E72D297353CC}">
              <c16:uniqueId val="{00000000-D1A1-44DC-B712-E20257FC3DE5}"/>
            </c:ext>
          </c:extLst>
        </c:ser>
        <c:dLbls>
          <c:showLegendKey val="0"/>
          <c:showVal val="0"/>
          <c:showCatName val="0"/>
          <c:showSerName val="0"/>
          <c:showPercent val="0"/>
          <c:showBubbleSize val="0"/>
        </c:dLbls>
        <c:gapWidth val="150"/>
        <c:axId val="239674496"/>
        <c:axId val="239676032"/>
      </c:barChart>
      <c:catAx>
        <c:axId val="239674496"/>
        <c:scaling>
          <c:orientation val="minMax"/>
        </c:scaling>
        <c:delete val="0"/>
        <c:axPos val="l"/>
        <c:numFmt formatCode="General" sourceLinked="1"/>
        <c:majorTickMark val="none"/>
        <c:minorTickMark val="none"/>
        <c:tickLblPos val="nextTo"/>
        <c:txPr>
          <a:bodyPr/>
          <a:lstStyle/>
          <a:p>
            <a:pPr>
              <a:defRPr sz="900"/>
            </a:pPr>
            <a:endParaRPr lang="cs-CZ"/>
          </a:p>
        </c:txPr>
        <c:crossAx val="239676032"/>
        <c:crosses val="autoZero"/>
        <c:auto val="1"/>
        <c:lblAlgn val="ctr"/>
        <c:lblOffset val="100"/>
        <c:noMultiLvlLbl val="0"/>
      </c:catAx>
      <c:valAx>
        <c:axId val="23967603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67449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'14.3'!$J$31</c:f>
              <c:strCache>
                <c:ptCount val="1"/>
              </c:strCache>
            </c:strRef>
          </c:tx>
          <c:invertIfNegative val="0"/>
          <c:cat>
            <c:numRef>
              <c:f>'14.3'!$K$30:$M$30</c:f>
              <c:numCache>
                <c:formatCode>General</c:formatCode>
                <c:ptCount val="3"/>
              </c:numCache>
            </c:numRef>
          </c:cat>
          <c:val>
            <c:numRef>
              <c:f>'14.3'!$K$31:$M$31</c:f>
              <c:numCache>
                <c:formatCode>#,##0.0</c:formatCode>
                <c:ptCount val="3"/>
              </c:numCache>
            </c:numRef>
          </c:val>
          <c:extLst>
            <c:ext xmlns:c16="http://schemas.microsoft.com/office/drawing/2014/chart" uri="{C3380CC4-5D6E-409C-BE32-E72D297353CC}">
              <c16:uniqueId val="{00000000-5E00-4FCE-A12A-4B4C1DFBFB4B}"/>
            </c:ext>
          </c:extLst>
        </c:ser>
        <c:ser>
          <c:idx val="1"/>
          <c:order val="1"/>
          <c:tx>
            <c:strRef>
              <c:f>'14.3'!$J$32</c:f>
              <c:strCache>
                <c:ptCount val="1"/>
              </c:strCache>
            </c:strRef>
          </c:tx>
          <c:invertIfNegative val="0"/>
          <c:cat>
            <c:numRef>
              <c:f>'14.3'!$K$30:$M$30</c:f>
              <c:numCache>
                <c:formatCode>General</c:formatCode>
                <c:ptCount val="3"/>
              </c:numCache>
            </c:numRef>
          </c:cat>
          <c:val>
            <c:numRef>
              <c:f>'14.3'!$K$32:$M$32</c:f>
              <c:numCache>
                <c:formatCode>#,##0.0</c:formatCode>
                <c:ptCount val="3"/>
              </c:numCache>
            </c:numRef>
          </c:val>
          <c:extLst>
            <c:ext xmlns:c16="http://schemas.microsoft.com/office/drawing/2014/chart" uri="{C3380CC4-5D6E-409C-BE32-E72D297353CC}">
              <c16:uniqueId val="{00000001-5E00-4FCE-A12A-4B4C1DFBFB4B}"/>
            </c:ext>
          </c:extLst>
        </c:ser>
        <c:ser>
          <c:idx val="2"/>
          <c:order val="2"/>
          <c:tx>
            <c:strRef>
              <c:f>'14.3'!$J$33</c:f>
              <c:strCache>
                <c:ptCount val="1"/>
              </c:strCache>
            </c:strRef>
          </c:tx>
          <c:invertIfNegative val="0"/>
          <c:cat>
            <c:numRef>
              <c:f>'14.3'!$K$30:$M$30</c:f>
              <c:numCache>
                <c:formatCode>General</c:formatCode>
                <c:ptCount val="3"/>
              </c:numCache>
            </c:numRef>
          </c:cat>
          <c:val>
            <c:numRef>
              <c:f>'14.3'!$K$33:$M$33</c:f>
              <c:numCache>
                <c:formatCode>#,##0.0</c:formatCode>
                <c:ptCount val="3"/>
              </c:numCache>
            </c:numRef>
          </c:val>
          <c:extLst>
            <c:ext xmlns:c16="http://schemas.microsoft.com/office/drawing/2014/chart" uri="{C3380CC4-5D6E-409C-BE32-E72D297353CC}">
              <c16:uniqueId val="{00000002-5E00-4FCE-A12A-4B4C1DFBFB4B}"/>
            </c:ext>
          </c:extLst>
        </c:ser>
        <c:ser>
          <c:idx val="3"/>
          <c:order val="3"/>
          <c:tx>
            <c:strRef>
              <c:f>'14.3'!$J$34</c:f>
              <c:strCache>
                <c:ptCount val="1"/>
              </c:strCache>
            </c:strRef>
          </c:tx>
          <c:invertIfNegative val="0"/>
          <c:cat>
            <c:numRef>
              <c:f>'14.3'!$K$30:$M$30</c:f>
              <c:numCache>
                <c:formatCode>General</c:formatCode>
                <c:ptCount val="3"/>
              </c:numCache>
            </c:numRef>
          </c:cat>
          <c:val>
            <c:numRef>
              <c:f>'14.3'!$K$34:$M$34</c:f>
              <c:numCache>
                <c:formatCode>#,##0.0</c:formatCode>
                <c:ptCount val="3"/>
              </c:numCache>
            </c:numRef>
          </c:val>
          <c:extLst>
            <c:ext xmlns:c16="http://schemas.microsoft.com/office/drawing/2014/chart" uri="{C3380CC4-5D6E-409C-BE32-E72D297353CC}">
              <c16:uniqueId val="{00000003-5E00-4FCE-A12A-4B4C1DFBFB4B}"/>
            </c:ext>
          </c:extLst>
        </c:ser>
        <c:ser>
          <c:idx val="4"/>
          <c:order val="4"/>
          <c:tx>
            <c:strRef>
              <c:f>'14.3'!$J$35</c:f>
              <c:strCache>
                <c:ptCount val="1"/>
              </c:strCache>
            </c:strRef>
          </c:tx>
          <c:invertIfNegative val="0"/>
          <c:cat>
            <c:numRef>
              <c:f>'14.3'!$K$30:$M$30</c:f>
              <c:numCache>
                <c:formatCode>General</c:formatCode>
                <c:ptCount val="3"/>
              </c:numCache>
            </c:numRef>
          </c:cat>
          <c:val>
            <c:numRef>
              <c:f>'14.3'!$K$35:$M$35</c:f>
              <c:numCache>
                <c:formatCode>#,##0.0</c:formatCode>
                <c:ptCount val="3"/>
              </c:numCache>
            </c:numRef>
          </c:val>
          <c:extLst>
            <c:ext xmlns:c16="http://schemas.microsoft.com/office/drawing/2014/chart" uri="{C3380CC4-5D6E-409C-BE32-E72D297353CC}">
              <c16:uniqueId val="{00000004-5E00-4FCE-A12A-4B4C1DFBFB4B}"/>
            </c:ext>
          </c:extLst>
        </c:ser>
        <c:ser>
          <c:idx val="5"/>
          <c:order val="5"/>
          <c:tx>
            <c:strRef>
              <c:f>'14.3'!$J$36</c:f>
              <c:strCache>
                <c:ptCount val="1"/>
              </c:strCache>
            </c:strRef>
          </c:tx>
          <c:invertIfNegative val="0"/>
          <c:cat>
            <c:numRef>
              <c:f>'14.3'!$K$30:$M$30</c:f>
              <c:numCache>
                <c:formatCode>General</c:formatCode>
                <c:ptCount val="3"/>
              </c:numCache>
            </c:numRef>
          </c:cat>
          <c:val>
            <c:numRef>
              <c:f>'14.3'!$K$36:$M$36</c:f>
              <c:numCache>
                <c:formatCode>#,##0.0</c:formatCode>
                <c:ptCount val="3"/>
              </c:numCache>
            </c:numRef>
          </c:val>
          <c:extLst>
            <c:ext xmlns:c16="http://schemas.microsoft.com/office/drawing/2014/chart" uri="{C3380CC4-5D6E-409C-BE32-E72D297353CC}">
              <c16:uniqueId val="{00000005-5E00-4FCE-A12A-4B4C1DFBFB4B}"/>
            </c:ext>
          </c:extLst>
        </c:ser>
        <c:ser>
          <c:idx val="6"/>
          <c:order val="6"/>
          <c:tx>
            <c:strRef>
              <c:f>'14.3'!$J$37</c:f>
              <c:strCache>
                <c:ptCount val="1"/>
              </c:strCache>
            </c:strRef>
          </c:tx>
          <c:invertIfNegative val="0"/>
          <c:cat>
            <c:numRef>
              <c:f>'14.3'!$K$30:$M$30</c:f>
              <c:numCache>
                <c:formatCode>General</c:formatCode>
                <c:ptCount val="3"/>
              </c:numCache>
            </c:numRef>
          </c:cat>
          <c:val>
            <c:numRef>
              <c:f>'14.3'!$K$37:$M$37</c:f>
              <c:numCache>
                <c:formatCode>#,##0.0</c:formatCode>
                <c:ptCount val="3"/>
              </c:numCache>
            </c:numRef>
          </c:val>
          <c:extLst>
            <c:ext xmlns:c16="http://schemas.microsoft.com/office/drawing/2014/chart" uri="{C3380CC4-5D6E-409C-BE32-E72D297353CC}">
              <c16:uniqueId val="{00000006-5E00-4FCE-A12A-4B4C1DFBFB4B}"/>
            </c:ext>
          </c:extLst>
        </c:ser>
        <c:ser>
          <c:idx val="7"/>
          <c:order val="7"/>
          <c:tx>
            <c:strRef>
              <c:f>'14.3'!$J$38</c:f>
              <c:strCache>
                <c:ptCount val="1"/>
              </c:strCache>
            </c:strRef>
          </c:tx>
          <c:spPr>
            <a:solidFill>
              <a:srgbClr val="FFC000"/>
            </a:solidFill>
          </c:spPr>
          <c:invertIfNegative val="0"/>
          <c:cat>
            <c:numRef>
              <c:f>'14.3'!$K$30:$M$30</c:f>
              <c:numCache>
                <c:formatCode>General</c:formatCode>
                <c:ptCount val="3"/>
              </c:numCache>
            </c:numRef>
          </c:cat>
          <c:val>
            <c:numRef>
              <c:f>'14.3'!$K$38:$M$38</c:f>
              <c:numCache>
                <c:formatCode>#,##0.0</c:formatCode>
                <c:ptCount val="3"/>
              </c:numCache>
            </c:numRef>
          </c:val>
          <c:extLst>
            <c:ext xmlns:c16="http://schemas.microsoft.com/office/drawing/2014/chart" uri="{C3380CC4-5D6E-409C-BE32-E72D297353CC}">
              <c16:uniqueId val="{00000007-5E00-4FCE-A12A-4B4C1DFBFB4B}"/>
            </c:ext>
          </c:extLst>
        </c:ser>
        <c:dLbls>
          <c:showLegendKey val="0"/>
          <c:showVal val="0"/>
          <c:showCatName val="0"/>
          <c:showSerName val="0"/>
          <c:showPercent val="0"/>
          <c:showBubbleSize val="0"/>
        </c:dLbls>
        <c:gapWidth val="150"/>
        <c:overlap val="100"/>
        <c:axId val="239725568"/>
        <c:axId val="239731456"/>
      </c:barChart>
      <c:catAx>
        <c:axId val="239725568"/>
        <c:scaling>
          <c:orientation val="minMax"/>
        </c:scaling>
        <c:delete val="0"/>
        <c:axPos val="b"/>
        <c:numFmt formatCode="General" sourceLinked="1"/>
        <c:majorTickMark val="none"/>
        <c:minorTickMark val="none"/>
        <c:tickLblPos val="nextTo"/>
        <c:txPr>
          <a:bodyPr/>
          <a:lstStyle/>
          <a:p>
            <a:pPr>
              <a:defRPr sz="900"/>
            </a:pPr>
            <a:endParaRPr lang="cs-CZ"/>
          </a:p>
        </c:txPr>
        <c:crossAx val="239731456"/>
        <c:crosses val="autoZero"/>
        <c:auto val="1"/>
        <c:lblAlgn val="ctr"/>
        <c:lblOffset val="100"/>
        <c:noMultiLvlLbl val="0"/>
      </c:catAx>
      <c:valAx>
        <c:axId val="23973145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72556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'14.3'!$L$19:$L$26</c:f>
              <c:numCache>
                <c:formatCode>General</c:formatCode>
                <c:ptCount val="8"/>
              </c:numCache>
            </c:numRef>
          </c:cat>
          <c:val>
            <c:numRef>
              <c:f>'14.3'!$M$19:$M$26</c:f>
              <c:numCache>
                <c:formatCode>0.0%</c:formatCode>
                <c:ptCount val="8"/>
              </c:numCache>
            </c:numRef>
          </c:val>
          <c:extLst>
            <c:ext xmlns:c16="http://schemas.microsoft.com/office/drawing/2014/chart" uri="{C3380CC4-5D6E-409C-BE32-E72D297353CC}">
              <c16:uniqueId val="{00000000-4C11-4650-B0ED-83934329EAD8}"/>
            </c:ext>
          </c:extLst>
        </c:ser>
        <c:dLbls>
          <c:showLegendKey val="0"/>
          <c:showVal val="0"/>
          <c:showCatName val="0"/>
          <c:showSerName val="0"/>
          <c:showPercent val="0"/>
          <c:showBubbleSize val="0"/>
        </c:dLbls>
        <c:gapWidth val="150"/>
        <c:axId val="239769088"/>
        <c:axId val="239770624"/>
      </c:barChart>
      <c:catAx>
        <c:axId val="239769088"/>
        <c:scaling>
          <c:orientation val="minMax"/>
        </c:scaling>
        <c:delete val="0"/>
        <c:axPos val="l"/>
        <c:numFmt formatCode="General" sourceLinked="1"/>
        <c:majorTickMark val="none"/>
        <c:minorTickMark val="none"/>
        <c:tickLblPos val="nextTo"/>
        <c:txPr>
          <a:bodyPr/>
          <a:lstStyle/>
          <a:p>
            <a:pPr>
              <a:defRPr sz="900"/>
            </a:pPr>
            <a:endParaRPr lang="cs-CZ"/>
          </a:p>
        </c:txPr>
        <c:crossAx val="239770624"/>
        <c:crosses val="autoZero"/>
        <c:auto val="1"/>
        <c:lblAlgn val="ctr"/>
        <c:lblOffset val="100"/>
        <c:noMultiLvlLbl val="0"/>
      </c:catAx>
      <c:valAx>
        <c:axId val="2397706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7690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AFD1-42E3-A09A-2EB65BD5C696}"/>
              </c:ext>
            </c:extLst>
          </c:dPt>
          <c:cat>
            <c:numRef>
              <c:f>'14.4'!$J$19:$J$26</c:f>
              <c:numCache>
                <c:formatCode>General</c:formatCode>
                <c:ptCount val="8"/>
              </c:numCache>
            </c:numRef>
          </c:cat>
          <c:val>
            <c:numRef>
              <c:f>'14.4'!$K$19:$K$26</c:f>
              <c:numCache>
                <c:formatCode>General</c:formatCode>
                <c:ptCount val="8"/>
              </c:numCache>
            </c:numRef>
          </c:val>
          <c:extLst>
            <c:ext xmlns:c16="http://schemas.microsoft.com/office/drawing/2014/chart" uri="{C3380CC4-5D6E-409C-BE32-E72D297353CC}">
              <c16:uniqueId val="{00000002-AFD1-42E3-A09A-2EB65BD5C696}"/>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'14.4'!$H$19:$H$22</c:f>
              <c:numCache>
                <c:formatCode>0.0</c:formatCode>
                <c:ptCount val="4"/>
              </c:numCache>
            </c:numRef>
          </c:cat>
          <c:val>
            <c:numRef>
              <c:f>'14.4'!$I$19:$I$22</c:f>
              <c:numCache>
                <c:formatCode>0.0%</c:formatCode>
                <c:ptCount val="4"/>
              </c:numCache>
            </c:numRef>
          </c:val>
          <c:extLst>
            <c:ext xmlns:c16="http://schemas.microsoft.com/office/drawing/2014/chart" uri="{C3380CC4-5D6E-409C-BE32-E72D297353CC}">
              <c16:uniqueId val="{00000000-9D38-4C24-8E59-BCB619006B43}"/>
            </c:ext>
          </c:extLst>
        </c:ser>
        <c:dLbls>
          <c:showLegendKey val="0"/>
          <c:showVal val="0"/>
          <c:showCatName val="0"/>
          <c:showSerName val="0"/>
          <c:showPercent val="0"/>
          <c:showBubbleSize val="0"/>
        </c:dLbls>
        <c:gapWidth val="150"/>
        <c:axId val="239521152"/>
        <c:axId val="239535232"/>
      </c:barChart>
      <c:catAx>
        <c:axId val="239521152"/>
        <c:scaling>
          <c:orientation val="maxMin"/>
        </c:scaling>
        <c:delete val="0"/>
        <c:axPos val="l"/>
        <c:numFmt formatCode="0.0" sourceLinked="1"/>
        <c:majorTickMark val="none"/>
        <c:minorTickMark val="none"/>
        <c:tickLblPos val="nextTo"/>
        <c:txPr>
          <a:bodyPr/>
          <a:lstStyle/>
          <a:p>
            <a:pPr>
              <a:defRPr sz="900"/>
            </a:pPr>
            <a:endParaRPr lang="cs-CZ"/>
          </a:p>
        </c:txPr>
        <c:crossAx val="239535232"/>
        <c:crosses val="autoZero"/>
        <c:auto val="1"/>
        <c:lblAlgn val="ctr"/>
        <c:lblOffset val="100"/>
        <c:noMultiLvlLbl val="0"/>
      </c:catAx>
      <c:valAx>
        <c:axId val="23953523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952115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'14.4'!$H$31:$H$38</c:f>
              <c:numCache>
                <c:formatCode>General</c:formatCode>
                <c:ptCount val="8"/>
              </c:numCache>
            </c:numRef>
          </c:cat>
          <c:val>
            <c:numRef>
              <c:f>'14.4'!$I$31:$I$38</c:f>
              <c:numCache>
                <c:formatCode>0.0%</c:formatCode>
                <c:ptCount val="8"/>
              </c:numCache>
            </c:numRef>
          </c:val>
          <c:extLst>
            <c:ext xmlns:c16="http://schemas.microsoft.com/office/drawing/2014/chart" uri="{C3380CC4-5D6E-409C-BE32-E72D297353CC}">
              <c16:uniqueId val="{00000000-6E11-4256-AABF-09B2A48053F5}"/>
            </c:ext>
          </c:extLst>
        </c:ser>
        <c:dLbls>
          <c:showLegendKey val="0"/>
          <c:showVal val="0"/>
          <c:showCatName val="0"/>
          <c:showSerName val="0"/>
          <c:showPercent val="0"/>
          <c:showBubbleSize val="0"/>
        </c:dLbls>
        <c:gapWidth val="150"/>
        <c:axId val="239551616"/>
        <c:axId val="239553152"/>
      </c:barChart>
      <c:catAx>
        <c:axId val="239551616"/>
        <c:scaling>
          <c:orientation val="minMax"/>
        </c:scaling>
        <c:delete val="0"/>
        <c:axPos val="l"/>
        <c:numFmt formatCode="General" sourceLinked="1"/>
        <c:majorTickMark val="none"/>
        <c:minorTickMark val="none"/>
        <c:tickLblPos val="nextTo"/>
        <c:txPr>
          <a:bodyPr/>
          <a:lstStyle/>
          <a:p>
            <a:pPr>
              <a:defRPr sz="900"/>
            </a:pPr>
            <a:endParaRPr lang="cs-CZ"/>
          </a:p>
        </c:txPr>
        <c:crossAx val="239553152"/>
        <c:crosses val="autoZero"/>
        <c:auto val="1"/>
        <c:lblAlgn val="ctr"/>
        <c:lblOffset val="100"/>
        <c:noMultiLvlLbl val="0"/>
      </c:catAx>
      <c:valAx>
        <c:axId val="23955315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55161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'14.4'!$J$31</c:f>
              <c:strCache>
                <c:ptCount val="1"/>
              </c:strCache>
            </c:strRef>
          </c:tx>
          <c:invertIfNegative val="0"/>
          <c:cat>
            <c:numRef>
              <c:f>'14.4'!$K$30:$M$30</c:f>
              <c:numCache>
                <c:formatCode>General</c:formatCode>
                <c:ptCount val="3"/>
              </c:numCache>
            </c:numRef>
          </c:cat>
          <c:val>
            <c:numRef>
              <c:f>'14.4'!$K$31:$M$31</c:f>
              <c:numCache>
                <c:formatCode>#,##0.0</c:formatCode>
                <c:ptCount val="3"/>
              </c:numCache>
            </c:numRef>
          </c:val>
          <c:extLst>
            <c:ext xmlns:c16="http://schemas.microsoft.com/office/drawing/2014/chart" uri="{C3380CC4-5D6E-409C-BE32-E72D297353CC}">
              <c16:uniqueId val="{00000000-ED0F-482C-A2BD-14FF18E13774}"/>
            </c:ext>
          </c:extLst>
        </c:ser>
        <c:ser>
          <c:idx val="1"/>
          <c:order val="1"/>
          <c:tx>
            <c:strRef>
              <c:f>'14.4'!$J$32</c:f>
              <c:strCache>
                <c:ptCount val="1"/>
              </c:strCache>
            </c:strRef>
          </c:tx>
          <c:invertIfNegative val="0"/>
          <c:cat>
            <c:numRef>
              <c:f>'14.4'!$K$30:$M$30</c:f>
              <c:numCache>
                <c:formatCode>General</c:formatCode>
                <c:ptCount val="3"/>
              </c:numCache>
            </c:numRef>
          </c:cat>
          <c:val>
            <c:numRef>
              <c:f>'14.4'!$K$32:$M$32</c:f>
              <c:numCache>
                <c:formatCode>#,##0.0</c:formatCode>
                <c:ptCount val="3"/>
              </c:numCache>
            </c:numRef>
          </c:val>
          <c:extLst>
            <c:ext xmlns:c16="http://schemas.microsoft.com/office/drawing/2014/chart" uri="{C3380CC4-5D6E-409C-BE32-E72D297353CC}">
              <c16:uniqueId val="{00000001-ED0F-482C-A2BD-14FF18E13774}"/>
            </c:ext>
          </c:extLst>
        </c:ser>
        <c:ser>
          <c:idx val="2"/>
          <c:order val="2"/>
          <c:tx>
            <c:strRef>
              <c:f>'14.4'!$J$33</c:f>
              <c:strCache>
                <c:ptCount val="1"/>
              </c:strCache>
            </c:strRef>
          </c:tx>
          <c:invertIfNegative val="0"/>
          <c:cat>
            <c:numRef>
              <c:f>'14.4'!$K$30:$M$30</c:f>
              <c:numCache>
                <c:formatCode>General</c:formatCode>
                <c:ptCount val="3"/>
              </c:numCache>
            </c:numRef>
          </c:cat>
          <c:val>
            <c:numRef>
              <c:f>'14.4'!$K$33:$M$33</c:f>
              <c:numCache>
                <c:formatCode>#,##0.0</c:formatCode>
                <c:ptCount val="3"/>
              </c:numCache>
            </c:numRef>
          </c:val>
          <c:extLst>
            <c:ext xmlns:c16="http://schemas.microsoft.com/office/drawing/2014/chart" uri="{C3380CC4-5D6E-409C-BE32-E72D297353CC}">
              <c16:uniqueId val="{00000002-ED0F-482C-A2BD-14FF18E13774}"/>
            </c:ext>
          </c:extLst>
        </c:ser>
        <c:ser>
          <c:idx val="3"/>
          <c:order val="3"/>
          <c:tx>
            <c:strRef>
              <c:f>'14.4'!$J$34</c:f>
              <c:strCache>
                <c:ptCount val="1"/>
              </c:strCache>
            </c:strRef>
          </c:tx>
          <c:invertIfNegative val="0"/>
          <c:cat>
            <c:numRef>
              <c:f>'14.4'!$K$30:$M$30</c:f>
              <c:numCache>
                <c:formatCode>General</c:formatCode>
                <c:ptCount val="3"/>
              </c:numCache>
            </c:numRef>
          </c:cat>
          <c:val>
            <c:numRef>
              <c:f>'14.4'!$K$34:$M$34</c:f>
              <c:numCache>
                <c:formatCode>#,##0.0</c:formatCode>
                <c:ptCount val="3"/>
              </c:numCache>
            </c:numRef>
          </c:val>
          <c:extLst>
            <c:ext xmlns:c16="http://schemas.microsoft.com/office/drawing/2014/chart" uri="{C3380CC4-5D6E-409C-BE32-E72D297353CC}">
              <c16:uniqueId val="{00000003-ED0F-482C-A2BD-14FF18E13774}"/>
            </c:ext>
          </c:extLst>
        </c:ser>
        <c:ser>
          <c:idx val="4"/>
          <c:order val="4"/>
          <c:tx>
            <c:strRef>
              <c:f>'14.4'!$J$35</c:f>
              <c:strCache>
                <c:ptCount val="1"/>
              </c:strCache>
            </c:strRef>
          </c:tx>
          <c:invertIfNegative val="0"/>
          <c:cat>
            <c:numRef>
              <c:f>'14.4'!$K$30:$M$30</c:f>
              <c:numCache>
                <c:formatCode>General</c:formatCode>
                <c:ptCount val="3"/>
              </c:numCache>
            </c:numRef>
          </c:cat>
          <c:val>
            <c:numRef>
              <c:f>'14.4'!$K$35:$M$35</c:f>
              <c:numCache>
                <c:formatCode>#,##0.0</c:formatCode>
                <c:ptCount val="3"/>
              </c:numCache>
            </c:numRef>
          </c:val>
          <c:extLst>
            <c:ext xmlns:c16="http://schemas.microsoft.com/office/drawing/2014/chart" uri="{C3380CC4-5D6E-409C-BE32-E72D297353CC}">
              <c16:uniqueId val="{00000004-ED0F-482C-A2BD-14FF18E13774}"/>
            </c:ext>
          </c:extLst>
        </c:ser>
        <c:ser>
          <c:idx val="5"/>
          <c:order val="5"/>
          <c:tx>
            <c:strRef>
              <c:f>'14.4'!$J$36</c:f>
              <c:strCache>
                <c:ptCount val="1"/>
              </c:strCache>
            </c:strRef>
          </c:tx>
          <c:invertIfNegative val="0"/>
          <c:cat>
            <c:numRef>
              <c:f>'14.4'!$K$30:$M$30</c:f>
              <c:numCache>
                <c:formatCode>General</c:formatCode>
                <c:ptCount val="3"/>
              </c:numCache>
            </c:numRef>
          </c:cat>
          <c:val>
            <c:numRef>
              <c:f>'14.4'!$K$36:$M$36</c:f>
              <c:numCache>
                <c:formatCode>#,##0.0</c:formatCode>
                <c:ptCount val="3"/>
              </c:numCache>
            </c:numRef>
          </c:val>
          <c:extLst>
            <c:ext xmlns:c16="http://schemas.microsoft.com/office/drawing/2014/chart" uri="{C3380CC4-5D6E-409C-BE32-E72D297353CC}">
              <c16:uniqueId val="{00000005-ED0F-482C-A2BD-14FF18E13774}"/>
            </c:ext>
          </c:extLst>
        </c:ser>
        <c:ser>
          <c:idx val="6"/>
          <c:order val="6"/>
          <c:tx>
            <c:strRef>
              <c:f>'14.4'!$J$37</c:f>
              <c:strCache>
                <c:ptCount val="1"/>
              </c:strCache>
            </c:strRef>
          </c:tx>
          <c:invertIfNegative val="0"/>
          <c:cat>
            <c:numRef>
              <c:f>'14.4'!$K$30:$M$30</c:f>
              <c:numCache>
                <c:formatCode>General</c:formatCode>
                <c:ptCount val="3"/>
              </c:numCache>
            </c:numRef>
          </c:cat>
          <c:val>
            <c:numRef>
              <c:f>'14.4'!$K$37:$M$37</c:f>
              <c:numCache>
                <c:formatCode>#,##0.0</c:formatCode>
                <c:ptCount val="3"/>
              </c:numCache>
            </c:numRef>
          </c:val>
          <c:extLst>
            <c:ext xmlns:c16="http://schemas.microsoft.com/office/drawing/2014/chart" uri="{C3380CC4-5D6E-409C-BE32-E72D297353CC}">
              <c16:uniqueId val="{00000006-ED0F-482C-A2BD-14FF18E13774}"/>
            </c:ext>
          </c:extLst>
        </c:ser>
        <c:ser>
          <c:idx val="7"/>
          <c:order val="7"/>
          <c:tx>
            <c:strRef>
              <c:f>'14.4'!$J$38</c:f>
              <c:strCache>
                <c:ptCount val="1"/>
              </c:strCache>
            </c:strRef>
          </c:tx>
          <c:spPr>
            <a:solidFill>
              <a:srgbClr val="FFC000"/>
            </a:solidFill>
          </c:spPr>
          <c:invertIfNegative val="0"/>
          <c:cat>
            <c:numRef>
              <c:f>'14.4'!$K$30:$M$30</c:f>
              <c:numCache>
                <c:formatCode>General</c:formatCode>
                <c:ptCount val="3"/>
              </c:numCache>
            </c:numRef>
          </c:cat>
          <c:val>
            <c:numRef>
              <c:f>'14.4'!$K$38:$M$38</c:f>
              <c:numCache>
                <c:formatCode>#,##0.0</c:formatCode>
                <c:ptCount val="3"/>
              </c:numCache>
            </c:numRef>
          </c:val>
          <c:extLst>
            <c:ext xmlns:c16="http://schemas.microsoft.com/office/drawing/2014/chart" uri="{C3380CC4-5D6E-409C-BE32-E72D297353CC}">
              <c16:uniqueId val="{00000007-ED0F-482C-A2BD-14FF18E13774}"/>
            </c:ext>
          </c:extLst>
        </c:ser>
        <c:dLbls>
          <c:showLegendKey val="0"/>
          <c:showVal val="0"/>
          <c:showCatName val="0"/>
          <c:showSerName val="0"/>
          <c:showPercent val="0"/>
          <c:showBubbleSize val="0"/>
        </c:dLbls>
        <c:gapWidth val="150"/>
        <c:overlap val="100"/>
        <c:axId val="239619072"/>
        <c:axId val="239629056"/>
      </c:barChart>
      <c:catAx>
        <c:axId val="239619072"/>
        <c:scaling>
          <c:orientation val="minMax"/>
        </c:scaling>
        <c:delete val="0"/>
        <c:axPos val="b"/>
        <c:numFmt formatCode="General" sourceLinked="1"/>
        <c:majorTickMark val="none"/>
        <c:minorTickMark val="none"/>
        <c:tickLblPos val="nextTo"/>
        <c:txPr>
          <a:bodyPr/>
          <a:lstStyle/>
          <a:p>
            <a:pPr>
              <a:defRPr sz="900"/>
            </a:pPr>
            <a:endParaRPr lang="cs-CZ"/>
          </a:p>
        </c:txPr>
        <c:crossAx val="239629056"/>
        <c:crosses val="autoZero"/>
        <c:auto val="1"/>
        <c:lblAlgn val="ctr"/>
        <c:lblOffset val="100"/>
        <c:noMultiLvlLbl val="0"/>
      </c:catAx>
      <c:valAx>
        <c:axId val="23962905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61907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solidFill>
                  <a:schemeClr val="tx2"/>
                </a:solidFill>
              </a:rPr>
              <a:t>Podíl </a:t>
            </a:r>
            <a:r>
              <a:rPr lang="cs-CZ" sz="1000">
                <a:solidFill>
                  <a:schemeClr val="tx2"/>
                </a:solidFill>
              </a:rPr>
              <a:t>krajů ČR na výrobě tepla brutto</a:t>
            </a:r>
            <a:endParaRPr lang="en-US" sz="1000">
              <a:solidFill>
                <a:schemeClr val="tx2"/>
              </a:solidFill>
            </a:endParaRPr>
          </a:p>
        </c:rich>
      </c:tx>
      <c:layout>
        <c:manualLayout>
          <c:xMode val="edge"/>
          <c:yMode val="edge"/>
          <c:x val="1.8182001342337658E-2"/>
          <c:y val="6.3282122037282623E-3"/>
        </c:manualLayout>
      </c:layout>
      <c:overlay val="0"/>
      <c:spPr>
        <a:solidFill>
          <a:sysClr val="window" lastClr="FFFFFF"/>
        </a:solidFill>
      </c:spPr>
    </c:title>
    <c:autoTitleDeleted val="0"/>
    <c:plotArea>
      <c:layout/>
      <c:doughnutChart>
        <c:varyColors val="1"/>
        <c:ser>
          <c:idx val="0"/>
          <c:order val="0"/>
          <c:dPt>
            <c:idx val="0"/>
            <c:bubble3D val="0"/>
            <c:spPr>
              <a:solidFill>
                <a:schemeClr val="accent1"/>
              </a:solidFill>
            </c:spPr>
            <c:extLst>
              <c:ext xmlns:c16="http://schemas.microsoft.com/office/drawing/2014/chart" uri="{C3380CC4-5D6E-409C-BE32-E72D297353CC}">
                <c16:uniqueId val="{00000036-8D3F-49FF-99F5-84FA02CAA939}"/>
              </c:ext>
            </c:extLst>
          </c:dPt>
          <c:dPt>
            <c:idx val="1"/>
            <c:bubble3D val="0"/>
            <c:spPr>
              <a:solidFill>
                <a:schemeClr val="accent2"/>
              </a:solidFill>
            </c:spPr>
            <c:extLst>
              <c:ext xmlns:c16="http://schemas.microsoft.com/office/drawing/2014/chart" uri="{C3380CC4-5D6E-409C-BE32-E72D297353CC}">
                <c16:uniqueId val="{00000035-8D3F-49FF-99F5-84FA02CAA939}"/>
              </c:ext>
            </c:extLst>
          </c:dPt>
          <c:dPt>
            <c:idx val="2"/>
            <c:bubble3D val="0"/>
            <c:spPr>
              <a:solidFill>
                <a:schemeClr val="accent3"/>
              </a:solidFill>
            </c:spPr>
            <c:extLst>
              <c:ext xmlns:c16="http://schemas.microsoft.com/office/drawing/2014/chart" uri="{C3380CC4-5D6E-409C-BE32-E72D297353CC}">
                <c16:uniqueId val="{00000034-8D3F-49FF-99F5-84FA02CAA939}"/>
              </c:ext>
            </c:extLst>
          </c:dPt>
          <c:dPt>
            <c:idx val="3"/>
            <c:bubble3D val="0"/>
            <c:spPr>
              <a:solidFill>
                <a:schemeClr val="accent4"/>
              </a:solidFill>
            </c:spPr>
            <c:extLst>
              <c:ext xmlns:c16="http://schemas.microsoft.com/office/drawing/2014/chart" uri="{C3380CC4-5D6E-409C-BE32-E72D297353CC}">
                <c16:uniqueId val="{00000033-8D3F-49FF-99F5-84FA02CAA939}"/>
              </c:ext>
            </c:extLst>
          </c:dPt>
          <c:dPt>
            <c:idx val="4"/>
            <c:bubble3D val="0"/>
            <c:spPr>
              <a:solidFill>
                <a:schemeClr val="accent5"/>
              </a:solidFill>
            </c:spPr>
            <c:extLst>
              <c:ext xmlns:c16="http://schemas.microsoft.com/office/drawing/2014/chart" uri="{C3380CC4-5D6E-409C-BE32-E72D297353CC}">
                <c16:uniqueId val="{00000032-8D3F-49FF-99F5-84FA02CAA939}"/>
              </c:ext>
            </c:extLst>
          </c:dPt>
          <c:dPt>
            <c:idx val="5"/>
            <c:bubble3D val="0"/>
            <c:spPr>
              <a:solidFill>
                <a:schemeClr val="accent6"/>
              </a:solidFill>
            </c:spPr>
            <c:extLst>
              <c:ext xmlns:c16="http://schemas.microsoft.com/office/drawing/2014/chart" uri="{C3380CC4-5D6E-409C-BE32-E72D297353CC}">
                <c16:uniqueId val="{00000000-70AB-453B-9F1F-CDB317E7DB5E}"/>
              </c:ext>
            </c:extLst>
          </c:dPt>
          <c:dPt>
            <c:idx val="6"/>
            <c:bubble3D val="0"/>
            <c:spPr>
              <a:solidFill>
                <a:srgbClr val="F0948F"/>
              </a:solidFill>
            </c:spPr>
            <c:extLst>
              <c:ext xmlns:c16="http://schemas.microsoft.com/office/drawing/2014/chart" uri="{C3380CC4-5D6E-409C-BE32-E72D297353CC}">
                <c16:uniqueId val="{00000031-8D3F-49FF-99F5-84FA02CAA939}"/>
              </c:ext>
            </c:extLst>
          </c:dPt>
          <c:dPt>
            <c:idx val="7"/>
            <c:bubble3D val="0"/>
            <c:spPr>
              <a:solidFill>
                <a:srgbClr val="F7C9C7"/>
              </a:solidFill>
            </c:spPr>
            <c:extLst>
              <c:ext xmlns:c16="http://schemas.microsoft.com/office/drawing/2014/chart" uri="{C3380CC4-5D6E-409C-BE32-E72D297353CC}">
                <c16:uniqueId val="{00000001-70AB-453B-9F1F-CDB317E7DB5E}"/>
              </c:ext>
            </c:extLst>
          </c:dPt>
          <c:dPt>
            <c:idx val="8"/>
            <c:bubble3D val="0"/>
            <c:spPr>
              <a:solidFill>
                <a:schemeClr val="tx1"/>
              </a:solidFill>
            </c:spPr>
            <c:extLst>
              <c:ext xmlns:c16="http://schemas.microsoft.com/office/drawing/2014/chart" uri="{C3380CC4-5D6E-409C-BE32-E72D297353CC}">
                <c16:uniqueId val="{00000002-A88C-417D-8E14-13190C6E193A}"/>
              </c:ext>
            </c:extLst>
          </c:dPt>
          <c:dPt>
            <c:idx val="9"/>
            <c:bubble3D val="0"/>
            <c:spPr>
              <a:solidFill>
                <a:srgbClr val="646363"/>
              </a:solidFill>
            </c:spPr>
            <c:extLst>
              <c:ext xmlns:c16="http://schemas.microsoft.com/office/drawing/2014/chart" uri="{C3380CC4-5D6E-409C-BE32-E72D297353CC}">
                <c16:uniqueId val="{00000030-8D3F-49FF-99F5-84FA02CAA939}"/>
              </c:ext>
            </c:extLst>
          </c:dPt>
          <c:dPt>
            <c:idx val="10"/>
            <c:bubble3D val="0"/>
            <c:spPr>
              <a:solidFill>
                <a:srgbClr val="9D9D9C"/>
              </a:solidFill>
            </c:spPr>
            <c:extLst>
              <c:ext xmlns:c16="http://schemas.microsoft.com/office/drawing/2014/chart" uri="{C3380CC4-5D6E-409C-BE32-E72D297353CC}">
                <c16:uniqueId val="{0000002F-8D3F-49FF-99F5-84FA02CAA939}"/>
              </c:ext>
            </c:extLst>
          </c:dPt>
          <c:dPt>
            <c:idx val="11"/>
            <c:bubble3D val="0"/>
            <c:spPr>
              <a:solidFill>
                <a:schemeClr val="bg2"/>
              </a:solidFill>
            </c:spPr>
            <c:extLst>
              <c:ext xmlns:c16="http://schemas.microsoft.com/office/drawing/2014/chart" uri="{C3380CC4-5D6E-409C-BE32-E72D297353CC}">
                <c16:uniqueId val="{0000002E-8D3F-49FF-99F5-84FA02CAA939}"/>
              </c:ext>
            </c:extLst>
          </c:dPt>
          <c:dPt>
            <c:idx val="12"/>
            <c:bubble3D val="0"/>
            <c:spPr>
              <a:pattFill prst="ltUpDiag">
                <a:fgClr>
                  <a:schemeClr val="accent1"/>
                </a:fgClr>
                <a:bgClr>
                  <a:schemeClr val="bg1"/>
                </a:bgClr>
              </a:pattFill>
            </c:spPr>
            <c:extLst>
              <c:ext xmlns:c16="http://schemas.microsoft.com/office/drawing/2014/chart" uri="{C3380CC4-5D6E-409C-BE32-E72D297353CC}">
                <c16:uniqueId val="{0000002D-8D3F-49FF-99F5-84FA02CAA939}"/>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2C-8D3F-49FF-99F5-84FA02CAA939}"/>
              </c:ext>
            </c:extLst>
          </c:dPt>
          <c:dLbls>
            <c:dLbl>
              <c:idx val="8"/>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2-A88C-417D-8E14-13190C6E193A}"/>
                </c:ext>
              </c:extLst>
            </c:dLbl>
            <c:dLbl>
              <c:idx val="11"/>
              <c:numFmt formatCode="0%" sourceLinked="0"/>
              <c:spPr>
                <a:noFill/>
                <a:ln>
                  <a:noFill/>
                </a:ln>
                <a:effectLst/>
              </c:spPr>
              <c:txPr>
                <a:bodyPr/>
                <a:lstStyle/>
                <a:p>
                  <a:pPr>
                    <a:defRPr sz="900">
                      <a:solidFill>
                        <a:schemeClr val="tx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2E-8D3F-49FF-99F5-84FA02CAA939}"/>
                </c:ext>
              </c:extLst>
            </c:dLbl>
            <c:dLbl>
              <c:idx val="12"/>
              <c:numFmt formatCode="0%" sourceLinked="0"/>
              <c:spPr>
                <a:solidFill>
                  <a:schemeClr val="bg1"/>
                </a:solidFill>
                <a:ln>
                  <a:noFill/>
                </a:ln>
                <a:effectLst/>
              </c:spPr>
              <c:txPr>
                <a:bodyPr/>
                <a:lstStyle/>
                <a:p>
                  <a:pPr>
                    <a:defRPr sz="900">
                      <a:solidFill>
                        <a:schemeClr val="tx2"/>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2D-8D3F-49FF-99F5-84FA02CAA939}"/>
                </c:ext>
              </c:extLst>
            </c:dLbl>
            <c:dLbl>
              <c:idx val="13"/>
              <c:numFmt formatCode="0%" sourceLinked="0"/>
              <c:spPr>
                <a:solidFill>
                  <a:schemeClr val="bg1"/>
                </a:solidFill>
                <a:ln>
                  <a:noFill/>
                </a:ln>
                <a:effectLst/>
              </c:spPr>
              <c:txPr>
                <a:bodyPr/>
                <a:lstStyle/>
                <a:p>
                  <a:pPr>
                    <a:defRPr sz="900">
                      <a:solidFill>
                        <a:schemeClr val="tx2"/>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2C-8D3F-49FF-99F5-84FA02CAA939}"/>
                </c:ext>
              </c:extLst>
            </c:dLbl>
            <c:numFmt formatCode="0%" sourceLinked="0"/>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'4.2'!$A$22:$A$35</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'4.2'!$B$22:$B$35</c:f>
              <c:numCache>
                <c:formatCode>#,##0.0</c:formatCode>
                <c:ptCount val="14"/>
                <c:pt idx="0">
                  <c:v>4424.1443410000002</c:v>
                </c:pt>
                <c:pt idx="1">
                  <c:v>6769.7732870000018</c:v>
                </c:pt>
                <c:pt idx="2">
                  <c:v>6815.5153460000001</c:v>
                </c:pt>
                <c:pt idx="3">
                  <c:v>9356.9422380000015</c:v>
                </c:pt>
                <c:pt idx="4">
                  <c:v>3518.7748099999999</c:v>
                </c:pt>
                <c:pt idx="5">
                  <c:v>4264.4100019999996</c:v>
                </c:pt>
                <c:pt idx="6">
                  <c:v>2308.5401996145279</c:v>
                </c:pt>
                <c:pt idx="7">
                  <c:v>26789.226276000005</c:v>
                </c:pt>
                <c:pt idx="8">
                  <c:v>6062.3551609999986</c:v>
                </c:pt>
                <c:pt idx="9">
                  <c:v>6022.9445770000002</c:v>
                </c:pt>
                <c:pt idx="10">
                  <c:v>5374.4086349999998</c:v>
                </c:pt>
                <c:pt idx="11">
                  <c:v>24327.760821490214</c:v>
                </c:pt>
                <c:pt idx="12">
                  <c:v>28042.378289999997</c:v>
                </c:pt>
                <c:pt idx="13">
                  <c:v>6845.8587580000003</c:v>
                </c:pt>
              </c:numCache>
            </c:numRef>
          </c:val>
          <c:extLst>
            <c:ext xmlns:c16="http://schemas.microsoft.com/office/drawing/2014/chart" uri="{C3380CC4-5D6E-409C-BE32-E72D297353CC}">
              <c16:uniqueId val="{00000003-70AB-453B-9F1F-CDB317E7DB5E}"/>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'14.4'!$L$19:$L$26</c:f>
              <c:numCache>
                <c:formatCode>General</c:formatCode>
                <c:ptCount val="8"/>
              </c:numCache>
            </c:numRef>
          </c:cat>
          <c:val>
            <c:numRef>
              <c:f>'14.4'!$M$19:$M$26</c:f>
              <c:numCache>
                <c:formatCode>0.0%</c:formatCode>
                <c:ptCount val="8"/>
              </c:numCache>
            </c:numRef>
          </c:val>
          <c:extLst>
            <c:ext xmlns:c16="http://schemas.microsoft.com/office/drawing/2014/chart" uri="{C3380CC4-5D6E-409C-BE32-E72D297353CC}">
              <c16:uniqueId val="{00000000-2032-4E01-8319-2100C72CEC2F}"/>
            </c:ext>
          </c:extLst>
        </c:ser>
        <c:dLbls>
          <c:showLegendKey val="0"/>
          <c:showVal val="0"/>
          <c:showCatName val="0"/>
          <c:showSerName val="0"/>
          <c:showPercent val="0"/>
          <c:showBubbleSize val="0"/>
        </c:dLbls>
        <c:gapWidth val="150"/>
        <c:axId val="239646208"/>
        <c:axId val="239647744"/>
      </c:barChart>
      <c:catAx>
        <c:axId val="239646208"/>
        <c:scaling>
          <c:orientation val="minMax"/>
        </c:scaling>
        <c:delete val="0"/>
        <c:axPos val="l"/>
        <c:numFmt formatCode="General" sourceLinked="1"/>
        <c:majorTickMark val="none"/>
        <c:minorTickMark val="none"/>
        <c:tickLblPos val="nextTo"/>
        <c:txPr>
          <a:bodyPr/>
          <a:lstStyle/>
          <a:p>
            <a:pPr>
              <a:defRPr sz="900"/>
            </a:pPr>
            <a:endParaRPr lang="cs-CZ"/>
          </a:p>
        </c:txPr>
        <c:crossAx val="239647744"/>
        <c:crosses val="autoZero"/>
        <c:auto val="1"/>
        <c:lblAlgn val="ctr"/>
        <c:lblOffset val="100"/>
        <c:noMultiLvlLbl val="0"/>
      </c:catAx>
      <c:valAx>
        <c:axId val="23964774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64620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DD01-4341-8E84-E98C8EC07ADE}"/>
              </c:ext>
            </c:extLst>
          </c:dPt>
          <c:cat>
            <c:numRef>
              <c:f>'14.5'!$J$19:$J$26</c:f>
              <c:numCache>
                <c:formatCode>General</c:formatCode>
                <c:ptCount val="8"/>
              </c:numCache>
            </c:numRef>
          </c:cat>
          <c:val>
            <c:numRef>
              <c:f>'14.5'!$K$19:$K$26</c:f>
              <c:numCache>
                <c:formatCode>General</c:formatCode>
                <c:ptCount val="8"/>
              </c:numCache>
            </c:numRef>
          </c:val>
          <c:extLst>
            <c:ext xmlns:c16="http://schemas.microsoft.com/office/drawing/2014/chart" uri="{C3380CC4-5D6E-409C-BE32-E72D297353CC}">
              <c16:uniqueId val="{00000002-DD01-4341-8E84-E98C8EC07ADE}"/>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'14.5'!$H$19:$H$22</c:f>
              <c:numCache>
                <c:formatCode>0.0</c:formatCode>
                <c:ptCount val="4"/>
              </c:numCache>
            </c:numRef>
          </c:cat>
          <c:val>
            <c:numRef>
              <c:f>'14.5'!$I$19:$I$22</c:f>
              <c:numCache>
                <c:formatCode>0.0%</c:formatCode>
                <c:ptCount val="4"/>
              </c:numCache>
            </c:numRef>
          </c:val>
          <c:extLst>
            <c:ext xmlns:c16="http://schemas.microsoft.com/office/drawing/2014/chart" uri="{C3380CC4-5D6E-409C-BE32-E72D297353CC}">
              <c16:uniqueId val="{00000000-CC2F-4213-A774-7C0A38C6592C}"/>
            </c:ext>
          </c:extLst>
        </c:ser>
        <c:dLbls>
          <c:showLegendKey val="0"/>
          <c:showVal val="0"/>
          <c:showCatName val="0"/>
          <c:showSerName val="0"/>
          <c:showPercent val="0"/>
          <c:showBubbleSize val="0"/>
        </c:dLbls>
        <c:gapWidth val="150"/>
        <c:axId val="226074624"/>
        <c:axId val="226076160"/>
      </c:barChart>
      <c:catAx>
        <c:axId val="226074624"/>
        <c:scaling>
          <c:orientation val="maxMin"/>
        </c:scaling>
        <c:delete val="0"/>
        <c:axPos val="l"/>
        <c:numFmt formatCode="0.0" sourceLinked="1"/>
        <c:majorTickMark val="none"/>
        <c:minorTickMark val="none"/>
        <c:tickLblPos val="nextTo"/>
        <c:txPr>
          <a:bodyPr/>
          <a:lstStyle/>
          <a:p>
            <a:pPr>
              <a:defRPr sz="900"/>
            </a:pPr>
            <a:endParaRPr lang="cs-CZ"/>
          </a:p>
        </c:txPr>
        <c:crossAx val="226076160"/>
        <c:crosses val="autoZero"/>
        <c:auto val="1"/>
        <c:lblAlgn val="ctr"/>
        <c:lblOffset val="100"/>
        <c:noMultiLvlLbl val="0"/>
      </c:catAx>
      <c:valAx>
        <c:axId val="22607616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2607462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'14.5'!$H$31:$H$38</c:f>
              <c:numCache>
                <c:formatCode>General</c:formatCode>
                <c:ptCount val="8"/>
              </c:numCache>
            </c:numRef>
          </c:cat>
          <c:val>
            <c:numRef>
              <c:f>'14.5'!$I$31:$I$38</c:f>
              <c:numCache>
                <c:formatCode>0.0%</c:formatCode>
                <c:ptCount val="8"/>
              </c:numCache>
            </c:numRef>
          </c:val>
          <c:extLst>
            <c:ext xmlns:c16="http://schemas.microsoft.com/office/drawing/2014/chart" uri="{C3380CC4-5D6E-409C-BE32-E72D297353CC}">
              <c16:uniqueId val="{00000000-73DD-4BC7-8B22-ECCF7DFC7F6C}"/>
            </c:ext>
          </c:extLst>
        </c:ser>
        <c:dLbls>
          <c:showLegendKey val="0"/>
          <c:showVal val="0"/>
          <c:showCatName val="0"/>
          <c:showSerName val="0"/>
          <c:showPercent val="0"/>
          <c:showBubbleSize val="0"/>
        </c:dLbls>
        <c:gapWidth val="150"/>
        <c:axId val="239805952"/>
        <c:axId val="239807488"/>
      </c:barChart>
      <c:catAx>
        <c:axId val="239805952"/>
        <c:scaling>
          <c:orientation val="minMax"/>
        </c:scaling>
        <c:delete val="0"/>
        <c:axPos val="l"/>
        <c:numFmt formatCode="General" sourceLinked="1"/>
        <c:majorTickMark val="none"/>
        <c:minorTickMark val="none"/>
        <c:tickLblPos val="nextTo"/>
        <c:txPr>
          <a:bodyPr/>
          <a:lstStyle/>
          <a:p>
            <a:pPr>
              <a:defRPr sz="900"/>
            </a:pPr>
            <a:endParaRPr lang="cs-CZ"/>
          </a:p>
        </c:txPr>
        <c:crossAx val="239807488"/>
        <c:crosses val="autoZero"/>
        <c:auto val="1"/>
        <c:lblAlgn val="ctr"/>
        <c:lblOffset val="100"/>
        <c:noMultiLvlLbl val="0"/>
      </c:catAx>
      <c:valAx>
        <c:axId val="23980748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80595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'14.5'!$J$31</c:f>
              <c:strCache>
                <c:ptCount val="1"/>
              </c:strCache>
            </c:strRef>
          </c:tx>
          <c:invertIfNegative val="0"/>
          <c:cat>
            <c:numRef>
              <c:f>'14.5'!$K$30:$M$30</c:f>
              <c:numCache>
                <c:formatCode>General</c:formatCode>
                <c:ptCount val="3"/>
              </c:numCache>
            </c:numRef>
          </c:cat>
          <c:val>
            <c:numRef>
              <c:f>'14.5'!$K$31:$M$31</c:f>
              <c:numCache>
                <c:formatCode>#,##0.0</c:formatCode>
                <c:ptCount val="3"/>
              </c:numCache>
            </c:numRef>
          </c:val>
          <c:extLst>
            <c:ext xmlns:c16="http://schemas.microsoft.com/office/drawing/2014/chart" uri="{C3380CC4-5D6E-409C-BE32-E72D297353CC}">
              <c16:uniqueId val="{00000000-2800-4D3B-A173-467E32C29FDD}"/>
            </c:ext>
          </c:extLst>
        </c:ser>
        <c:ser>
          <c:idx val="1"/>
          <c:order val="1"/>
          <c:tx>
            <c:strRef>
              <c:f>'14.5'!$J$32</c:f>
              <c:strCache>
                <c:ptCount val="1"/>
              </c:strCache>
            </c:strRef>
          </c:tx>
          <c:invertIfNegative val="0"/>
          <c:cat>
            <c:numRef>
              <c:f>'14.5'!$K$30:$M$30</c:f>
              <c:numCache>
                <c:formatCode>General</c:formatCode>
                <c:ptCount val="3"/>
              </c:numCache>
            </c:numRef>
          </c:cat>
          <c:val>
            <c:numRef>
              <c:f>'14.5'!$K$32:$M$32</c:f>
              <c:numCache>
                <c:formatCode>#,##0.0</c:formatCode>
                <c:ptCount val="3"/>
              </c:numCache>
            </c:numRef>
          </c:val>
          <c:extLst>
            <c:ext xmlns:c16="http://schemas.microsoft.com/office/drawing/2014/chart" uri="{C3380CC4-5D6E-409C-BE32-E72D297353CC}">
              <c16:uniqueId val="{00000001-2800-4D3B-A173-467E32C29FDD}"/>
            </c:ext>
          </c:extLst>
        </c:ser>
        <c:ser>
          <c:idx val="2"/>
          <c:order val="2"/>
          <c:tx>
            <c:strRef>
              <c:f>'14.5'!$J$33</c:f>
              <c:strCache>
                <c:ptCount val="1"/>
              </c:strCache>
            </c:strRef>
          </c:tx>
          <c:invertIfNegative val="0"/>
          <c:cat>
            <c:numRef>
              <c:f>'14.5'!$K$30:$M$30</c:f>
              <c:numCache>
                <c:formatCode>General</c:formatCode>
                <c:ptCount val="3"/>
              </c:numCache>
            </c:numRef>
          </c:cat>
          <c:val>
            <c:numRef>
              <c:f>'14.5'!$K$33:$M$33</c:f>
              <c:numCache>
                <c:formatCode>#,##0.0</c:formatCode>
                <c:ptCount val="3"/>
              </c:numCache>
            </c:numRef>
          </c:val>
          <c:extLst>
            <c:ext xmlns:c16="http://schemas.microsoft.com/office/drawing/2014/chart" uri="{C3380CC4-5D6E-409C-BE32-E72D297353CC}">
              <c16:uniqueId val="{00000002-2800-4D3B-A173-467E32C29FDD}"/>
            </c:ext>
          </c:extLst>
        </c:ser>
        <c:ser>
          <c:idx val="3"/>
          <c:order val="3"/>
          <c:tx>
            <c:strRef>
              <c:f>'14.5'!$J$34</c:f>
              <c:strCache>
                <c:ptCount val="1"/>
              </c:strCache>
            </c:strRef>
          </c:tx>
          <c:invertIfNegative val="0"/>
          <c:cat>
            <c:numRef>
              <c:f>'14.5'!$K$30:$M$30</c:f>
              <c:numCache>
                <c:formatCode>General</c:formatCode>
                <c:ptCount val="3"/>
              </c:numCache>
            </c:numRef>
          </c:cat>
          <c:val>
            <c:numRef>
              <c:f>'14.5'!$K$34:$M$34</c:f>
              <c:numCache>
                <c:formatCode>#,##0.0</c:formatCode>
                <c:ptCount val="3"/>
              </c:numCache>
            </c:numRef>
          </c:val>
          <c:extLst>
            <c:ext xmlns:c16="http://schemas.microsoft.com/office/drawing/2014/chart" uri="{C3380CC4-5D6E-409C-BE32-E72D297353CC}">
              <c16:uniqueId val="{00000003-2800-4D3B-A173-467E32C29FDD}"/>
            </c:ext>
          </c:extLst>
        </c:ser>
        <c:ser>
          <c:idx val="4"/>
          <c:order val="4"/>
          <c:tx>
            <c:strRef>
              <c:f>'14.5'!$J$35</c:f>
              <c:strCache>
                <c:ptCount val="1"/>
              </c:strCache>
            </c:strRef>
          </c:tx>
          <c:invertIfNegative val="0"/>
          <c:cat>
            <c:numRef>
              <c:f>'14.5'!$K$30:$M$30</c:f>
              <c:numCache>
                <c:formatCode>General</c:formatCode>
                <c:ptCount val="3"/>
              </c:numCache>
            </c:numRef>
          </c:cat>
          <c:val>
            <c:numRef>
              <c:f>'14.5'!$K$35:$M$35</c:f>
              <c:numCache>
                <c:formatCode>#,##0.0</c:formatCode>
                <c:ptCount val="3"/>
              </c:numCache>
            </c:numRef>
          </c:val>
          <c:extLst>
            <c:ext xmlns:c16="http://schemas.microsoft.com/office/drawing/2014/chart" uri="{C3380CC4-5D6E-409C-BE32-E72D297353CC}">
              <c16:uniqueId val="{00000004-2800-4D3B-A173-467E32C29FDD}"/>
            </c:ext>
          </c:extLst>
        </c:ser>
        <c:ser>
          <c:idx val="5"/>
          <c:order val="5"/>
          <c:tx>
            <c:strRef>
              <c:f>'14.5'!$J$36</c:f>
              <c:strCache>
                <c:ptCount val="1"/>
              </c:strCache>
            </c:strRef>
          </c:tx>
          <c:invertIfNegative val="0"/>
          <c:cat>
            <c:numRef>
              <c:f>'14.5'!$K$30:$M$30</c:f>
              <c:numCache>
                <c:formatCode>General</c:formatCode>
                <c:ptCount val="3"/>
              </c:numCache>
            </c:numRef>
          </c:cat>
          <c:val>
            <c:numRef>
              <c:f>'14.5'!$K$36:$M$36</c:f>
              <c:numCache>
                <c:formatCode>#,##0.0</c:formatCode>
                <c:ptCount val="3"/>
              </c:numCache>
            </c:numRef>
          </c:val>
          <c:extLst>
            <c:ext xmlns:c16="http://schemas.microsoft.com/office/drawing/2014/chart" uri="{C3380CC4-5D6E-409C-BE32-E72D297353CC}">
              <c16:uniqueId val="{00000005-2800-4D3B-A173-467E32C29FDD}"/>
            </c:ext>
          </c:extLst>
        </c:ser>
        <c:ser>
          <c:idx val="6"/>
          <c:order val="6"/>
          <c:tx>
            <c:strRef>
              <c:f>'14.5'!$J$37</c:f>
              <c:strCache>
                <c:ptCount val="1"/>
              </c:strCache>
            </c:strRef>
          </c:tx>
          <c:invertIfNegative val="0"/>
          <c:cat>
            <c:numRef>
              <c:f>'14.5'!$K$30:$M$30</c:f>
              <c:numCache>
                <c:formatCode>General</c:formatCode>
                <c:ptCount val="3"/>
              </c:numCache>
            </c:numRef>
          </c:cat>
          <c:val>
            <c:numRef>
              <c:f>'14.5'!$K$37:$M$37</c:f>
              <c:numCache>
                <c:formatCode>#,##0.0</c:formatCode>
                <c:ptCount val="3"/>
              </c:numCache>
            </c:numRef>
          </c:val>
          <c:extLst>
            <c:ext xmlns:c16="http://schemas.microsoft.com/office/drawing/2014/chart" uri="{C3380CC4-5D6E-409C-BE32-E72D297353CC}">
              <c16:uniqueId val="{00000006-2800-4D3B-A173-467E32C29FDD}"/>
            </c:ext>
          </c:extLst>
        </c:ser>
        <c:ser>
          <c:idx val="7"/>
          <c:order val="7"/>
          <c:tx>
            <c:strRef>
              <c:f>'14.5'!$J$38</c:f>
              <c:strCache>
                <c:ptCount val="1"/>
              </c:strCache>
            </c:strRef>
          </c:tx>
          <c:spPr>
            <a:solidFill>
              <a:srgbClr val="FFC000"/>
            </a:solidFill>
          </c:spPr>
          <c:invertIfNegative val="0"/>
          <c:cat>
            <c:numRef>
              <c:f>'14.5'!$K$30:$M$30</c:f>
              <c:numCache>
                <c:formatCode>General</c:formatCode>
                <c:ptCount val="3"/>
              </c:numCache>
            </c:numRef>
          </c:cat>
          <c:val>
            <c:numRef>
              <c:f>'14.5'!$K$38:$M$38</c:f>
              <c:numCache>
                <c:formatCode>#,##0.0</c:formatCode>
                <c:ptCount val="3"/>
              </c:numCache>
            </c:numRef>
          </c:val>
          <c:extLst>
            <c:ext xmlns:c16="http://schemas.microsoft.com/office/drawing/2014/chart" uri="{C3380CC4-5D6E-409C-BE32-E72D297353CC}">
              <c16:uniqueId val="{00000007-2800-4D3B-A173-467E32C29FDD}"/>
            </c:ext>
          </c:extLst>
        </c:ser>
        <c:dLbls>
          <c:showLegendKey val="0"/>
          <c:showVal val="0"/>
          <c:showCatName val="0"/>
          <c:showSerName val="0"/>
          <c:showPercent val="0"/>
          <c:showBubbleSize val="0"/>
        </c:dLbls>
        <c:gapWidth val="150"/>
        <c:overlap val="100"/>
        <c:axId val="273173888"/>
        <c:axId val="273187968"/>
      </c:barChart>
      <c:catAx>
        <c:axId val="273173888"/>
        <c:scaling>
          <c:orientation val="minMax"/>
        </c:scaling>
        <c:delete val="0"/>
        <c:axPos val="b"/>
        <c:numFmt formatCode="General" sourceLinked="1"/>
        <c:majorTickMark val="none"/>
        <c:minorTickMark val="none"/>
        <c:tickLblPos val="nextTo"/>
        <c:txPr>
          <a:bodyPr/>
          <a:lstStyle/>
          <a:p>
            <a:pPr>
              <a:defRPr sz="900"/>
            </a:pPr>
            <a:endParaRPr lang="cs-CZ"/>
          </a:p>
        </c:txPr>
        <c:crossAx val="273187968"/>
        <c:crosses val="autoZero"/>
        <c:auto val="1"/>
        <c:lblAlgn val="ctr"/>
        <c:lblOffset val="100"/>
        <c:noMultiLvlLbl val="0"/>
      </c:catAx>
      <c:valAx>
        <c:axId val="273187968"/>
        <c:scaling>
          <c:orientation val="minMax"/>
          <c:max val="30000"/>
        </c:scaling>
        <c:delete val="0"/>
        <c:axPos val="l"/>
        <c:majorGridlines/>
        <c:numFmt formatCode="#,##0" sourceLinked="0"/>
        <c:majorTickMark val="out"/>
        <c:minorTickMark val="none"/>
        <c:tickLblPos val="nextTo"/>
        <c:spPr>
          <a:ln>
            <a:noFill/>
          </a:ln>
        </c:spPr>
        <c:txPr>
          <a:bodyPr/>
          <a:lstStyle/>
          <a:p>
            <a:pPr>
              <a:defRPr sz="900"/>
            </a:pPr>
            <a:endParaRPr lang="cs-CZ"/>
          </a:p>
        </c:txPr>
        <c:crossAx val="27317388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'14.5'!$L$19:$L$26</c:f>
              <c:numCache>
                <c:formatCode>General</c:formatCode>
                <c:ptCount val="8"/>
              </c:numCache>
            </c:numRef>
          </c:cat>
          <c:val>
            <c:numRef>
              <c:f>'14.5'!$M$19:$M$26</c:f>
              <c:numCache>
                <c:formatCode>0.0%</c:formatCode>
                <c:ptCount val="8"/>
              </c:numCache>
            </c:numRef>
          </c:val>
          <c:extLst>
            <c:ext xmlns:c16="http://schemas.microsoft.com/office/drawing/2014/chart" uri="{C3380CC4-5D6E-409C-BE32-E72D297353CC}">
              <c16:uniqueId val="{00000000-5C21-4B22-BD3E-2E05E53F6178}"/>
            </c:ext>
          </c:extLst>
        </c:ser>
        <c:dLbls>
          <c:showLegendKey val="0"/>
          <c:showVal val="0"/>
          <c:showCatName val="0"/>
          <c:showSerName val="0"/>
          <c:showPercent val="0"/>
          <c:showBubbleSize val="0"/>
        </c:dLbls>
        <c:gapWidth val="150"/>
        <c:axId val="273213312"/>
        <c:axId val="273214848"/>
      </c:barChart>
      <c:catAx>
        <c:axId val="273213312"/>
        <c:scaling>
          <c:orientation val="minMax"/>
        </c:scaling>
        <c:delete val="0"/>
        <c:axPos val="l"/>
        <c:numFmt formatCode="General" sourceLinked="1"/>
        <c:majorTickMark val="none"/>
        <c:minorTickMark val="none"/>
        <c:tickLblPos val="nextTo"/>
        <c:txPr>
          <a:bodyPr/>
          <a:lstStyle/>
          <a:p>
            <a:pPr>
              <a:defRPr sz="900"/>
            </a:pPr>
            <a:endParaRPr lang="cs-CZ"/>
          </a:p>
        </c:txPr>
        <c:crossAx val="273214848"/>
        <c:crosses val="autoZero"/>
        <c:auto val="1"/>
        <c:lblAlgn val="ctr"/>
        <c:lblOffset val="100"/>
        <c:noMultiLvlLbl val="0"/>
      </c:catAx>
      <c:valAx>
        <c:axId val="27321484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21331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1121-47DF-A066-939F8AF5BEA4}"/>
              </c:ext>
            </c:extLst>
          </c:dPt>
          <c:cat>
            <c:numRef>
              <c:f>'14.6'!$J$19:$J$26</c:f>
              <c:numCache>
                <c:formatCode>General</c:formatCode>
                <c:ptCount val="8"/>
              </c:numCache>
            </c:numRef>
          </c:cat>
          <c:val>
            <c:numRef>
              <c:f>'14.6'!$K$19:$K$26</c:f>
              <c:numCache>
                <c:formatCode>General</c:formatCode>
                <c:ptCount val="8"/>
              </c:numCache>
            </c:numRef>
          </c:val>
          <c:extLst>
            <c:ext xmlns:c16="http://schemas.microsoft.com/office/drawing/2014/chart" uri="{C3380CC4-5D6E-409C-BE32-E72D297353CC}">
              <c16:uniqueId val="{00000002-1121-47DF-A066-939F8AF5BEA4}"/>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'14.6'!$H$19:$H$22</c:f>
              <c:numCache>
                <c:formatCode>0.0</c:formatCode>
                <c:ptCount val="4"/>
              </c:numCache>
            </c:numRef>
          </c:cat>
          <c:val>
            <c:numRef>
              <c:f>'14.6'!$I$19:$I$22</c:f>
              <c:numCache>
                <c:formatCode>0.0%</c:formatCode>
                <c:ptCount val="4"/>
              </c:numCache>
            </c:numRef>
          </c:val>
          <c:extLst>
            <c:ext xmlns:c16="http://schemas.microsoft.com/office/drawing/2014/chart" uri="{C3380CC4-5D6E-409C-BE32-E72D297353CC}">
              <c16:uniqueId val="{00000000-9049-4F71-88B4-02D8FD815F57}"/>
            </c:ext>
          </c:extLst>
        </c:ser>
        <c:dLbls>
          <c:showLegendKey val="0"/>
          <c:showVal val="0"/>
          <c:showCatName val="0"/>
          <c:showSerName val="0"/>
          <c:showPercent val="0"/>
          <c:showBubbleSize val="0"/>
        </c:dLbls>
        <c:gapWidth val="150"/>
        <c:axId val="248643584"/>
        <c:axId val="248645120"/>
      </c:barChart>
      <c:catAx>
        <c:axId val="248643584"/>
        <c:scaling>
          <c:orientation val="maxMin"/>
        </c:scaling>
        <c:delete val="0"/>
        <c:axPos val="l"/>
        <c:numFmt formatCode="0.0" sourceLinked="1"/>
        <c:majorTickMark val="none"/>
        <c:minorTickMark val="none"/>
        <c:tickLblPos val="nextTo"/>
        <c:txPr>
          <a:bodyPr/>
          <a:lstStyle/>
          <a:p>
            <a:pPr>
              <a:defRPr sz="900"/>
            </a:pPr>
            <a:endParaRPr lang="cs-CZ"/>
          </a:p>
        </c:txPr>
        <c:crossAx val="248645120"/>
        <c:crosses val="autoZero"/>
        <c:auto val="1"/>
        <c:lblAlgn val="ctr"/>
        <c:lblOffset val="100"/>
        <c:noMultiLvlLbl val="0"/>
      </c:catAx>
      <c:valAx>
        <c:axId val="24864512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4864358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'14.6'!$H$31:$H$38</c:f>
              <c:numCache>
                <c:formatCode>General</c:formatCode>
                <c:ptCount val="8"/>
              </c:numCache>
            </c:numRef>
          </c:cat>
          <c:val>
            <c:numRef>
              <c:f>'14.6'!$I$31:$I$38</c:f>
              <c:numCache>
                <c:formatCode>0.0%</c:formatCode>
                <c:ptCount val="8"/>
              </c:numCache>
            </c:numRef>
          </c:val>
          <c:extLst>
            <c:ext xmlns:c16="http://schemas.microsoft.com/office/drawing/2014/chart" uri="{C3380CC4-5D6E-409C-BE32-E72D297353CC}">
              <c16:uniqueId val="{00000000-A4A7-4652-9AA5-5FA977427D6E}"/>
            </c:ext>
          </c:extLst>
        </c:ser>
        <c:dLbls>
          <c:showLegendKey val="0"/>
          <c:showVal val="0"/>
          <c:showCatName val="0"/>
          <c:showSerName val="0"/>
          <c:showPercent val="0"/>
          <c:showBubbleSize val="0"/>
        </c:dLbls>
        <c:gapWidth val="150"/>
        <c:axId val="248657408"/>
        <c:axId val="248658944"/>
      </c:barChart>
      <c:catAx>
        <c:axId val="248657408"/>
        <c:scaling>
          <c:orientation val="minMax"/>
        </c:scaling>
        <c:delete val="0"/>
        <c:axPos val="l"/>
        <c:numFmt formatCode="General" sourceLinked="1"/>
        <c:majorTickMark val="none"/>
        <c:minorTickMark val="none"/>
        <c:tickLblPos val="nextTo"/>
        <c:txPr>
          <a:bodyPr/>
          <a:lstStyle/>
          <a:p>
            <a:pPr>
              <a:defRPr sz="900"/>
            </a:pPr>
            <a:endParaRPr lang="cs-CZ"/>
          </a:p>
        </c:txPr>
        <c:crossAx val="248658944"/>
        <c:crosses val="autoZero"/>
        <c:auto val="1"/>
        <c:lblAlgn val="ctr"/>
        <c:lblOffset val="100"/>
        <c:noMultiLvlLbl val="0"/>
      </c:catAx>
      <c:valAx>
        <c:axId val="24865894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4865740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'14.6'!$J$31</c:f>
              <c:strCache>
                <c:ptCount val="1"/>
              </c:strCache>
            </c:strRef>
          </c:tx>
          <c:invertIfNegative val="0"/>
          <c:cat>
            <c:numRef>
              <c:f>'14.6'!$K$30:$M$30</c:f>
              <c:numCache>
                <c:formatCode>General</c:formatCode>
                <c:ptCount val="3"/>
              </c:numCache>
            </c:numRef>
          </c:cat>
          <c:val>
            <c:numRef>
              <c:f>'14.6'!$K$31:$M$31</c:f>
              <c:numCache>
                <c:formatCode>#,##0.0</c:formatCode>
                <c:ptCount val="3"/>
              </c:numCache>
            </c:numRef>
          </c:val>
          <c:extLst>
            <c:ext xmlns:c16="http://schemas.microsoft.com/office/drawing/2014/chart" uri="{C3380CC4-5D6E-409C-BE32-E72D297353CC}">
              <c16:uniqueId val="{00000000-1A14-45F6-84A2-7B3CE5193F8B}"/>
            </c:ext>
          </c:extLst>
        </c:ser>
        <c:ser>
          <c:idx val="1"/>
          <c:order val="1"/>
          <c:tx>
            <c:strRef>
              <c:f>'14.6'!$J$32</c:f>
              <c:strCache>
                <c:ptCount val="1"/>
              </c:strCache>
            </c:strRef>
          </c:tx>
          <c:invertIfNegative val="0"/>
          <c:cat>
            <c:numRef>
              <c:f>'14.6'!$K$30:$M$30</c:f>
              <c:numCache>
                <c:formatCode>General</c:formatCode>
                <c:ptCount val="3"/>
              </c:numCache>
            </c:numRef>
          </c:cat>
          <c:val>
            <c:numRef>
              <c:f>'14.6'!$K$32:$M$32</c:f>
              <c:numCache>
                <c:formatCode>#,##0.0</c:formatCode>
                <c:ptCount val="3"/>
              </c:numCache>
            </c:numRef>
          </c:val>
          <c:extLst>
            <c:ext xmlns:c16="http://schemas.microsoft.com/office/drawing/2014/chart" uri="{C3380CC4-5D6E-409C-BE32-E72D297353CC}">
              <c16:uniqueId val="{00000001-1A14-45F6-84A2-7B3CE5193F8B}"/>
            </c:ext>
          </c:extLst>
        </c:ser>
        <c:ser>
          <c:idx val="2"/>
          <c:order val="2"/>
          <c:tx>
            <c:strRef>
              <c:f>'14.6'!$J$33</c:f>
              <c:strCache>
                <c:ptCount val="1"/>
              </c:strCache>
            </c:strRef>
          </c:tx>
          <c:invertIfNegative val="0"/>
          <c:cat>
            <c:numRef>
              <c:f>'14.6'!$K$30:$M$30</c:f>
              <c:numCache>
                <c:formatCode>General</c:formatCode>
                <c:ptCount val="3"/>
              </c:numCache>
            </c:numRef>
          </c:cat>
          <c:val>
            <c:numRef>
              <c:f>'14.6'!$K$33:$M$33</c:f>
              <c:numCache>
                <c:formatCode>#,##0.0</c:formatCode>
                <c:ptCount val="3"/>
              </c:numCache>
            </c:numRef>
          </c:val>
          <c:extLst>
            <c:ext xmlns:c16="http://schemas.microsoft.com/office/drawing/2014/chart" uri="{C3380CC4-5D6E-409C-BE32-E72D297353CC}">
              <c16:uniqueId val="{00000002-1A14-45F6-84A2-7B3CE5193F8B}"/>
            </c:ext>
          </c:extLst>
        </c:ser>
        <c:ser>
          <c:idx val="3"/>
          <c:order val="3"/>
          <c:tx>
            <c:strRef>
              <c:f>'14.6'!$J$34</c:f>
              <c:strCache>
                <c:ptCount val="1"/>
              </c:strCache>
            </c:strRef>
          </c:tx>
          <c:invertIfNegative val="0"/>
          <c:cat>
            <c:numRef>
              <c:f>'14.6'!$K$30:$M$30</c:f>
              <c:numCache>
                <c:formatCode>General</c:formatCode>
                <c:ptCount val="3"/>
              </c:numCache>
            </c:numRef>
          </c:cat>
          <c:val>
            <c:numRef>
              <c:f>'14.6'!$K$34:$M$34</c:f>
              <c:numCache>
                <c:formatCode>#,##0.0</c:formatCode>
                <c:ptCount val="3"/>
              </c:numCache>
            </c:numRef>
          </c:val>
          <c:extLst>
            <c:ext xmlns:c16="http://schemas.microsoft.com/office/drawing/2014/chart" uri="{C3380CC4-5D6E-409C-BE32-E72D297353CC}">
              <c16:uniqueId val="{00000003-1A14-45F6-84A2-7B3CE5193F8B}"/>
            </c:ext>
          </c:extLst>
        </c:ser>
        <c:ser>
          <c:idx val="4"/>
          <c:order val="4"/>
          <c:tx>
            <c:strRef>
              <c:f>'14.6'!$J$35</c:f>
              <c:strCache>
                <c:ptCount val="1"/>
              </c:strCache>
            </c:strRef>
          </c:tx>
          <c:invertIfNegative val="0"/>
          <c:cat>
            <c:numRef>
              <c:f>'14.6'!$K$30:$M$30</c:f>
              <c:numCache>
                <c:formatCode>General</c:formatCode>
                <c:ptCount val="3"/>
              </c:numCache>
            </c:numRef>
          </c:cat>
          <c:val>
            <c:numRef>
              <c:f>'14.6'!$K$35:$M$35</c:f>
              <c:numCache>
                <c:formatCode>#,##0.0</c:formatCode>
                <c:ptCount val="3"/>
              </c:numCache>
            </c:numRef>
          </c:val>
          <c:extLst>
            <c:ext xmlns:c16="http://schemas.microsoft.com/office/drawing/2014/chart" uri="{C3380CC4-5D6E-409C-BE32-E72D297353CC}">
              <c16:uniqueId val="{00000004-1A14-45F6-84A2-7B3CE5193F8B}"/>
            </c:ext>
          </c:extLst>
        </c:ser>
        <c:ser>
          <c:idx val="5"/>
          <c:order val="5"/>
          <c:tx>
            <c:strRef>
              <c:f>'14.6'!$J$36</c:f>
              <c:strCache>
                <c:ptCount val="1"/>
              </c:strCache>
            </c:strRef>
          </c:tx>
          <c:invertIfNegative val="0"/>
          <c:cat>
            <c:numRef>
              <c:f>'14.6'!$K$30:$M$30</c:f>
              <c:numCache>
                <c:formatCode>General</c:formatCode>
                <c:ptCount val="3"/>
              </c:numCache>
            </c:numRef>
          </c:cat>
          <c:val>
            <c:numRef>
              <c:f>'14.6'!$K$36:$M$36</c:f>
              <c:numCache>
                <c:formatCode>#,##0.0</c:formatCode>
                <c:ptCount val="3"/>
              </c:numCache>
            </c:numRef>
          </c:val>
          <c:extLst>
            <c:ext xmlns:c16="http://schemas.microsoft.com/office/drawing/2014/chart" uri="{C3380CC4-5D6E-409C-BE32-E72D297353CC}">
              <c16:uniqueId val="{00000005-1A14-45F6-84A2-7B3CE5193F8B}"/>
            </c:ext>
          </c:extLst>
        </c:ser>
        <c:ser>
          <c:idx val="6"/>
          <c:order val="6"/>
          <c:tx>
            <c:strRef>
              <c:f>'14.6'!$J$37</c:f>
              <c:strCache>
                <c:ptCount val="1"/>
              </c:strCache>
            </c:strRef>
          </c:tx>
          <c:invertIfNegative val="0"/>
          <c:cat>
            <c:numRef>
              <c:f>'14.6'!$K$30:$M$30</c:f>
              <c:numCache>
                <c:formatCode>General</c:formatCode>
                <c:ptCount val="3"/>
              </c:numCache>
            </c:numRef>
          </c:cat>
          <c:val>
            <c:numRef>
              <c:f>'14.6'!$K$37:$M$37</c:f>
              <c:numCache>
                <c:formatCode>#,##0.0</c:formatCode>
                <c:ptCount val="3"/>
              </c:numCache>
            </c:numRef>
          </c:val>
          <c:extLst>
            <c:ext xmlns:c16="http://schemas.microsoft.com/office/drawing/2014/chart" uri="{C3380CC4-5D6E-409C-BE32-E72D297353CC}">
              <c16:uniqueId val="{00000006-1A14-45F6-84A2-7B3CE5193F8B}"/>
            </c:ext>
          </c:extLst>
        </c:ser>
        <c:ser>
          <c:idx val="7"/>
          <c:order val="7"/>
          <c:tx>
            <c:strRef>
              <c:f>'14.6'!$J$38</c:f>
              <c:strCache>
                <c:ptCount val="1"/>
              </c:strCache>
            </c:strRef>
          </c:tx>
          <c:spPr>
            <a:solidFill>
              <a:srgbClr val="FFC000"/>
            </a:solidFill>
          </c:spPr>
          <c:invertIfNegative val="0"/>
          <c:cat>
            <c:numRef>
              <c:f>'14.6'!$K$30:$M$30</c:f>
              <c:numCache>
                <c:formatCode>General</c:formatCode>
                <c:ptCount val="3"/>
              </c:numCache>
            </c:numRef>
          </c:cat>
          <c:val>
            <c:numRef>
              <c:f>'14.6'!$K$38:$M$38</c:f>
              <c:numCache>
                <c:formatCode>#,##0.0</c:formatCode>
                <c:ptCount val="3"/>
              </c:numCache>
            </c:numRef>
          </c:val>
          <c:extLst>
            <c:ext xmlns:c16="http://schemas.microsoft.com/office/drawing/2014/chart" uri="{C3380CC4-5D6E-409C-BE32-E72D297353CC}">
              <c16:uniqueId val="{00000007-1A14-45F6-84A2-7B3CE5193F8B}"/>
            </c:ext>
          </c:extLst>
        </c:ser>
        <c:dLbls>
          <c:showLegendKey val="0"/>
          <c:showVal val="0"/>
          <c:showCatName val="0"/>
          <c:showSerName val="0"/>
          <c:showPercent val="0"/>
          <c:showBubbleSize val="0"/>
        </c:dLbls>
        <c:gapWidth val="150"/>
        <c:overlap val="100"/>
        <c:axId val="273509760"/>
        <c:axId val="273523840"/>
      </c:barChart>
      <c:catAx>
        <c:axId val="273509760"/>
        <c:scaling>
          <c:orientation val="minMax"/>
        </c:scaling>
        <c:delete val="0"/>
        <c:axPos val="b"/>
        <c:numFmt formatCode="General" sourceLinked="1"/>
        <c:majorTickMark val="none"/>
        <c:minorTickMark val="none"/>
        <c:tickLblPos val="nextTo"/>
        <c:txPr>
          <a:bodyPr/>
          <a:lstStyle/>
          <a:p>
            <a:pPr>
              <a:defRPr sz="900"/>
            </a:pPr>
            <a:endParaRPr lang="cs-CZ"/>
          </a:p>
        </c:txPr>
        <c:crossAx val="273523840"/>
        <c:crosses val="autoZero"/>
        <c:auto val="1"/>
        <c:lblAlgn val="ctr"/>
        <c:lblOffset val="100"/>
        <c:noMultiLvlLbl val="0"/>
      </c:catAx>
      <c:valAx>
        <c:axId val="27352384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73509760"/>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'4.2'!$O$7</c:f>
              <c:strCache>
                <c:ptCount val="1"/>
              </c:strCache>
            </c:strRef>
          </c:tx>
          <c:spPr>
            <a:solidFill>
              <a:schemeClr val="tx2"/>
            </a:solidFill>
          </c:spPr>
          <c:invertIfNegative val="0"/>
          <c:cat>
            <c:numRef>
              <c:f>'4.2'!$P$6</c:f>
              <c:numCache>
                <c:formatCode>General</c:formatCode>
                <c:ptCount val="1"/>
              </c:numCache>
            </c:numRef>
          </c:cat>
          <c:val>
            <c:numRef>
              <c:f>'4.2'!$P$7</c:f>
              <c:numCache>
                <c:formatCode>0.0%</c:formatCode>
                <c:ptCount val="1"/>
              </c:numCache>
            </c:numRef>
          </c:val>
          <c:extLst>
            <c:ext xmlns:c16="http://schemas.microsoft.com/office/drawing/2014/chart" uri="{C3380CC4-5D6E-409C-BE32-E72D297353CC}">
              <c16:uniqueId val="{00000000-CBCC-4B95-985B-10F246F75AF3}"/>
            </c:ext>
          </c:extLst>
        </c:ser>
        <c:ser>
          <c:idx val="1"/>
          <c:order val="1"/>
          <c:tx>
            <c:strRef>
              <c:f>'4.2'!$O$8</c:f>
              <c:strCache>
                <c:ptCount val="1"/>
              </c:strCache>
            </c:strRef>
          </c:tx>
          <c:spPr>
            <a:solidFill>
              <a:schemeClr val="accent2"/>
            </a:solidFill>
          </c:spPr>
          <c:invertIfNegative val="0"/>
          <c:cat>
            <c:numRef>
              <c:f>'4.2'!$P$6</c:f>
              <c:numCache>
                <c:formatCode>General</c:formatCode>
                <c:ptCount val="1"/>
              </c:numCache>
            </c:numRef>
          </c:cat>
          <c:val>
            <c:numRef>
              <c:f>'4.2'!$P$8</c:f>
              <c:numCache>
                <c:formatCode>0.0%</c:formatCode>
                <c:ptCount val="1"/>
              </c:numCache>
            </c:numRef>
          </c:val>
          <c:extLst>
            <c:ext xmlns:c16="http://schemas.microsoft.com/office/drawing/2014/chart" uri="{C3380CC4-5D6E-409C-BE32-E72D297353CC}">
              <c16:uniqueId val="{00000001-CBCC-4B95-985B-10F246F75AF3}"/>
            </c:ext>
          </c:extLst>
        </c:ser>
        <c:ser>
          <c:idx val="2"/>
          <c:order val="2"/>
          <c:tx>
            <c:strRef>
              <c:f>'4.2'!$O$9</c:f>
              <c:strCache>
                <c:ptCount val="1"/>
              </c:strCache>
            </c:strRef>
          </c:tx>
          <c:spPr>
            <a:solidFill>
              <a:schemeClr val="accent3"/>
            </a:solidFill>
          </c:spPr>
          <c:invertIfNegative val="0"/>
          <c:cat>
            <c:numRef>
              <c:f>'4.2'!$P$6</c:f>
              <c:numCache>
                <c:formatCode>General</c:formatCode>
                <c:ptCount val="1"/>
              </c:numCache>
            </c:numRef>
          </c:cat>
          <c:val>
            <c:numRef>
              <c:f>'4.2'!$P$9</c:f>
              <c:numCache>
                <c:formatCode>0.0%</c:formatCode>
                <c:ptCount val="1"/>
              </c:numCache>
            </c:numRef>
          </c:val>
          <c:extLst>
            <c:ext xmlns:c16="http://schemas.microsoft.com/office/drawing/2014/chart" uri="{C3380CC4-5D6E-409C-BE32-E72D297353CC}">
              <c16:uniqueId val="{00000002-CBCC-4B95-985B-10F246F75AF3}"/>
            </c:ext>
          </c:extLst>
        </c:ser>
        <c:ser>
          <c:idx val="3"/>
          <c:order val="3"/>
          <c:tx>
            <c:strRef>
              <c:f>'4.2'!$O$10</c:f>
              <c:strCache>
                <c:ptCount val="1"/>
              </c:strCache>
            </c:strRef>
          </c:tx>
          <c:spPr>
            <a:solidFill>
              <a:schemeClr val="accent4"/>
            </a:solidFill>
          </c:spPr>
          <c:invertIfNegative val="0"/>
          <c:cat>
            <c:numRef>
              <c:f>'4.2'!$P$6</c:f>
              <c:numCache>
                <c:formatCode>General</c:formatCode>
                <c:ptCount val="1"/>
              </c:numCache>
            </c:numRef>
          </c:cat>
          <c:val>
            <c:numRef>
              <c:f>'4.2'!$P$10</c:f>
              <c:numCache>
                <c:formatCode>0.0%</c:formatCode>
                <c:ptCount val="1"/>
              </c:numCache>
            </c:numRef>
          </c:val>
          <c:extLst>
            <c:ext xmlns:c16="http://schemas.microsoft.com/office/drawing/2014/chart" uri="{C3380CC4-5D6E-409C-BE32-E72D297353CC}">
              <c16:uniqueId val="{00000003-CBCC-4B95-985B-10F246F75AF3}"/>
            </c:ext>
          </c:extLst>
        </c:ser>
        <c:ser>
          <c:idx val="4"/>
          <c:order val="4"/>
          <c:tx>
            <c:strRef>
              <c:f>'4.2'!$O$11</c:f>
              <c:strCache>
                <c:ptCount val="1"/>
              </c:strCache>
            </c:strRef>
          </c:tx>
          <c:spPr>
            <a:solidFill>
              <a:schemeClr val="accent5"/>
            </a:solidFill>
          </c:spPr>
          <c:invertIfNegative val="0"/>
          <c:cat>
            <c:numRef>
              <c:f>'4.2'!$P$6</c:f>
              <c:numCache>
                <c:formatCode>General</c:formatCode>
                <c:ptCount val="1"/>
              </c:numCache>
            </c:numRef>
          </c:cat>
          <c:val>
            <c:numRef>
              <c:f>'4.2'!$P$11</c:f>
              <c:numCache>
                <c:formatCode>0.0%</c:formatCode>
                <c:ptCount val="1"/>
              </c:numCache>
            </c:numRef>
          </c:val>
          <c:extLst>
            <c:ext xmlns:c16="http://schemas.microsoft.com/office/drawing/2014/chart" uri="{C3380CC4-5D6E-409C-BE32-E72D297353CC}">
              <c16:uniqueId val="{00000004-CBCC-4B95-985B-10F246F75AF3}"/>
            </c:ext>
          </c:extLst>
        </c:ser>
        <c:ser>
          <c:idx val="5"/>
          <c:order val="5"/>
          <c:tx>
            <c:strRef>
              <c:f>'4.2'!$O$12</c:f>
              <c:strCache>
                <c:ptCount val="1"/>
              </c:strCache>
            </c:strRef>
          </c:tx>
          <c:spPr>
            <a:solidFill>
              <a:schemeClr val="accent6"/>
            </a:solidFill>
          </c:spPr>
          <c:invertIfNegative val="0"/>
          <c:cat>
            <c:numRef>
              <c:f>'4.2'!$P$6</c:f>
              <c:numCache>
                <c:formatCode>General</c:formatCode>
                <c:ptCount val="1"/>
              </c:numCache>
            </c:numRef>
          </c:cat>
          <c:val>
            <c:numRef>
              <c:f>'4.2'!$P$12</c:f>
              <c:numCache>
                <c:formatCode>0.0%</c:formatCode>
                <c:ptCount val="1"/>
              </c:numCache>
            </c:numRef>
          </c:val>
          <c:extLst>
            <c:ext xmlns:c16="http://schemas.microsoft.com/office/drawing/2014/chart" uri="{C3380CC4-5D6E-409C-BE32-E72D297353CC}">
              <c16:uniqueId val="{00000005-CBCC-4B95-985B-10F246F75AF3}"/>
            </c:ext>
          </c:extLst>
        </c:ser>
        <c:ser>
          <c:idx val="6"/>
          <c:order val="6"/>
          <c:tx>
            <c:strRef>
              <c:f>'4.2'!$O$13</c:f>
              <c:strCache>
                <c:ptCount val="1"/>
              </c:strCache>
            </c:strRef>
          </c:tx>
          <c:spPr>
            <a:solidFill>
              <a:srgbClr val="F0948F"/>
            </a:solidFill>
          </c:spPr>
          <c:invertIfNegative val="0"/>
          <c:cat>
            <c:numRef>
              <c:f>'4.2'!$P$6</c:f>
              <c:numCache>
                <c:formatCode>General</c:formatCode>
                <c:ptCount val="1"/>
              </c:numCache>
            </c:numRef>
          </c:cat>
          <c:val>
            <c:numRef>
              <c:f>'4.2'!$P$13</c:f>
              <c:numCache>
                <c:formatCode>0.0%</c:formatCode>
                <c:ptCount val="1"/>
              </c:numCache>
            </c:numRef>
          </c:val>
          <c:extLst>
            <c:ext xmlns:c16="http://schemas.microsoft.com/office/drawing/2014/chart" uri="{C3380CC4-5D6E-409C-BE32-E72D297353CC}">
              <c16:uniqueId val="{00000006-CBCC-4B95-985B-10F246F75AF3}"/>
            </c:ext>
          </c:extLst>
        </c:ser>
        <c:ser>
          <c:idx val="7"/>
          <c:order val="7"/>
          <c:tx>
            <c:strRef>
              <c:f>'4.2'!$O$14</c:f>
              <c:strCache>
                <c:ptCount val="1"/>
              </c:strCache>
            </c:strRef>
          </c:tx>
          <c:spPr>
            <a:solidFill>
              <a:srgbClr val="F7C9C7"/>
            </a:solidFill>
          </c:spPr>
          <c:invertIfNegative val="0"/>
          <c:cat>
            <c:numRef>
              <c:f>'4.2'!$P$6</c:f>
              <c:numCache>
                <c:formatCode>General</c:formatCode>
                <c:ptCount val="1"/>
              </c:numCache>
            </c:numRef>
          </c:cat>
          <c:val>
            <c:numRef>
              <c:f>'4.2'!$P$14</c:f>
              <c:numCache>
                <c:formatCode>0.0%</c:formatCode>
                <c:ptCount val="1"/>
              </c:numCache>
            </c:numRef>
          </c:val>
          <c:extLst>
            <c:ext xmlns:c16="http://schemas.microsoft.com/office/drawing/2014/chart" uri="{C3380CC4-5D6E-409C-BE32-E72D297353CC}">
              <c16:uniqueId val="{00000007-CBCC-4B95-985B-10F246F75AF3}"/>
            </c:ext>
          </c:extLst>
        </c:ser>
        <c:ser>
          <c:idx val="8"/>
          <c:order val="8"/>
          <c:tx>
            <c:strRef>
              <c:f>'4.2'!$O$15</c:f>
              <c:strCache>
                <c:ptCount val="1"/>
              </c:strCache>
            </c:strRef>
          </c:tx>
          <c:spPr>
            <a:solidFill>
              <a:schemeClr val="tx1"/>
            </a:solidFill>
          </c:spPr>
          <c:invertIfNegative val="0"/>
          <c:cat>
            <c:numRef>
              <c:f>'4.2'!$P$6</c:f>
              <c:numCache>
                <c:formatCode>General</c:formatCode>
                <c:ptCount val="1"/>
              </c:numCache>
            </c:numRef>
          </c:cat>
          <c:val>
            <c:numRef>
              <c:f>'4.2'!$P$15</c:f>
              <c:numCache>
                <c:formatCode>0.0%</c:formatCode>
                <c:ptCount val="1"/>
              </c:numCache>
            </c:numRef>
          </c:val>
          <c:extLst>
            <c:ext xmlns:c16="http://schemas.microsoft.com/office/drawing/2014/chart" uri="{C3380CC4-5D6E-409C-BE32-E72D297353CC}">
              <c16:uniqueId val="{00000008-CBCC-4B95-985B-10F246F75AF3}"/>
            </c:ext>
          </c:extLst>
        </c:ser>
        <c:ser>
          <c:idx val="9"/>
          <c:order val="9"/>
          <c:tx>
            <c:strRef>
              <c:f>'4.2'!$O$16</c:f>
              <c:strCache>
                <c:ptCount val="1"/>
              </c:strCache>
            </c:strRef>
          </c:tx>
          <c:spPr>
            <a:solidFill>
              <a:srgbClr val="646363"/>
            </a:solidFill>
          </c:spPr>
          <c:invertIfNegative val="0"/>
          <c:cat>
            <c:numRef>
              <c:f>'4.2'!$P$6</c:f>
              <c:numCache>
                <c:formatCode>General</c:formatCode>
                <c:ptCount val="1"/>
              </c:numCache>
            </c:numRef>
          </c:cat>
          <c:val>
            <c:numRef>
              <c:f>'4.2'!$P$16</c:f>
              <c:numCache>
                <c:formatCode>0.0%</c:formatCode>
                <c:ptCount val="1"/>
              </c:numCache>
            </c:numRef>
          </c:val>
          <c:extLst>
            <c:ext xmlns:c16="http://schemas.microsoft.com/office/drawing/2014/chart" uri="{C3380CC4-5D6E-409C-BE32-E72D297353CC}">
              <c16:uniqueId val="{00000009-CBCC-4B95-985B-10F246F75AF3}"/>
            </c:ext>
          </c:extLst>
        </c:ser>
        <c:ser>
          <c:idx val="10"/>
          <c:order val="10"/>
          <c:tx>
            <c:strRef>
              <c:f>'4.2'!$O$17</c:f>
              <c:strCache>
                <c:ptCount val="1"/>
              </c:strCache>
            </c:strRef>
          </c:tx>
          <c:spPr>
            <a:solidFill>
              <a:srgbClr val="9D9D9C"/>
            </a:solidFill>
          </c:spPr>
          <c:invertIfNegative val="0"/>
          <c:cat>
            <c:numRef>
              <c:f>'4.2'!$P$6</c:f>
              <c:numCache>
                <c:formatCode>General</c:formatCode>
                <c:ptCount val="1"/>
              </c:numCache>
            </c:numRef>
          </c:cat>
          <c:val>
            <c:numRef>
              <c:f>'4.2'!$P$17</c:f>
              <c:numCache>
                <c:formatCode>0.0%</c:formatCode>
                <c:ptCount val="1"/>
              </c:numCache>
            </c:numRef>
          </c:val>
          <c:extLst>
            <c:ext xmlns:c16="http://schemas.microsoft.com/office/drawing/2014/chart" uri="{C3380CC4-5D6E-409C-BE32-E72D297353CC}">
              <c16:uniqueId val="{0000000A-CBCC-4B95-985B-10F246F75AF3}"/>
            </c:ext>
          </c:extLst>
        </c:ser>
        <c:ser>
          <c:idx val="11"/>
          <c:order val="11"/>
          <c:tx>
            <c:strRef>
              <c:f>'4.2'!$O$18</c:f>
              <c:strCache>
                <c:ptCount val="1"/>
              </c:strCache>
            </c:strRef>
          </c:tx>
          <c:spPr>
            <a:solidFill>
              <a:srgbClr val="D0D0D0"/>
            </a:solidFill>
          </c:spPr>
          <c:invertIfNegative val="0"/>
          <c:cat>
            <c:numRef>
              <c:f>'4.2'!$P$6</c:f>
              <c:numCache>
                <c:formatCode>General</c:formatCode>
                <c:ptCount val="1"/>
              </c:numCache>
            </c:numRef>
          </c:cat>
          <c:val>
            <c:numRef>
              <c:f>'4.2'!$P$18</c:f>
              <c:numCache>
                <c:formatCode>0.0%</c:formatCode>
                <c:ptCount val="1"/>
              </c:numCache>
            </c:numRef>
          </c:val>
          <c:extLst>
            <c:ext xmlns:c16="http://schemas.microsoft.com/office/drawing/2014/chart" uri="{C3380CC4-5D6E-409C-BE32-E72D297353CC}">
              <c16:uniqueId val="{0000000B-CBCC-4B95-985B-10F246F75AF3}"/>
            </c:ext>
          </c:extLst>
        </c:ser>
        <c:ser>
          <c:idx val="12"/>
          <c:order val="12"/>
          <c:tx>
            <c:strRef>
              <c:f>'4.2'!$O$19</c:f>
              <c:strCache>
                <c:ptCount val="1"/>
              </c:strCache>
            </c:strRef>
          </c:tx>
          <c:spPr>
            <a:pattFill prst="ltUpDiag">
              <a:fgClr>
                <a:schemeClr val="tx2"/>
              </a:fgClr>
              <a:bgClr>
                <a:schemeClr val="bg1"/>
              </a:bgClr>
            </a:pattFill>
          </c:spPr>
          <c:invertIfNegative val="0"/>
          <c:cat>
            <c:numRef>
              <c:f>'4.2'!$P$6</c:f>
              <c:numCache>
                <c:formatCode>General</c:formatCode>
                <c:ptCount val="1"/>
              </c:numCache>
            </c:numRef>
          </c:cat>
          <c:val>
            <c:numRef>
              <c:f>'4.2'!$P$19</c:f>
              <c:numCache>
                <c:formatCode>0.0%</c:formatCode>
                <c:ptCount val="1"/>
              </c:numCache>
            </c:numRef>
          </c:val>
          <c:extLst>
            <c:ext xmlns:c16="http://schemas.microsoft.com/office/drawing/2014/chart" uri="{C3380CC4-5D6E-409C-BE32-E72D297353CC}">
              <c16:uniqueId val="{0000000C-CBCC-4B95-985B-10F246F75AF3}"/>
            </c:ext>
          </c:extLst>
        </c:ser>
        <c:ser>
          <c:idx val="13"/>
          <c:order val="13"/>
          <c:tx>
            <c:strRef>
              <c:f>'4.2'!$O$20</c:f>
              <c:strCache>
                <c:ptCount val="1"/>
              </c:strCache>
            </c:strRef>
          </c:tx>
          <c:spPr>
            <a:pattFill prst="ltUpDiag">
              <a:fgClr>
                <a:schemeClr val="accent5"/>
              </a:fgClr>
              <a:bgClr>
                <a:schemeClr val="bg1"/>
              </a:bgClr>
            </a:pattFill>
          </c:spPr>
          <c:invertIfNegative val="0"/>
          <c:cat>
            <c:numRef>
              <c:f>'4.2'!$P$6</c:f>
              <c:numCache>
                <c:formatCode>General</c:formatCode>
                <c:ptCount val="1"/>
              </c:numCache>
            </c:numRef>
          </c:cat>
          <c:val>
            <c:numRef>
              <c:f>'4.2'!$P$20</c:f>
              <c:numCache>
                <c:formatCode>0.0%</c:formatCode>
                <c:ptCount val="1"/>
              </c:numCache>
            </c:numRef>
          </c:val>
          <c:extLst>
            <c:ext xmlns:c16="http://schemas.microsoft.com/office/drawing/2014/chart" uri="{C3380CC4-5D6E-409C-BE32-E72D297353CC}">
              <c16:uniqueId val="{0000000D-CBCC-4B95-985B-10F246F75AF3}"/>
            </c:ext>
          </c:extLst>
        </c:ser>
        <c:dLbls>
          <c:showLegendKey val="0"/>
          <c:showVal val="0"/>
          <c:showCatName val="0"/>
          <c:showSerName val="0"/>
          <c:showPercent val="0"/>
          <c:showBubbleSize val="0"/>
        </c:dLbls>
        <c:gapWidth val="150"/>
        <c:axId val="225759232"/>
        <c:axId val="225760768"/>
      </c:barChart>
      <c:catAx>
        <c:axId val="225759232"/>
        <c:scaling>
          <c:orientation val="minMax"/>
        </c:scaling>
        <c:delete val="1"/>
        <c:axPos val="b"/>
        <c:numFmt formatCode="General" sourceLinked="1"/>
        <c:majorTickMark val="out"/>
        <c:minorTickMark val="none"/>
        <c:tickLblPos val="nextTo"/>
        <c:crossAx val="225760768"/>
        <c:crosses val="autoZero"/>
        <c:auto val="1"/>
        <c:lblAlgn val="ctr"/>
        <c:lblOffset val="100"/>
        <c:noMultiLvlLbl val="0"/>
      </c:catAx>
      <c:valAx>
        <c:axId val="225760768"/>
        <c:scaling>
          <c:orientation val="minMax"/>
        </c:scaling>
        <c:delete val="1"/>
        <c:axPos val="l"/>
        <c:numFmt formatCode="0.0%" sourceLinked="1"/>
        <c:majorTickMark val="out"/>
        <c:minorTickMark val="none"/>
        <c:tickLblPos val="nextTo"/>
        <c:crossAx val="225759232"/>
        <c:crosses val="autoZero"/>
        <c:crossBetween val="between"/>
      </c:valAx>
      <c:spPr>
        <a:noFill/>
      </c:spPr>
    </c:plotArea>
    <c:legend>
      <c:legendPos val="r"/>
      <c:layout>
        <c:manualLayout>
          <c:xMode val="edge"/>
          <c:yMode val="edge"/>
          <c:x val="0"/>
          <c:y val="0"/>
          <c:w val="1"/>
          <c:h val="0.98285714285714287"/>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'14.6'!$L$19:$L$26</c:f>
              <c:numCache>
                <c:formatCode>General</c:formatCode>
                <c:ptCount val="8"/>
              </c:numCache>
            </c:numRef>
          </c:cat>
          <c:val>
            <c:numRef>
              <c:f>'14.6'!$M$19:$M$26</c:f>
              <c:numCache>
                <c:formatCode>0.0%</c:formatCode>
                <c:ptCount val="8"/>
              </c:numCache>
            </c:numRef>
          </c:val>
          <c:extLst>
            <c:ext xmlns:c16="http://schemas.microsoft.com/office/drawing/2014/chart" uri="{C3380CC4-5D6E-409C-BE32-E72D297353CC}">
              <c16:uniqueId val="{00000000-F2FC-4B78-9C3C-48E068C9CC4D}"/>
            </c:ext>
          </c:extLst>
        </c:ser>
        <c:dLbls>
          <c:showLegendKey val="0"/>
          <c:showVal val="0"/>
          <c:showCatName val="0"/>
          <c:showSerName val="0"/>
          <c:showPercent val="0"/>
          <c:showBubbleSize val="0"/>
        </c:dLbls>
        <c:gapWidth val="150"/>
        <c:axId val="273545088"/>
        <c:axId val="273546624"/>
      </c:barChart>
      <c:catAx>
        <c:axId val="273545088"/>
        <c:scaling>
          <c:orientation val="minMax"/>
        </c:scaling>
        <c:delete val="0"/>
        <c:axPos val="l"/>
        <c:numFmt formatCode="General" sourceLinked="1"/>
        <c:majorTickMark val="none"/>
        <c:minorTickMark val="none"/>
        <c:tickLblPos val="nextTo"/>
        <c:txPr>
          <a:bodyPr/>
          <a:lstStyle/>
          <a:p>
            <a:pPr>
              <a:defRPr sz="900"/>
            </a:pPr>
            <a:endParaRPr lang="cs-CZ"/>
          </a:p>
        </c:txPr>
        <c:crossAx val="273546624"/>
        <c:crosses val="autoZero"/>
        <c:auto val="1"/>
        <c:lblAlgn val="ctr"/>
        <c:lblOffset val="100"/>
        <c:noMultiLvlLbl val="0"/>
      </c:catAx>
      <c:valAx>
        <c:axId val="2735466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5450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EA30-4CEE-82F4-84E39EA87D4D}"/>
              </c:ext>
            </c:extLst>
          </c:dPt>
          <c:cat>
            <c:numRef>
              <c:f>'14.7'!$J$19:$J$26</c:f>
              <c:numCache>
                <c:formatCode>General</c:formatCode>
                <c:ptCount val="8"/>
              </c:numCache>
            </c:numRef>
          </c:cat>
          <c:val>
            <c:numRef>
              <c:f>'14.7'!$K$19:$K$26</c:f>
              <c:numCache>
                <c:formatCode>General</c:formatCode>
                <c:ptCount val="8"/>
              </c:numCache>
            </c:numRef>
          </c:val>
          <c:extLst>
            <c:ext xmlns:c16="http://schemas.microsoft.com/office/drawing/2014/chart" uri="{C3380CC4-5D6E-409C-BE32-E72D297353CC}">
              <c16:uniqueId val="{00000002-EA30-4CEE-82F4-84E39EA87D4D}"/>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'14.7'!$H$19:$H$22</c:f>
              <c:numCache>
                <c:formatCode>0.0</c:formatCode>
                <c:ptCount val="4"/>
              </c:numCache>
            </c:numRef>
          </c:cat>
          <c:val>
            <c:numRef>
              <c:f>'14.7'!$I$19:$I$22</c:f>
              <c:numCache>
                <c:formatCode>0.0%</c:formatCode>
                <c:ptCount val="4"/>
              </c:numCache>
            </c:numRef>
          </c:val>
          <c:extLst>
            <c:ext xmlns:c16="http://schemas.microsoft.com/office/drawing/2014/chart" uri="{C3380CC4-5D6E-409C-BE32-E72D297353CC}">
              <c16:uniqueId val="{00000000-EDEF-469E-8882-6677712C58D1}"/>
            </c:ext>
          </c:extLst>
        </c:ser>
        <c:dLbls>
          <c:showLegendKey val="0"/>
          <c:showVal val="0"/>
          <c:showCatName val="0"/>
          <c:showSerName val="0"/>
          <c:showPercent val="0"/>
          <c:showBubbleSize val="0"/>
        </c:dLbls>
        <c:gapWidth val="150"/>
        <c:axId val="273390592"/>
        <c:axId val="273392384"/>
      </c:barChart>
      <c:catAx>
        <c:axId val="273390592"/>
        <c:scaling>
          <c:orientation val="maxMin"/>
        </c:scaling>
        <c:delete val="0"/>
        <c:axPos val="l"/>
        <c:numFmt formatCode="0.0" sourceLinked="1"/>
        <c:majorTickMark val="none"/>
        <c:minorTickMark val="none"/>
        <c:tickLblPos val="nextTo"/>
        <c:txPr>
          <a:bodyPr/>
          <a:lstStyle/>
          <a:p>
            <a:pPr>
              <a:defRPr sz="900"/>
            </a:pPr>
            <a:endParaRPr lang="cs-CZ"/>
          </a:p>
        </c:txPr>
        <c:crossAx val="273392384"/>
        <c:crosses val="autoZero"/>
        <c:auto val="1"/>
        <c:lblAlgn val="ctr"/>
        <c:lblOffset val="100"/>
        <c:noMultiLvlLbl val="0"/>
      </c:catAx>
      <c:valAx>
        <c:axId val="273392384"/>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7339059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'14.7'!$H$31:$H$38</c:f>
              <c:numCache>
                <c:formatCode>General</c:formatCode>
                <c:ptCount val="8"/>
              </c:numCache>
            </c:numRef>
          </c:cat>
          <c:val>
            <c:numRef>
              <c:f>'14.7'!$I$31:$I$38</c:f>
              <c:numCache>
                <c:formatCode>0.0%</c:formatCode>
                <c:ptCount val="8"/>
              </c:numCache>
            </c:numRef>
          </c:val>
          <c:extLst>
            <c:ext xmlns:c16="http://schemas.microsoft.com/office/drawing/2014/chart" uri="{C3380CC4-5D6E-409C-BE32-E72D297353CC}">
              <c16:uniqueId val="{00000000-742B-43B9-B62D-C3F42BE7D44B}"/>
            </c:ext>
          </c:extLst>
        </c:ser>
        <c:dLbls>
          <c:showLegendKey val="0"/>
          <c:showVal val="0"/>
          <c:showCatName val="0"/>
          <c:showSerName val="0"/>
          <c:showPercent val="0"/>
          <c:showBubbleSize val="0"/>
        </c:dLbls>
        <c:gapWidth val="150"/>
        <c:axId val="273421056"/>
        <c:axId val="273422592"/>
      </c:barChart>
      <c:catAx>
        <c:axId val="273421056"/>
        <c:scaling>
          <c:orientation val="minMax"/>
        </c:scaling>
        <c:delete val="0"/>
        <c:axPos val="l"/>
        <c:numFmt formatCode="General" sourceLinked="1"/>
        <c:majorTickMark val="none"/>
        <c:minorTickMark val="none"/>
        <c:tickLblPos val="nextTo"/>
        <c:txPr>
          <a:bodyPr/>
          <a:lstStyle/>
          <a:p>
            <a:pPr>
              <a:defRPr sz="900"/>
            </a:pPr>
            <a:endParaRPr lang="cs-CZ"/>
          </a:p>
        </c:txPr>
        <c:crossAx val="273422592"/>
        <c:crosses val="autoZero"/>
        <c:auto val="1"/>
        <c:lblAlgn val="ctr"/>
        <c:lblOffset val="100"/>
        <c:noMultiLvlLbl val="0"/>
      </c:catAx>
      <c:valAx>
        <c:axId val="27342259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42105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'14.7'!$J$31</c:f>
              <c:strCache>
                <c:ptCount val="1"/>
              </c:strCache>
            </c:strRef>
          </c:tx>
          <c:invertIfNegative val="0"/>
          <c:cat>
            <c:numRef>
              <c:f>'14.7'!$K$30:$M$30</c:f>
              <c:numCache>
                <c:formatCode>General</c:formatCode>
                <c:ptCount val="3"/>
              </c:numCache>
            </c:numRef>
          </c:cat>
          <c:val>
            <c:numRef>
              <c:f>'14.7'!$K$31:$M$31</c:f>
              <c:numCache>
                <c:formatCode>#,##0.0</c:formatCode>
                <c:ptCount val="3"/>
              </c:numCache>
            </c:numRef>
          </c:val>
          <c:extLst>
            <c:ext xmlns:c16="http://schemas.microsoft.com/office/drawing/2014/chart" uri="{C3380CC4-5D6E-409C-BE32-E72D297353CC}">
              <c16:uniqueId val="{00000000-485F-4B2D-94E1-A077602F6E15}"/>
            </c:ext>
          </c:extLst>
        </c:ser>
        <c:ser>
          <c:idx val="1"/>
          <c:order val="1"/>
          <c:tx>
            <c:strRef>
              <c:f>'14.7'!$J$32</c:f>
              <c:strCache>
                <c:ptCount val="1"/>
              </c:strCache>
            </c:strRef>
          </c:tx>
          <c:invertIfNegative val="0"/>
          <c:cat>
            <c:numRef>
              <c:f>'14.7'!$K$30:$M$30</c:f>
              <c:numCache>
                <c:formatCode>General</c:formatCode>
                <c:ptCount val="3"/>
              </c:numCache>
            </c:numRef>
          </c:cat>
          <c:val>
            <c:numRef>
              <c:f>'14.7'!$K$32:$M$32</c:f>
              <c:numCache>
                <c:formatCode>#,##0.0</c:formatCode>
                <c:ptCount val="3"/>
              </c:numCache>
            </c:numRef>
          </c:val>
          <c:extLst>
            <c:ext xmlns:c16="http://schemas.microsoft.com/office/drawing/2014/chart" uri="{C3380CC4-5D6E-409C-BE32-E72D297353CC}">
              <c16:uniqueId val="{00000001-485F-4B2D-94E1-A077602F6E15}"/>
            </c:ext>
          </c:extLst>
        </c:ser>
        <c:ser>
          <c:idx val="2"/>
          <c:order val="2"/>
          <c:tx>
            <c:strRef>
              <c:f>'14.7'!$J$33</c:f>
              <c:strCache>
                <c:ptCount val="1"/>
              </c:strCache>
            </c:strRef>
          </c:tx>
          <c:invertIfNegative val="0"/>
          <c:cat>
            <c:numRef>
              <c:f>'14.7'!$K$30:$M$30</c:f>
              <c:numCache>
                <c:formatCode>General</c:formatCode>
                <c:ptCount val="3"/>
              </c:numCache>
            </c:numRef>
          </c:cat>
          <c:val>
            <c:numRef>
              <c:f>'14.7'!$K$33:$M$33</c:f>
              <c:numCache>
                <c:formatCode>#,##0.0</c:formatCode>
                <c:ptCount val="3"/>
              </c:numCache>
            </c:numRef>
          </c:val>
          <c:extLst>
            <c:ext xmlns:c16="http://schemas.microsoft.com/office/drawing/2014/chart" uri="{C3380CC4-5D6E-409C-BE32-E72D297353CC}">
              <c16:uniqueId val="{00000002-485F-4B2D-94E1-A077602F6E15}"/>
            </c:ext>
          </c:extLst>
        </c:ser>
        <c:ser>
          <c:idx val="3"/>
          <c:order val="3"/>
          <c:tx>
            <c:strRef>
              <c:f>'14.7'!$J$34</c:f>
              <c:strCache>
                <c:ptCount val="1"/>
              </c:strCache>
            </c:strRef>
          </c:tx>
          <c:invertIfNegative val="0"/>
          <c:cat>
            <c:numRef>
              <c:f>'14.7'!$K$30:$M$30</c:f>
              <c:numCache>
                <c:formatCode>General</c:formatCode>
                <c:ptCount val="3"/>
              </c:numCache>
            </c:numRef>
          </c:cat>
          <c:val>
            <c:numRef>
              <c:f>'14.7'!$K$34:$M$34</c:f>
              <c:numCache>
                <c:formatCode>#,##0.0</c:formatCode>
                <c:ptCount val="3"/>
              </c:numCache>
            </c:numRef>
          </c:val>
          <c:extLst>
            <c:ext xmlns:c16="http://schemas.microsoft.com/office/drawing/2014/chart" uri="{C3380CC4-5D6E-409C-BE32-E72D297353CC}">
              <c16:uniqueId val="{00000003-485F-4B2D-94E1-A077602F6E15}"/>
            </c:ext>
          </c:extLst>
        </c:ser>
        <c:ser>
          <c:idx val="4"/>
          <c:order val="4"/>
          <c:tx>
            <c:strRef>
              <c:f>'14.7'!$J$35</c:f>
              <c:strCache>
                <c:ptCount val="1"/>
              </c:strCache>
            </c:strRef>
          </c:tx>
          <c:invertIfNegative val="0"/>
          <c:cat>
            <c:numRef>
              <c:f>'14.7'!$K$30:$M$30</c:f>
              <c:numCache>
                <c:formatCode>General</c:formatCode>
                <c:ptCount val="3"/>
              </c:numCache>
            </c:numRef>
          </c:cat>
          <c:val>
            <c:numRef>
              <c:f>'14.7'!$K$35:$M$35</c:f>
              <c:numCache>
                <c:formatCode>#,##0.0</c:formatCode>
                <c:ptCount val="3"/>
              </c:numCache>
            </c:numRef>
          </c:val>
          <c:extLst>
            <c:ext xmlns:c16="http://schemas.microsoft.com/office/drawing/2014/chart" uri="{C3380CC4-5D6E-409C-BE32-E72D297353CC}">
              <c16:uniqueId val="{00000004-485F-4B2D-94E1-A077602F6E15}"/>
            </c:ext>
          </c:extLst>
        </c:ser>
        <c:ser>
          <c:idx val="5"/>
          <c:order val="5"/>
          <c:tx>
            <c:strRef>
              <c:f>'14.7'!$J$36</c:f>
              <c:strCache>
                <c:ptCount val="1"/>
              </c:strCache>
            </c:strRef>
          </c:tx>
          <c:invertIfNegative val="0"/>
          <c:cat>
            <c:numRef>
              <c:f>'14.7'!$K$30:$M$30</c:f>
              <c:numCache>
                <c:formatCode>General</c:formatCode>
                <c:ptCount val="3"/>
              </c:numCache>
            </c:numRef>
          </c:cat>
          <c:val>
            <c:numRef>
              <c:f>'14.7'!$K$36:$M$36</c:f>
              <c:numCache>
                <c:formatCode>#,##0.0</c:formatCode>
                <c:ptCount val="3"/>
              </c:numCache>
            </c:numRef>
          </c:val>
          <c:extLst>
            <c:ext xmlns:c16="http://schemas.microsoft.com/office/drawing/2014/chart" uri="{C3380CC4-5D6E-409C-BE32-E72D297353CC}">
              <c16:uniqueId val="{00000005-485F-4B2D-94E1-A077602F6E15}"/>
            </c:ext>
          </c:extLst>
        </c:ser>
        <c:ser>
          <c:idx val="6"/>
          <c:order val="6"/>
          <c:tx>
            <c:strRef>
              <c:f>'14.7'!$J$37</c:f>
              <c:strCache>
                <c:ptCount val="1"/>
              </c:strCache>
            </c:strRef>
          </c:tx>
          <c:invertIfNegative val="0"/>
          <c:cat>
            <c:numRef>
              <c:f>'14.7'!$K$30:$M$30</c:f>
              <c:numCache>
                <c:formatCode>General</c:formatCode>
                <c:ptCount val="3"/>
              </c:numCache>
            </c:numRef>
          </c:cat>
          <c:val>
            <c:numRef>
              <c:f>'14.7'!$K$37:$M$37</c:f>
              <c:numCache>
                <c:formatCode>#,##0.0</c:formatCode>
                <c:ptCount val="3"/>
              </c:numCache>
            </c:numRef>
          </c:val>
          <c:extLst>
            <c:ext xmlns:c16="http://schemas.microsoft.com/office/drawing/2014/chart" uri="{C3380CC4-5D6E-409C-BE32-E72D297353CC}">
              <c16:uniqueId val="{00000006-485F-4B2D-94E1-A077602F6E15}"/>
            </c:ext>
          </c:extLst>
        </c:ser>
        <c:ser>
          <c:idx val="7"/>
          <c:order val="7"/>
          <c:tx>
            <c:strRef>
              <c:f>'14.7'!$J$38</c:f>
              <c:strCache>
                <c:ptCount val="1"/>
              </c:strCache>
            </c:strRef>
          </c:tx>
          <c:spPr>
            <a:solidFill>
              <a:srgbClr val="FFC000"/>
            </a:solidFill>
          </c:spPr>
          <c:invertIfNegative val="0"/>
          <c:cat>
            <c:numRef>
              <c:f>'14.7'!$K$30:$M$30</c:f>
              <c:numCache>
                <c:formatCode>General</c:formatCode>
                <c:ptCount val="3"/>
              </c:numCache>
            </c:numRef>
          </c:cat>
          <c:val>
            <c:numRef>
              <c:f>'14.7'!$K$38:$M$38</c:f>
              <c:numCache>
                <c:formatCode>#,##0.0</c:formatCode>
                <c:ptCount val="3"/>
              </c:numCache>
            </c:numRef>
          </c:val>
          <c:extLst>
            <c:ext xmlns:c16="http://schemas.microsoft.com/office/drawing/2014/chart" uri="{C3380CC4-5D6E-409C-BE32-E72D297353CC}">
              <c16:uniqueId val="{00000007-485F-4B2D-94E1-A077602F6E15}"/>
            </c:ext>
          </c:extLst>
        </c:ser>
        <c:dLbls>
          <c:showLegendKey val="0"/>
          <c:showVal val="0"/>
          <c:showCatName val="0"/>
          <c:showSerName val="0"/>
          <c:showPercent val="0"/>
          <c:showBubbleSize val="0"/>
        </c:dLbls>
        <c:gapWidth val="150"/>
        <c:overlap val="100"/>
        <c:axId val="199301760"/>
        <c:axId val="199307648"/>
      </c:barChart>
      <c:catAx>
        <c:axId val="199301760"/>
        <c:scaling>
          <c:orientation val="minMax"/>
        </c:scaling>
        <c:delete val="0"/>
        <c:axPos val="b"/>
        <c:numFmt formatCode="General" sourceLinked="1"/>
        <c:majorTickMark val="none"/>
        <c:minorTickMark val="none"/>
        <c:tickLblPos val="nextTo"/>
        <c:txPr>
          <a:bodyPr/>
          <a:lstStyle/>
          <a:p>
            <a:pPr>
              <a:defRPr sz="900"/>
            </a:pPr>
            <a:endParaRPr lang="cs-CZ"/>
          </a:p>
        </c:txPr>
        <c:crossAx val="199307648"/>
        <c:crosses val="autoZero"/>
        <c:auto val="1"/>
        <c:lblAlgn val="ctr"/>
        <c:lblOffset val="100"/>
        <c:noMultiLvlLbl val="0"/>
      </c:catAx>
      <c:valAx>
        <c:axId val="19930764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99301760"/>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'14.7'!$L$19:$L$26</c:f>
              <c:numCache>
                <c:formatCode>General</c:formatCode>
                <c:ptCount val="8"/>
              </c:numCache>
            </c:numRef>
          </c:cat>
          <c:val>
            <c:numRef>
              <c:f>'14.7'!$M$19:$M$26</c:f>
              <c:numCache>
                <c:formatCode>0.0%</c:formatCode>
                <c:ptCount val="8"/>
              </c:numCache>
            </c:numRef>
          </c:val>
          <c:extLst>
            <c:ext xmlns:c16="http://schemas.microsoft.com/office/drawing/2014/chart" uri="{C3380CC4-5D6E-409C-BE32-E72D297353CC}">
              <c16:uniqueId val="{00000000-4C4F-4C99-971D-152B3649C556}"/>
            </c:ext>
          </c:extLst>
        </c:ser>
        <c:dLbls>
          <c:showLegendKey val="0"/>
          <c:showVal val="0"/>
          <c:showCatName val="0"/>
          <c:showSerName val="0"/>
          <c:showPercent val="0"/>
          <c:showBubbleSize val="0"/>
        </c:dLbls>
        <c:gapWidth val="150"/>
        <c:axId val="199337088"/>
        <c:axId val="199338624"/>
      </c:barChart>
      <c:catAx>
        <c:axId val="199337088"/>
        <c:scaling>
          <c:orientation val="minMax"/>
        </c:scaling>
        <c:delete val="0"/>
        <c:axPos val="l"/>
        <c:numFmt formatCode="General" sourceLinked="1"/>
        <c:majorTickMark val="none"/>
        <c:minorTickMark val="none"/>
        <c:tickLblPos val="nextTo"/>
        <c:txPr>
          <a:bodyPr/>
          <a:lstStyle/>
          <a:p>
            <a:pPr>
              <a:defRPr sz="900"/>
            </a:pPr>
            <a:endParaRPr lang="cs-CZ"/>
          </a:p>
        </c:txPr>
        <c:crossAx val="199338624"/>
        <c:crosses val="autoZero"/>
        <c:auto val="1"/>
        <c:lblAlgn val="ctr"/>
        <c:lblOffset val="100"/>
        <c:noMultiLvlLbl val="0"/>
      </c:catAx>
      <c:valAx>
        <c:axId val="1993386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993370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1FEC-4315-80D4-4B7A801E662B}"/>
              </c:ext>
            </c:extLst>
          </c:dPt>
          <c:cat>
            <c:numRef>
              <c:f>'14.8'!$J$19:$J$26</c:f>
              <c:numCache>
                <c:formatCode>General</c:formatCode>
                <c:ptCount val="8"/>
              </c:numCache>
            </c:numRef>
          </c:cat>
          <c:val>
            <c:numRef>
              <c:f>'14.8'!$K$19:$K$26</c:f>
              <c:numCache>
                <c:formatCode>General</c:formatCode>
                <c:ptCount val="8"/>
              </c:numCache>
            </c:numRef>
          </c:val>
          <c:extLst>
            <c:ext xmlns:c16="http://schemas.microsoft.com/office/drawing/2014/chart" uri="{C3380CC4-5D6E-409C-BE32-E72D297353CC}">
              <c16:uniqueId val="{00000002-1FEC-4315-80D4-4B7A801E662B}"/>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'14.8'!$H$19:$H$22</c:f>
              <c:numCache>
                <c:formatCode>0.0</c:formatCode>
                <c:ptCount val="4"/>
              </c:numCache>
            </c:numRef>
          </c:cat>
          <c:val>
            <c:numRef>
              <c:f>'14.8'!$I$19:$I$22</c:f>
              <c:numCache>
                <c:formatCode>0.0%</c:formatCode>
                <c:ptCount val="4"/>
              </c:numCache>
            </c:numRef>
          </c:val>
          <c:extLst>
            <c:ext xmlns:c16="http://schemas.microsoft.com/office/drawing/2014/chart" uri="{C3380CC4-5D6E-409C-BE32-E72D297353CC}">
              <c16:uniqueId val="{00000000-4731-47CA-88D3-4FD328BA874F}"/>
            </c:ext>
          </c:extLst>
        </c:ser>
        <c:dLbls>
          <c:showLegendKey val="0"/>
          <c:showVal val="0"/>
          <c:showCatName val="0"/>
          <c:showSerName val="0"/>
          <c:showPercent val="0"/>
          <c:showBubbleSize val="0"/>
        </c:dLbls>
        <c:gapWidth val="150"/>
        <c:axId val="273251328"/>
        <c:axId val="239141632"/>
      </c:barChart>
      <c:catAx>
        <c:axId val="273251328"/>
        <c:scaling>
          <c:orientation val="maxMin"/>
        </c:scaling>
        <c:delete val="0"/>
        <c:axPos val="l"/>
        <c:numFmt formatCode="0.0" sourceLinked="1"/>
        <c:majorTickMark val="none"/>
        <c:minorTickMark val="none"/>
        <c:tickLblPos val="nextTo"/>
        <c:txPr>
          <a:bodyPr/>
          <a:lstStyle/>
          <a:p>
            <a:pPr>
              <a:defRPr sz="900"/>
            </a:pPr>
            <a:endParaRPr lang="cs-CZ"/>
          </a:p>
        </c:txPr>
        <c:crossAx val="239141632"/>
        <c:crosses val="autoZero"/>
        <c:auto val="1"/>
        <c:lblAlgn val="ctr"/>
        <c:lblOffset val="100"/>
        <c:noMultiLvlLbl val="0"/>
      </c:catAx>
      <c:valAx>
        <c:axId val="23914163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73251328"/>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'14.8'!$H$31:$H$38</c:f>
              <c:numCache>
                <c:formatCode>General</c:formatCode>
                <c:ptCount val="8"/>
              </c:numCache>
            </c:numRef>
          </c:cat>
          <c:val>
            <c:numRef>
              <c:f>'14.8'!$I$31:$I$38</c:f>
              <c:numCache>
                <c:formatCode>0.0%</c:formatCode>
                <c:ptCount val="8"/>
              </c:numCache>
            </c:numRef>
          </c:val>
          <c:extLst>
            <c:ext xmlns:c16="http://schemas.microsoft.com/office/drawing/2014/chart" uri="{C3380CC4-5D6E-409C-BE32-E72D297353CC}">
              <c16:uniqueId val="{00000000-C04A-4152-B6DE-430C151AFD37}"/>
            </c:ext>
          </c:extLst>
        </c:ser>
        <c:dLbls>
          <c:showLegendKey val="0"/>
          <c:showVal val="0"/>
          <c:showCatName val="0"/>
          <c:showSerName val="0"/>
          <c:showPercent val="0"/>
          <c:showBubbleSize val="0"/>
        </c:dLbls>
        <c:gapWidth val="150"/>
        <c:axId val="239162112"/>
        <c:axId val="239163648"/>
      </c:barChart>
      <c:catAx>
        <c:axId val="239162112"/>
        <c:scaling>
          <c:orientation val="minMax"/>
        </c:scaling>
        <c:delete val="0"/>
        <c:axPos val="l"/>
        <c:numFmt formatCode="General" sourceLinked="1"/>
        <c:majorTickMark val="none"/>
        <c:minorTickMark val="none"/>
        <c:tickLblPos val="nextTo"/>
        <c:txPr>
          <a:bodyPr/>
          <a:lstStyle/>
          <a:p>
            <a:pPr>
              <a:defRPr sz="900"/>
            </a:pPr>
            <a:endParaRPr lang="cs-CZ"/>
          </a:p>
        </c:txPr>
        <c:crossAx val="239163648"/>
        <c:crosses val="autoZero"/>
        <c:auto val="1"/>
        <c:lblAlgn val="ctr"/>
        <c:lblOffset val="100"/>
        <c:noMultiLvlLbl val="0"/>
      </c:catAx>
      <c:valAx>
        <c:axId val="23916364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16211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'14.8'!$J$31</c:f>
              <c:strCache>
                <c:ptCount val="1"/>
              </c:strCache>
            </c:strRef>
          </c:tx>
          <c:invertIfNegative val="0"/>
          <c:cat>
            <c:numRef>
              <c:f>'14.8'!$K$30:$M$30</c:f>
              <c:numCache>
                <c:formatCode>General</c:formatCode>
                <c:ptCount val="3"/>
              </c:numCache>
            </c:numRef>
          </c:cat>
          <c:val>
            <c:numRef>
              <c:f>'14.8'!$K$31:$M$31</c:f>
              <c:numCache>
                <c:formatCode>#,##0.0</c:formatCode>
                <c:ptCount val="3"/>
              </c:numCache>
            </c:numRef>
          </c:val>
          <c:extLst>
            <c:ext xmlns:c16="http://schemas.microsoft.com/office/drawing/2014/chart" uri="{C3380CC4-5D6E-409C-BE32-E72D297353CC}">
              <c16:uniqueId val="{00000000-1568-4295-8493-CE17D15AB661}"/>
            </c:ext>
          </c:extLst>
        </c:ser>
        <c:ser>
          <c:idx val="1"/>
          <c:order val="1"/>
          <c:tx>
            <c:strRef>
              <c:f>'14.8'!$J$32</c:f>
              <c:strCache>
                <c:ptCount val="1"/>
              </c:strCache>
            </c:strRef>
          </c:tx>
          <c:invertIfNegative val="0"/>
          <c:cat>
            <c:numRef>
              <c:f>'14.8'!$K$30:$M$30</c:f>
              <c:numCache>
                <c:formatCode>General</c:formatCode>
                <c:ptCount val="3"/>
              </c:numCache>
            </c:numRef>
          </c:cat>
          <c:val>
            <c:numRef>
              <c:f>'14.8'!$K$32:$M$32</c:f>
              <c:numCache>
                <c:formatCode>#,##0.0</c:formatCode>
                <c:ptCount val="3"/>
              </c:numCache>
            </c:numRef>
          </c:val>
          <c:extLst>
            <c:ext xmlns:c16="http://schemas.microsoft.com/office/drawing/2014/chart" uri="{C3380CC4-5D6E-409C-BE32-E72D297353CC}">
              <c16:uniqueId val="{00000001-1568-4295-8493-CE17D15AB661}"/>
            </c:ext>
          </c:extLst>
        </c:ser>
        <c:ser>
          <c:idx val="2"/>
          <c:order val="2"/>
          <c:tx>
            <c:strRef>
              <c:f>'14.8'!$J$33</c:f>
              <c:strCache>
                <c:ptCount val="1"/>
              </c:strCache>
            </c:strRef>
          </c:tx>
          <c:invertIfNegative val="0"/>
          <c:cat>
            <c:numRef>
              <c:f>'14.8'!$K$30:$M$30</c:f>
              <c:numCache>
                <c:formatCode>General</c:formatCode>
                <c:ptCount val="3"/>
              </c:numCache>
            </c:numRef>
          </c:cat>
          <c:val>
            <c:numRef>
              <c:f>'14.8'!$K$33:$M$33</c:f>
              <c:numCache>
                <c:formatCode>#,##0.0</c:formatCode>
                <c:ptCount val="3"/>
              </c:numCache>
            </c:numRef>
          </c:val>
          <c:extLst>
            <c:ext xmlns:c16="http://schemas.microsoft.com/office/drawing/2014/chart" uri="{C3380CC4-5D6E-409C-BE32-E72D297353CC}">
              <c16:uniqueId val="{00000002-1568-4295-8493-CE17D15AB661}"/>
            </c:ext>
          </c:extLst>
        </c:ser>
        <c:ser>
          <c:idx val="3"/>
          <c:order val="3"/>
          <c:tx>
            <c:strRef>
              <c:f>'14.8'!$J$34</c:f>
              <c:strCache>
                <c:ptCount val="1"/>
              </c:strCache>
            </c:strRef>
          </c:tx>
          <c:invertIfNegative val="0"/>
          <c:cat>
            <c:numRef>
              <c:f>'14.8'!$K$30:$M$30</c:f>
              <c:numCache>
                <c:formatCode>General</c:formatCode>
                <c:ptCount val="3"/>
              </c:numCache>
            </c:numRef>
          </c:cat>
          <c:val>
            <c:numRef>
              <c:f>'14.8'!$K$34:$M$34</c:f>
              <c:numCache>
                <c:formatCode>#,##0.0</c:formatCode>
                <c:ptCount val="3"/>
              </c:numCache>
            </c:numRef>
          </c:val>
          <c:extLst>
            <c:ext xmlns:c16="http://schemas.microsoft.com/office/drawing/2014/chart" uri="{C3380CC4-5D6E-409C-BE32-E72D297353CC}">
              <c16:uniqueId val="{00000003-1568-4295-8493-CE17D15AB661}"/>
            </c:ext>
          </c:extLst>
        </c:ser>
        <c:ser>
          <c:idx val="4"/>
          <c:order val="4"/>
          <c:tx>
            <c:strRef>
              <c:f>'14.8'!$J$35</c:f>
              <c:strCache>
                <c:ptCount val="1"/>
              </c:strCache>
            </c:strRef>
          </c:tx>
          <c:invertIfNegative val="0"/>
          <c:cat>
            <c:numRef>
              <c:f>'14.8'!$K$30:$M$30</c:f>
              <c:numCache>
                <c:formatCode>General</c:formatCode>
                <c:ptCount val="3"/>
              </c:numCache>
            </c:numRef>
          </c:cat>
          <c:val>
            <c:numRef>
              <c:f>'14.8'!$K$35:$M$35</c:f>
              <c:numCache>
                <c:formatCode>#,##0.0</c:formatCode>
                <c:ptCount val="3"/>
              </c:numCache>
            </c:numRef>
          </c:val>
          <c:extLst>
            <c:ext xmlns:c16="http://schemas.microsoft.com/office/drawing/2014/chart" uri="{C3380CC4-5D6E-409C-BE32-E72D297353CC}">
              <c16:uniqueId val="{00000004-1568-4295-8493-CE17D15AB661}"/>
            </c:ext>
          </c:extLst>
        </c:ser>
        <c:ser>
          <c:idx val="5"/>
          <c:order val="5"/>
          <c:tx>
            <c:strRef>
              <c:f>'14.8'!$J$36</c:f>
              <c:strCache>
                <c:ptCount val="1"/>
              </c:strCache>
            </c:strRef>
          </c:tx>
          <c:invertIfNegative val="0"/>
          <c:cat>
            <c:numRef>
              <c:f>'14.8'!$K$30:$M$30</c:f>
              <c:numCache>
                <c:formatCode>General</c:formatCode>
                <c:ptCount val="3"/>
              </c:numCache>
            </c:numRef>
          </c:cat>
          <c:val>
            <c:numRef>
              <c:f>'14.8'!$K$36:$M$36</c:f>
              <c:numCache>
                <c:formatCode>#,##0.0</c:formatCode>
                <c:ptCount val="3"/>
              </c:numCache>
            </c:numRef>
          </c:val>
          <c:extLst>
            <c:ext xmlns:c16="http://schemas.microsoft.com/office/drawing/2014/chart" uri="{C3380CC4-5D6E-409C-BE32-E72D297353CC}">
              <c16:uniqueId val="{00000005-1568-4295-8493-CE17D15AB661}"/>
            </c:ext>
          </c:extLst>
        </c:ser>
        <c:ser>
          <c:idx val="6"/>
          <c:order val="6"/>
          <c:tx>
            <c:strRef>
              <c:f>'14.8'!$J$37</c:f>
              <c:strCache>
                <c:ptCount val="1"/>
              </c:strCache>
            </c:strRef>
          </c:tx>
          <c:invertIfNegative val="0"/>
          <c:cat>
            <c:numRef>
              <c:f>'14.8'!$K$30:$M$30</c:f>
              <c:numCache>
                <c:formatCode>General</c:formatCode>
                <c:ptCount val="3"/>
              </c:numCache>
            </c:numRef>
          </c:cat>
          <c:val>
            <c:numRef>
              <c:f>'14.8'!$K$37:$M$37</c:f>
              <c:numCache>
                <c:formatCode>#,##0.0</c:formatCode>
                <c:ptCount val="3"/>
              </c:numCache>
            </c:numRef>
          </c:val>
          <c:extLst>
            <c:ext xmlns:c16="http://schemas.microsoft.com/office/drawing/2014/chart" uri="{C3380CC4-5D6E-409C-BE32-E72D297353CC}">
              <c16:uniqueId val="{00000006-1568-4295-8493-CE17D15AB661}"/>
            </c:ext>
          </c:extLst>
        </c:ser>
        <c:ser>
          <c:idx val="7"/>
          <c:order val="7"/>
          <c:tx>
            <c:strRef>
              <c:f>'14.8'!$J$38</c:f>
              <c:strCache>
                <c:ptCount val="1"/>
              </c:strCache>
            </c:strRef>
          </c:tx>
          <c:spPr>
            <a:solidFill>
              <a:srgbClr val="FFC000"/>
            </a:solidFill>
          </c:spPr>
          <c:invertIfNegative val="0"/>
          <c:cat>
            <c:numRef>
              <c:f>'14.8'!$K$30:$M$30</c:f>
              <c:numCache>
                <c:formatCode>General</c:formatCode>
                <c:ptCount val="3"/>
              </c:numCache>
            </c:numRef>
          </c:cat>
          <c:val>
            <c:numRef>
              <c:f>'14.8'!$K$38:$M$38</c:f>
              <c:numCache>
                <c:formatCode>#,##0.0</c:formatCode>
                <c:ptCount val="3"/>
              </c:numCache>
            </c:numRef>
          </c:val>
          <c:extLst>
            <c:ext xmlns:c16="http://schemas.microsoft.com/office/drawing/2014/chart" uri="{C3380CC4-5D6E-409C-BE32-E72D297353CC}">
              <c16:uniqueId val="{00000007-1568-4295-8493-CE17D15AB661}"/>
            </c:ext>
          </c:extLst>
        </c:ser>
        <c:dLbls>
          <c:showLegendKey val="0"/>
          <c:showVal val="0"/>
          <c:showCatName val="0"/>
          <c:showSerName val="0"/>
          <c:showPercent val="0"/>
          <c:showBubbleSize val="0"/>
        </c:dLbls>
        <c:gapWidth val="150"/>
        <c:overlap val="100"/>
        <c:axId val="239291008"/>
        <c:axId val="239313280"/>
      </c:barChart>
      <c:catAx>
        <c:axId val="239291008"/>
        <c:scaling>
          <c:orientation val="minMax"/>
        </c:scaling>
        <c:delete val="0"/>
        <c:axPos val="b"/>
        <c:numFmt formatCode="General" sourceLinked="1"/>
        <c:majorTickMark val="none"/>
        <c:minorTickMark val="none"/>
        <c:tickLblPos val="nextTo"/>
        <c:txPr>
          <a:bodyPr/>
          <a:lstStyle/>
          <a:p>
            <a:pPr>
              <a:defRPr sz="900"/>
            </a:pPr>
            <a:endParaRPr lang="cs-CZ"/>
          </a:p>
        </c:txPr>
        <c:crossAx val="239313280"/>
        <c:crosses val="autoZero"/>
        <c:auto val="1"/>
        <c:lblAlgn val="ctr"/>
        <c:lblOffset val="100"/>
        <c:noMultiLvlLbl val="0"/>
      </c:catAx>
      <c:valAx>
        <c:axId val="23931328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29100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Výroba tepla brutto v krajích ČR (TJ)</a:t>
            </a:r>
          </a:p>
        </c:rich>
      </c:tx>
      <c:layout>
        <c:manualLayout>
          <c:xMode val="edge"/>
          <c:yMode val="edge"/>
          <c:x val="1.4614830998366302E-3"/>
          <c:y val="0"/>
        </c:manualLayout>
      </c:layout>
      <c:overlay val="0"/>
    </c:title>
    <c:autoTitleDeleted val="0"/>
    <c:plotArea>
      <c:layout>
        <c:manualLayout>
          <c:layoutTarget val="inner"/>
          <c:xMode val="edge"/>
          <c:yMode val="edge"/>
          <c:x val="7.9914833822405579E-2"/>
          <c:y val="0.11408768804251168"/>
          <c:w val="0.88530669494128988"/>
          <c:h val="0.80001938503290837"/>
        </c:manualLayout>
      </c:layout>
      <c:barChart>
        <c:barDir val="col"/>
        <c:grouping val="stacked"/>
        <c:varyColors val="0"/>
        <c:ser>
          <c:idx val="0"/>
          <c:order val="0"/>
          <c:tx>
            <c:strRef>
              <c:f>'4.2'!$A$7</c:f>
              <c:strCache>
                <c:ptCount val="1"/>
                <c:pt idx="0">
                  <c:v>Hlavní město Praha</c:v>
                </c:pt>
              </c:strCache>
            </c:strRef>
          </c:tx>
          <c:invertIfNegative val="0"/>
          <c:val>
            <c:numRef>
              <c:f>'4.2'!$B$7:$M$7</c:f>
              <c:numCache>
                <c:formatCode>#,##0.0</c:formatCode>
                <c:ptCount val="12"/>
                <c:pt idx="0">
                  <c:v>570.81752800000004</c:v>
                </c:pt>
                <c:pt idx="1">
                  <c:v>538.38948300000004</c:v>
                </c:pt>
                <c:pt idx="2">
                  <c:v>485.13076699999988</c:v>
                </c:pt>
                <c:pt idx="3">
                  <c:v>398.37197599999996</c:v>
                </c:pt>
                <c:pt idx="4">
                  <c:v>258.46361400000001</c:v>
                </c:pt>
                <c:pt idx="5">
                  <c:v>187.91274800000002</c:v>
                </c:pt>
                <c:pt idx="6">
                  <c:v>235.66866600000003</c:v>
                </c:pt>
                <c:pt idx="7">
                  <c:v>185.16682800000001</c:v>
                </c:pt>
                <c:pt idx="8">
                  <c:v>161.093639</c:v>
                </c:pt>
                <c:pt idx="9">
                  <c:v>294.8136310000001</c:v>
                </c:pt>
                <c:pt idx="10">
                  <c:v>503.79081399999995</c:v>
                </c:pt>
                <c:pt idx="11">
                  <c:v>604.52464699999985</c:v>
                </c:pt>
              </c:numCache>
            </c:numRef>
          </c:val>
          <c:extLst>
            <c:ext xmlns:c16="http://schemas.microsoft.com/office/drawing/2014/chart" uri="{C3380CC4-5D6E-409C-BE32-E72D297353CC}">
              <c16:uniqueId val="{00000000-136A-4182-821D-07A924959D79}"/>
            </c:ext>
          </c:extLst>
        </c:ser>
        <c:ser>
          <c:idx val="1"/>
          <c:order val="1"/>
          <c:tx>
            <c:strRef>
              <c:f>'4.2'!$A$8</c:f>
              <c:strCache>
                <c:ptCount val="1"/>
                <c:pt idx="0">
                  <c:v>Jihočeský kraj</c:v>
                </c:pt>
              </c:strCache>
            </c:strRef>
          </c:tx>
          <c:spPr>
            <a:solidFill>
              <a:schemeClr val="accent2"/>
            </a:solidFill>
          </c:spPr>
          <c:invertIfNegative val="0"/>
          <c:val>
            <c:numRef>
              <c:f>'4.2'!$B$8:$M$8</c:f>
              <c:numCache>
                <c:formatCode>#,##0.0</c:formatCode>
                <c:ptCount val="12"/>
                <c:pt idx="0">
                  <c:v>874.2730889999998</c:v>
                </c:pt>
                <c:pt idx="1">
                  <c:v>814.10009199999979</c:v>
                </c:pt>
                <c:pt idx="2">
                  <c:v>756.551557</c:v>
                </c:pt>
                <c:pt idx="3">
                  <c:v>657.01185600000099</c:v>
                </c:pt>
                <c:pt idx="4">
                  <c:v>453.75899700000019</c:v>
                </c:pt>
                <c:pt idx="5">
                  <c:v>319.75443299999995</c:v>
                </c:pt>
                <c:pt idx="6">
                  <c:v>296.88124999999997</c:v>
                </c:pt>
                <c:pt idx="7">
                  <c:v>277.22685899999993</c:v>
                </c:pt>
                <c:pt idx="8">
                  <c:v>278.27367499999997</c:v>
                </c:pt>
                <c:pt idx="9">
                  <c:v>475.4260219999997</c:v>
                </c:pt>
                <c:pt idx="10">
                  <c:v>716.36263399999984</c:v>
                </c:pt>
                <c:pt idx="11">
                  <c:v>850.15282300000024</c:v>
                </c:pt>
              </c:numCache>
            </c:numRef>
          </c:val>
          <c:extLst>
            <c:ext xmlns:c16="http://schemas.microsoft.com/office/drawing/2014/chart" uri="{C3380CC4-5D6E-409C-BE32-E72D297353CC}">
              <c16:uniqueId val="{00000001-136A-4182-821D-07A924959D79}"/>
            </c:ext>
          </c:extLst>
        </c:ser>
        <c:ser>
          <c:idx val="2"/>
          <c:order val="2"/>
          <c:tx>
            <c:strRef>
              <c:f>'4.2'!$A$9</c:f>
              <c:strCache>
                <c:ptCount val="1"/>
                <c:pt idx="0">
                  <c:v>Jihomoravský kraj</c:v>
                </c:pt>
              </c:strCache>
            </c:strRef>
          </c:tx>
          <c:spPr>
            <a:solidFill>
              <a:schemeClr val="accent3"/>
            </a:solidFill>
          </c:spPr>
          <c:invertIfNegative val="0"/>
          <c:val>
            <c:numRef>
              <c:f>'4.2'!$B$9:$M$9</c:f>
              <c:numCache>
                <c:formatCode>#,##0.0</c:formatCode>
                <c:ptCount val="12"/>
                <c:pt idx="0">
                  <c:v>896.02699699999971</c:v>
                </c:pt>
                <c:pt idx="1">
                  <c:v>830.02189700000031</c:v>
                </c:pt>
                <c:pt idx="2">
                  <c:v>703.69373500000017</c:v>
                </c:pt>
                <c:pt idx="3">
                  <c:v>598.61155000000019</c:v>
                </c:pt>
                <c:pt idx="4">
                  <c:v>389.48758699999979</c:v>
                </c:pt>
                <c:pt idx="5">
                  <c:v>280.09346800000003</c:v>
                </c:pt>
                <c:pt idx="6">
                  <c:v>255.94458600000004</c:v>
                </c:pt>
                <c:pt idx="7">
                  <c:v>263.91731400000003</c:v>
                </c:pt>
                <c:pt idx="8">
                  <c:v>265.05032700000004</c:v>
                </c:pt>
                <c:pt idx="9">
                  <c:v>489.80997500000018</c:v>
                </c:pt>
                <c:pt idx="10">
                  <c:v>820.96602600000006</c:v>
                </c:pt>
                <c:pt idx="11">
                  <c:v>1021.8918839999998</c:v>
                </c:pt>
              </c:numCache>
            </c:numRef>
          </c:val>
          <c:extLst>
            <c:ext xmlns:c16="http://schemas.microsoft.com/office/drawing/2014/chart" uri="{C3380CC4-5D6E-409C-BE32-E72D297353CC}">
              <c16:uniqueId val="{00000002-136A-4182-821D-07A924959D79}"/>
            </c:ext>
          </c:extLst>
        </c:ser>
        <c:ser>
          <c:idx val="3"/>
          <c:order val="3"/>
          <c:tx>
            <c:strRef>
              <c:f>'4.2'!$A$10</c:f>
              <c:strCache>
                <c:ptCount val="1"/>
                <c:pt idx="0">
                  <c:v>Karlovarský kraj</c:v>
                </c:pt>
              </c:strCache>
            </c:strRef>
          </c:tx>
          <c:spPr>
            <a:solidFill>
              <a:schemeClr val="accent4"/>
            </a:solidFill>
          </c:spPr>
          <c:invertIfNegative val="0"/>
          <c:val>
            <c:numRef>
              <c:f>'4.2'!$B$10:$M$10</c:f>
              <c:numCache>
                <c:formatCode>#,##0.0</c:formatCode>
                <c:ptCount val="12"/>
                <c:pt idx="0">
                  <c:v>1049.9222689999999</c:v>
                </c:pt>
                <c:pt idx="1">
                  <c:v>1006.0440930000001</c:v>
                </c:pt>
                <c:pt idx="2">
                  <c:v>1007.5408949999999</c:v>
                </c:pt>
                <c:pt idx="3">
                  <c:v>897.10145399999999</c:v>
                </c:pt>
                <c:pt idx="4">
                  <c:v>761.55038400000012</c:v>
                </c:pt>
                <c:pt idx="5">
                  <c:v>413.32985400000001</c:v>
                </c:pt>
                <c:pt idx="6">
                  <c:v>605.98407999999984</c:v>
                </c:pt>
                <c:pt idx="7">
                  <c:v>462.10068300000012</c:v>
                </c:pt>
                <c:pt idx="8">
                  <c:v>436.67645799999991</c:v>
                </c:pt>
                <c:pt idx="9">
                  <c:v>817.45462900000018</c:v>
                </c:pt>
                <c:pt idx="10">
                  <c:v>847.11098399999992</c:v>
                </c:pt>
                <c:pt idx="11">
                  <c:v>1052.1264549999999</c:v>
                </c:pt>
              </c:numCache>
            </c:numRef>
          </c:val>
          <c:extLst>
            <c:ext xmlns:c16="http://schemas.microsoft.com/office/drawing/2014/chart" uri="{C3380CC4-5D6E-409C-BE32-E72D297353CC}">
              <c16:uniqueId val="{00000003-136A-4182-821D-07A924959D79}"/>
            </c:ext>
          </c:extLst>
        </c:ser>
        <c:ser>
          <c:idx val="4"/>
          <c:order val="4"/>
          <c:tx>
            <c:strRef>
              <c:f>'4.2'!$A$11</c:f>
              <c:strCache>
                <c:ptCount val="1"/>
                <c:pt idx="0">
                  <c:v>Kraj Vysočina</c:v>
                </c:pt>
              </c:strCache>
            </c:strRef>
          </c:tx>
          <c:spPr>
            <a:solidFill>
              <a:schemeClr val="accent5"/>
            </a:solidFill>
          </c:spPr>
          <c:invertIfNegative val="0"/>
          <c:val>
            <c:numRef>
              <c:f>'4.2'!$B$11:$M$11</c:f>
              <c:numCache>
                <c:formatCode>#,##0.0</c:formatCode>
                <c:ptCount val="12"/>
                <c:pt idx="0">
                  <c:v>438.15531000000004</c:v>
                </c:pt>
                <c:pt idx="1">
                  <c:v>406.42588400000005</c:v>
                </c:pt>
                <c:pt idx="2">
                  <c:v>383.19593399999974</c:v>
                </c:pt>
                <c:pt idx="3">
                  <c:v>324.38794000000001</c:v>
                </c:pt>
                <c:pt idx="4">
                  <c:v>236.66250900000006</c:v>
                </c:pt>
                <c:pt idx="5">
                  <c:v>177.80960100000001</c:v>
                </c:pt>
                <c:pt idx="6">
                  <c:v>134.24882300000007</c:v>
                </c:pt>
                <c:pt idx="7">
                  <c:v>182.63815200000002</c:v>
                </c:pt>
                <c:pt idx="8">
                  <c:v>177.0195160000001</c:v>
                </c:pt>
                <c:pt idx="9">
                  <c:v>251.034569</c:v>
                </c:pt>
                <c:pt idx="10">
                  <c:v>377.80053899999996</c:v>
                </c:pt>
                <c:pt idx="11">
                  <c:v>429.39603299999993</c:v>
                </c:pt>
              </c:numCache>
            </c:numRef>
          </c:val>
          <c:extLst>
            <c:ext xmlns:c16="http://schemas.microsoft.com/office/drawing/2014/chart" uri="{C3380CC4-5D6E-409C-BE32-E72D297353CC}">
              <c16:uniqueId val="{00000004-136A-4182-821D-07A924959D79}"/>
            </c:ext>
          </c:extLst>
        </c:ser>
        <c:ser>
          <c:idx val="5"/>
          <c:order val="5"/>
          <c:tx>
            <c:strRef>
              <c:f>'4.2'!$A$12</c:f>
              <c:strCache>
                <c:ptCount val="1"/>
                <c:pt idx="0">
                  <c:v>Královéhradecký kraj</c:v>
                </c:pt>
              </c:strCache>
            </c:strRef>
          </c:tx>
          <c:spPr>
            <a:solidFill>
              <a:schemeClr val="accent6"/>
            </a:solidFill>
          </c:spPr>
          <c:invertIfNegative val="0"/>
          <c:val>
            <c:numRef>
              <c:f>'4.2'!$B$12:$M$12</c:f>
              <c:numCache>
                <c:formatCode>#,##0.0</c:formatCode>
                <c:ptCount val="12"/>
                <c:pt idx="0">
                  <c:v>565.49600999999996</c:v>
                </c:pt>
                <c:pt idx="1">
                  <c:v>477.79443700000007</c:v>
                </c:pt>
                <c:pt idx="2">
                  <c:v>406.61442099999999</c:v>
                </c:pt>
                <c:pt idx="3">
                  <c:v>343.59054699999984</c:v>
                </c:pt>
                <c:pt idx="4">
                  <c:v>249.161925</c:v>
                </c:pt>
                <c:pt idx="5">
                  <c:v>185.17685699999996</c:v>
                </c:pt>
                <c:pt idx="6">
                  <c:v>156.24576300000001</c:v>
                </c:pt>
                <c:pt idx="7">
                  <c:v>165.65793699999998</c:v>
                </c:pt>
                <c:pt idx="8">
                  <c:v>222.50043800000009</c:v>
                </c:pt>
                <c:pt idx="9">
                  <c:v>405.45037799999983</c:v>
                </c:pt>
                <c:pt idx="10">
                  <c:v>507.47109700000004</c:v>
                </c:pt>
                <c:pt idx="11">
                  <c:v>579.25019199999997</c:v>
                </c:pt>
              </c:numCache>
            </c:numRef>
          </c:val>
          <c:extLst>
            <c:ext xmlns:c16="http://schemas.microsoft.com/office/drawing/2014/chart" uri="{C3380CC4-5D6E-409C-BE32-E72D297353CC}">
              <c16:uniqueId val="{00000005-136A-4182-821D-07A924959D79}"/>
            </c:ext>
          </c:extLst>
        </c:ser>
        <c:ser>
          <c:idx val="6"/>
          <c:order val="6"/>
          <c:tx>
            <c:strRef>
              <c:f>'4.2'!$A$13</c:f>
              <c:strCache>
                <c:ptCount val="1"/>
                <c:pt idx="0">
                  <c:v>Liberecký kraj</c:v>
                </c:pt>
              </c:strCache>
            </c:strRef>
          </c:tx>
          <c:spPr>
            <a:solidFill>
              <a:srgbClr val="F0948F"/>
            </a:solidFill>
          </c:spPr>
          <c:invertIfNegative val="0"/>
          <c:val>
            <c:numRef>
              <c:f>'4.2'!$B$13:$M$13</c:f>
              <c:numCache>
                <c:formatCode>#,##0.0</c:formatCode>
                <c:ptCount val="12"/>
                <c:pt idx="0">
                  <c:v>294.694414492992</c:v>
                </c:pt>
                <c:pt idx="1">
                  <c:v>280.85500830348798</c:v>
                </c:pt>
                <c:pt idx="2">
                  <c:v>260.45705692243195</c:v>
                </c:pt>
                <c:pt idx="3">
                  <c:v>211.84173867084795</c:v>
                </c:pt>
                <c:pt idx="4">
                  <c:v>126.61599748300802</c:v>
                </c:pt>
                <c:pt idx="5">
                  <c:v>96.045522741760024</c:v>
                </c:pt>
                <c:pt idx="6">
                  <c:v>106.34811499999999</c:v>
                </c:pt>
                <c:pt idx="7">
                  <c:v>108.214023</c:v>
                </c:pt>
                <c:pt idx="8">
                  <c:v>107.01030300000001</c:v>
                </c:pt>
                <c:pt idx="9">
                  <c:v>165.87808200000003</c:v>
                </c:pt>
                <c:pt idx="10">
                  <c:v>251.38256100000004</c:v>
                </c:pt>
                <c:pt idx="11">
                  <c:v>299.19737699999985</c:v>
                </c:pt>
              </c:numCache>
            </c:numRef>
          </c:val>
          <c:extLst>
            <c:ext xmlns:c16="http://schemas.microsoft.com/office/drawing/2014/chart" uri="{C3380CC4-5D6E-409C-BE32-E72D297353CC}">
              <c16:uniqueId val="{00000006-136A-4182-821D-07A924959D79}"/>
            </c:ext>
          </c:extLst>
        </c:ser>
        <c:ser>
          <c:idx val="7"/>
          <c:order val="7"/>
          <c:tx>
            <c:strRef>
              <c:f>'4.2'!$A$14</c:f>
              <c:strCache>
                <c:ptCount val="1"/>
                <c:pt idx="0">
                  <c:v>Moravskoslezský kraj</c:v>
                </c:pt>
              </c:strCache>
            </c:strRef>
          </c:tx>
          <c:spPr>
            <a:solidFill>
              <a:srgbClr val="F7C9C7"/>
            </a:solidFill>
          </c:spPr>
          <c:invertIfNegative val="0"/>
          <c:val>
            <c:numRef>
              <c:f>'4.2'!$B$14:$M$14</c:f>
              <c:numCache>
                <c:formatCode>#,##0.0</c:formatCode>
                <c:ptCount val="12"/>
                <c:pt idx="0">
                  <c:v>3169.1226590000024</c:v>
                </c:pt>
                <c:pt idx="1">
                  <c:v>2914.9377139999992</c:v>
                </c:pt>
                <c:pt idx="2">
                  <c:v>2830.9664300000022</c:v>
                </c:pt>
                <c:pt idx="3">
                  <c:v>2471.6304699999996</c:v>
                </c:pt>
                <c:pt idx="4">
                  <c:v>1935.7122700000007</c:v>
                </c:pt>
                <c:pt idx="5">
                  <c:v>1559.4568559999998</c:v>
                </c:pt>
                <c:pt idx="6">
                  <c:v>1536.1154570000006</c:v>
                </c:pt>
                <c:pt idx="7">
                  <c:v>1466.2696509999989</c:v>
                </c:pt>
                <c:pt idx="8">
                  <c:v>1462.1566109999987</c:v>
                </c:pt>
                <c:pt idx="9">
                  <c:v>1831.1947300000006</c:v>
                </c:pt>
                <c:pt idx="10">
                  <c:v>2589.6680370000013</c:v>
                </c:pt>
                <c:pt idx="11">
                  <c:v>3021.9953910000004</c:v>
                </c:pt>
              </c:numCache>
            </c:numRef>
          </c:val>
          <c:extLst>
            <c:ext xmlns:c16="http://schemas.microsoft.com/office/drawing/2014/chart" uri="{C3380CC4-5D6E-409C-BE32-E72D297353CC}">
              <c16:uniqueId val="{00000007-136A-4182-821D-07A924959D79}"/>
            </c:ext>
          </c:extLst>
        </c:ser>
        <c:ser>
          <c:idx val="8"/>
          <c:order val="8"/>
          <c:tx>
            <c:strRef>
              <c:f>'4.2'!$A$15</c:f>
              <c:strCache>
                <c:ptCount val="1"/>
                <c:pt idx="0">
                  <c:v>Olomoucký kraj</c:v>
                </c:pt>
              </c:strCache>
            </c:strRef>
          </c:tx>
          <c:spPr>
            <a:solidFill>
              <a:schemeClr val="tx1"/>
            </a:solidFill>
          </c:spPr>
          <c:invertIfNegative val="0"/>
          <c:val>
            <c:numRef>
              <c:f>'4.2'!$B$15:$M$15</c:f>
              <c:numCache>
                <c:formatCode>#,##0.0</c:formatCode>
                <c:ptCount val="12"/>
                <c:pt idx="0">
                  <c:v>766.83022200000005</c:v>
                </c:pt>
                <c:pt idx="1">
                  <c:v>633.54124700000023</c:v>
                </c:pt>
                <c:pt idx="2">
                  <c:v>591.64969499999984</c:v>
                </c:pt>
                <c:pt idx="3">
                  <c:v>490.73514899999992</c:v>
                </c:pt>
                <c:pt idx="4">
                  <c:v>361.70885999999985</c:v>
                </c:pt>
                <c:pt idx="5">
                  <c:v>306.16385299999996</c:v>
                </c:pt>
                <c:pt idx="6">
                  <c:v>256.72865400000001</c:v>
                </c:pt>
                <c:pt idx="7">
                  <c:v>272.03036700000001</c:v>
                </c:pt>
                <c:pt idx="8">
                  <c:v>325.44478299999992</c:v>
                </c:pt>
                <c:pt idx="9">
                  <c:v>536.94734999999969</c:v>
                </c:pt>
                <c:pt idx="10">
                  <c:v>704.54162399999973</c:v>
                </c:pt>
                <c:pt idx="11">
                  <c:v>816.03335700000036</c:v>
                </c:pt>
              </c:numCache>
            </c:numRef>
          </c:val>
          <c:extLst>
            <c:ext xmlns:c16="http://schemas.microsoft.com/office/drawing/2014/chart" uri="{C3380CC4-5D6E-409C-BE32-E72D297353CC}">
              <c16:uniqueId val="{00000008-136A-4182-821D-07A924959D79}"/>
            </c:ext>
          </c:extLst>
        </c:ser>
        <c:ser>
          <c:idx val="9"/>
          <c:order val="9"/>
          <c:tx>
            <c:strRef>
              <c:f>'4.2'!$A$16</c:f>
              <c:strCache>
                <c:ptCount val="1"/>
                <c:pt idx="0">
                  <c:v>Pardubický kraj</c:v>
                </c:pt>
              </c:strCache>
            </c:strRef>
          </c:tx>
          <c:spPr>
            <a:solidFill>
              <a:srgbClr val="646363"/>
            </a:solidFill>
          </c:spPr>
          <c:invertIfNegative val="0"/>
          <c:val>
            <c:numRef>
              <c:f>'4.2'!$B$16:$M$16</c:f>
              <c:numCache>
                <c:formatCode>#,##0.0</c:formatCode>
                <c:ptCount val="12"/>
                <c:pt idx="0">
                  <c:v>805.43563500000005</c:v>
                </c:pt>
                <c:pt idx="1">
                  <c:v>779.71990300000016</c:v>
                </c:pt>
                <c:pt idx="2">
                  <c:v>710.16252800000007</c:v>
                </c:pt>
                <c:pt idx="3">
                  <c:v>573.63000099999988</c:v>
                </c:pt>
                <c:pt idx="4">
                  <c:v>350.065517</c:v>
                </c:pt>
                <c:pt idx="5">
                  <c:v>240.38716800000003</c:v>
                </c:pt>
                <c:pt idx="6">
                  <c:v>219.82585900000001</c:v>
                </c:pt>
                <c:pt idx="7">
                  <c:v>212.37030299999998</c:v>
                </c:pt>
                <c:pt idx="8">
                  <c:v>236.62507500000001</c:v>
                </c:pt>
                <c:pt idx="9">
                  <c:v>412.30395699999997</c:v>
                </c:pt>
                <c:pt idx="10">
                  <c:v>666.36413800000014</c:v>
                </c:pt>
                <c:pt idx="11">
                  <c:v>816.05449299999987</c:v>
                </c:pt>
              </c:numCache>
            </c:numRef>
          </c:val>
          <c:extLst>
            <c:ext xmlns:c16="http://schemas.microsoft.com/office/drawing/2014/chart" uri="{C3380CC4-5D6E-409C-BE32-E72D297353CC}">
              <c16:uniqueId val="{00000009-136A-4182-821D-07A924959D79}"/>
            </c:ext>
          </c:extLst>
        </c:ser>
        <c:ser>
          <c:idx val="10"/>
          <c:order val="10"/>
          <c:tx>
            <c:strRef>
              <c:f>'4.2'!$A$17</c:f>
              <c:strCache>
                <c:ptCount val="1"/>
                <c:pt idx="0">
                  <c:v>Plzeňský kraj</c:v>
                </c:pt>
              </c:strCache>
            </c:strRef>
          </c:tx>
          <c:spPr>
            <a:solidFill>
              <a:srgbClr val="9D9D9C"/>
            </a:solidFill>
          </c:spPr>
          <c:invertIfNegative val="0"/>
          <c:val>
            <c:numRef>
              <c:f>'4.2'!$B$17:$M$17</c:f>
              <c:numCache>
                <c:formatCode>#,##0.0</c:formatCode>
                <c:ptCount val="12"/>
                <c:pt idx="0">
                  <c:v>699.30746100000044</c:v>
                </c:pt>
                <c:pt idx="1">
                  <c:v>662.61865699999987</c:v>
                </c:pt>
                <c:pt idx="2">
                  <c:v>613.63133800000037</c:v>
                </c:pt>
                <c:pt idx="3">
                  <c:v>505.74663999999996</c:v>
                </c:pt>
                <c:pt idx="4">
                  <c:v>316.26652000000024</c:v>
                </c:pt>
                <c:pt idx="5">
                  <c:v>230.46492999999998</c:v>
                </c:pt>
                <c:pt idx="6">
                  <c:v>219.22226499999996</c:v>
                </c:pt>
                <c:pt idx="7">
                  <c:v>193.00291599999997</c:v>
                </c:pt>
                <c:pt idx="8">
                  <c:v>219.66045099999997</c:v>
                </c:pt>
                <c:pt idx="9">
                  <c:v>389.32961900000004</c:v>
                </c:pt>
                <c:pt idx="10">
                  <c:v>603.45522899999946</c:v>
                </c:pt>
                <c:pt idx="11">
                  <c:v>721.70260900000017</c:v>
                </c:pt>
              </c:numCache>
            </c:numRef>
          </c:val>
          <c:extLst>
            <c:ext xmlns:c16="http://schemas.microsoft.com/office/drawing/2014/chart" uri="{C3380CC4-5D6E-409C-BE32-E72D297353CC}">
              <c16:uniqueId val="{0000000A-136A-4182-821D-07A924959D79}"/>
            </c:ext>
          </c:extLst>
        </c:ser>
        <c:ser>
          <c:idx val="11"/>
          <c:order val="11"/>
          <c:tx>
            <c:strRef>
              <c:f>'4.2'!$A$18</c:f>
              <c:strCache>
                <c:ptCount val="1"/>
                <c:pt idx="0">
                  <c:v>Středočeský kraj</c:v>
                </c:pt>
              </c:strCache>
            </c:strRef>
          </c:tx>
          <c:spPr>
            <a:solidFill>
              <a:srgbClr val="D0D0D0"/>
            </a:solidFill>
          </c:spPr>
          <c:invertIfNegative val="0"/>
          <c:val>
            <c:numRef>
              <c:f>'4.2'!$B$18:$M$18</c:f>
              <c:numCache>
                <c:formatCode>#,##0.0</c:formatCode>
                <c:ptCount val="12"/>
                <c:pt idx="0">
                  <c:v>3139.047924999998</c:v>
                </c:pt>
                <c:pt idx="1">
                  <c:v>2801.4363698263996</c:v>
                </c:pt>
                <c:pt idx="2">
                  <c:v>2552.2871246638201</c:v>
                </c:pt>
                <c:pt idx="3">
                  <c:v>2277.139568999999</c:v>
                </c:pt>
                <c:pt idx="4">
                  <c:v>1393.7415829999993</c:v>
                </c:pt>
                <c:pt idx="5">
                  <c:v>1096.7706870000006</c:v>
                </c:pt>
                <c:pt idx="6">
                  <c:v>1064.9339530000004</c:v>
                </c:pt>
                <c:pt idx="7">
                  <c:v>1149.521889000001</c:v>
                </c:pt>
                <c:pt idx="8">
                  <c:v>1239.6637450000001</c:v>
                </c:pt>
                <c:pt idx="9">
                  <c:v>1897.2146189999999</c:v>
                </c:pt>
                <c:pt idx="10">
                  <c:v>2633.2919529999981</c:v>
                </c:pt>
                <c:pt idx="11">
                  <c:v>3082.7114039999997</c:v>
                </c:pt>
              </c:numCache>
            </c:numRef>
          </c:val>
          <c:extLst>
            <c:ext xmlns:c16="http://schemas.microsoft.com/office/drawing/2014/chart" uri="{C3380CC4-5D6E-409C-BE32-E72D297353CC}">
              <c16:uniqueId val="{0000000B-136A-4182-821D-07A924959D79}"/>
            </c:ext>
          </c:extLst>
        </c:ser>
        <c:ser>
          <c:idx val="12"/>
          <c:order val="12"/>
          <c:tx>
            <c:strRef>
              <c:f>'4.2'!$A$19</c:f>
              <c:strCache>
                <c:ptCount val="1"/>
                <c:pt idx="0">
                  <c:v>Ústecký kraj</c:v>
                </c:pt>
              </c:strCache>
            </c:strRef>
          </c:tx>
          <c:spPr>
            <a:pattFill prst="ltUpDiag">
              <a:fgClr>
                <a:schemeClr val="accent1"/>
              </a:fgClr>
              <a:bgClr>
                <a:schemeClr val="bg1"/>
              </a:bgClr>
            </a:pattFill>
          </c:spPr>
          <c:invertIfNegative val="0"/>
          <c:val>
            <c:numRef>
              <c:f>'4.2'!$B$19:$M$19</c:f>
              <c:numCache>
                <c:formatCode>#,##0.0</c:formatCode>
                <c:ptCount val="12"/>
                <c:pt idx="0">
                  <c:v>3132.6051130000014</c:v>
                </c:pt>
                <c:pt idx="1">
                  <c:v>2766.1132409999991</c:v>
                </c:pt>
                <c:pt idx="2">
                  <c:v>2955.7512309999997</c:v>
                </c:pt>
                <c:pt idx="3">
                  <c:v>2586.1385730000006</c:v>
                </c:pt>
                <c:pt idx="4">
                  <c:v>2044.0776960000001</c:v>
                </c:pt>
                <c:pt idx="5">
                  <c:v>1631.9510840000003</c:v>
                </c:pt>
                <c:pt idx="6">
                  <c:v>1681.4879339999998</c:v>
                </c:pt>
                <c:pt idx="7">
                  <c:v>1757.7995100000001</c:v>
                </c:pt>
                <c:pt idx="8">
                  <c:v>1777.8568599999996</c:v>
                </c:pt>
                <c:pt idx="9">
                  <c:v>2199.4463589999978</c:v>
                </c:pt>
                <c:pt idx="10">
                  <c:v>2363.7829859999993</c:v>
                </c:pt>
                <c:pt idx="11">
                  <c:v>3145.3677029999999</c:v>
                </c:pt>
              </c:numCache>
            </c:numRef>
          </c:val>
          <c:extLst>
            <c:ext xmlns:c16="http://schemas.microsoft.com/office/drawing/2014/chart" uri="{C3380CC4-5D6E-409C-BE32-E72D297353CC}">
              <c16:uniqueId val="{0000000C-136A-4182-821D-07A924959D79}"/>
            </c:ext>
          </c:extLst>
        </c:ser>
        <c:ser>
          <c:idx val="13"/>
          <c:order val="13"/>
          <c:tx>
            <c:strRef>
              <c:f>'4.2'!$A$20</c:f>
              <c:strCache>
                <c:ptCount val="1"/>
                <c:pt idx="0">
                  <c:v>Zlínský kraj</c:v>
                </c:pt>
              </c:strCache>
            </c:strRef>
          </c:tx>
          <c:spPr>
            <a:pattFill prst="ltUpDiag">
              <a:fgClr>
                <a:schemeClr val="accent5"/>
              </a:fgClr>
              <a:bgClr>
                <a:schemeClr val="bg1"/>
              </a:bgClr>
            </a:pattFill>
          </c:spPr>
          <c:invertIfNegative val="0"/>
          <c:val>
            <c:numRef>
              <c:f>'4.2'!$B$20:$M$20</c:f>
              <c:numCache>
                <c:formatCode>#,##0.0</c:formatCode>
                <c:ptCount val="12"/>
                <c:pt idx="0">
                  <c:v>848.99302699999987</c:v>
                </c:pt>
                <c:pt idx="1">
                  <c:v>808.92126199999996</c:v>
                </c:pt>
                <c:pt idx="2">
                  <c:v>718.04619400000001</c:v>
                </c:pt>
                <c:pt idx="3">
                  <c:v>611.19207700000004</c:v>
                </c:pt>
                <c:pt idx="4">
                  <c:v>513.60185299999989</c:v>
                </c:pt>
                <c:pt idx="5">
                  <c:v>385.44823200000013</c:v>
                </c:pt>
                <c:pt idx="6">
                  <c:v>288.19415099999998</c:v>
                </c:pt>
                <c:pt idx="7">
                  <c:v>369.63564400000007</c:v>
                </c:pt>
                <c:pt idx="8">
                  <c:v>395.36389000000003</c:v>
                </c:pt>
                <c:pt idx="9">
                  <c:v>464.38928199999992</c:v>
                </c:pt>
                <c:pt idx="10">
                  <c:v>666.3691950000001</c:v>
                </c:pt>
                <c:pt idx="11">
                  <c:v>775.70395099999996</c:v>
                </c:pt>
              </c:numCache>
            </c:numRef>
          </c:val>
          <c:extLst>
            <c:ext xmlns:c16="http://schemas.microsoft.com/office/drawing/2014/chart" uri="{C3380CC4-5D6E-409C-BE32-E72D297353CC}">
              <c16:uniqueId val="{0000000D-136A-4182-821D-07A924959D79}"/>
            </c:ext>
          </c:extLst>
        </c:ser>
        <c:dLbls>
          <c:showLegendKey val="0"/>
          <c:showVal val="0"/>
          <c:showCatName val="0"/>
          <c:showSerName val="0"/>
          <c:showPercent val="0"/>
          <c:showBubbleSize val="0"/>
        </c:dLbls>
        <c:gapWidth val="50"/>
        <c:overlap val="100"/>
        <c:axId val="230913536"/>
        <c:axId val="230915072"/>
      </c:barChart>
      <c:catAx>
        <c:axId val="230913536"/>
        <c:scaling>
          <c:orientation val="minMax"/>
        </c:scaling>
        <c:delete val="0"/>
        <c:axPos val="b"/>
        <c:majorTickMark val="none"/>
        <c:minorTickMark val="none"/>
        <c:tickLblPos val="nextTo"/>
        <c:txPr>
          <a:bodyPr/>
          <a:lstStyle/>
          <a:p>
            <a:pPr>
              <a:defRPr sz="900"/>
            </a:pPr>
            <a:endParaRPr lang="cs-CZ"/>
          </a:p>
        </c:txPr>
        <c:crossAx val="230915072"/>
        <c:crosses val="autoZero"/>
        <c:auto val="1"/>
        <c:lblAlgn val="ctr"/>
        <c:lblOffset val="100"/>
        <c:noMultiLvlLbl val="0"/>
      </c:catAx>
      <c:valAx>
        <c:axId val="230915072"/>
        <c:scaling>
          <c:orientation val="minMax"/>
          <c:max val="20000"/>
        </c:scaling>
        <c:delete val="0"/>
        <c:axPos val="l"/>
        <c:majorGridlines/>
        <c:numFmt formatCode="#,##0" sourceLinked="0"/>
        <c:majorTickMark val="none"/>
        <c:minorTickMark val="none"/>
        <c:tickLblPos val="nextTo"/>
        <c:spPr>
          <a:ln w="6350">
            <a:noFill/>
          </a:ln>
        </c:spPr>
        <c:txPr>
          <a:bodyPr/>
          <a:lstStyle/>
          <a:p>
            <a:pPr>
              <a:defRPr sz="900"/>
            </a:pPr>
            <a:endParaRPr lang="cs-CZ"/>
          </a:p>
        </c:txPr>
        <c:crossAx val="23091353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'14.8'!$L$19:$L$26</c:f>
              <c:numCache>
                <c:formatCode>General</c:formatCode>
                <c:ptCount val="8"/>
              </c:numCache>
            </c:numRef>
          </c:cat>
          <c:val>
            <c:numRef>
              <c:f>'14.8'!$M$19:$M$26</c:f>
              <c:numCache>
                <c:formatCode>0.0%</c:formatCode>
                <c:ptCount val="8"/>
              </c:numCache>
            </c:numRef>
          </c:val>
          <c:extLst>
            <c:ext xmlns:c16="http://schemas.microsoft.com/office/drawing/2014/chart" uri="{C3380CC4-5D6E-409C-BE32-E72D297353CC}">
              <c16:uniqueId val="{00000000-9CF2-4986-BA65-CA71F5D8D0D6}"/>
            </c:ext>
          </c:extLst>
        </c:ser>
        <c:dLbls>
          <c:showLegendKey val="0"/>
          <c:showVal val="0"/>
          <c:showCatName val="0"/>
          <c:showSerName val="0"/>
          <c:showPercent val="0"/>
          <c:showBubbleSize val="0"/>
        </c:dLbls>
        <c:gapWidth val="150"/>
        <c:axId val="239326336"/>
        <c:axId val="239327872"/>
      </c:barChart>
      <c:catAx>
        <c:axId val="239326336"/>
        <c:scaling>
          <c:orientation val="minMax"/>
        </c:scaling>
        <c:delete val="0"/>
        <c:axPos val="l"/>
        <c:numFmt formatCode="General" sourceLinked="1"/>
        <c:majorTickMark val="none"/>
        <c:minorTickMark val="none"/>
        <c:tickLblPos val="nextTo"/>
        <c:txPr>
          <a:bodyPr/>
          <a:lstStyle/>
          <a:p>
            <a:pPr>
              <a:defRPr sz="900"/>
            </a:pPr>
            <a:endParaRPr lang="cs-CZ"/>
          </a:p>
        </c:txPr>
        <c:crossAx val="239327872"/>
        <c:crosses val="autoZero"/>
        <c:auto val="1"/>
        <c:lblAlgn val="ctr"/>
        <c:lblOffset val="100"/>
        <c:noMultiLvlLbl val="0"/>
      </c:catAx>
      <c:valAx>
        <c:axId val="23932787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32633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4091-431D-A8B3-D9803D311F40}"/>
              </c:ext>
            </c:extLst>
          </c:dPt>
          <c:cat>
            <c:numRef>
              <c:f>'14.9'!$J$19:$J$26</c:f>
              <c:numCache>
                <c:formatCode>General</c:formatCode>
                <c:ptCount val="8"/>
              </c:numCache>
            </c:numRef>
          </c:cat>
          <c:val>
            <c:numRef>
              <c:f>'14.9'!$K$19:$K$26</c:f>
              <c:numCache>
                <c:formatCode>General</c:formatCode>
                <c:ptCount val="8"/>
              </c:numCache>
            </c:numRef>
          </c:val>
          <c:extLst>
            <c:ext xmlns:c16="http://schemas.microsoft.com/office/drawing/2014/chart" uri="{C3380CC4-5D6E-409C-BE32-E72D297353CC}">
              <c16:uniqueId val="{00000002-4091-431D-A8B3-D9803D311F40}"/>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'14.9'!$H$19:$H$22</c:f>
              <c:numCache>
                <c:formatCode>0.0</c:formatCode>
                <c:ptCount val="4"/>
              </c:numCache>
            </c:numRef>
          </c:cat>
          <c:val>
            <c:numRef>
              <c:f>'14.9'!$I$19:$I$22</c:f>
              <c:numCache>
                <c:formatCode>0.0%</c:formatCode>
                <c:ptCount val="4"/>
              </c:numCache>
            </c:numRef>
          </c:val>
          <c:extLst>
            <c:ext xmlns:c16="http://schemas.microsoft.com/office/drawing/2014/chart" uri="{C3380CC4-5D6E-409C-BE32-E72D297353CC}">
              <c16:uniqueId val="{00000000-2149-4519-A948-13538D1FA8A2}"/>
            </c:ext>
          </c:extLst>
        </c:ser>
        <c:dLbls>
          <c:showLegendKey val="0"/>
          <c:showVal val="0"/>
          <c:showCatName val="0"/>
          <c:showSerName val="0"/>
          <c:showPercent val="0"/>
          <c:showBubbleSize val="0"/>
        </c:dLbls>
        <c:gapWidth val="150"/>
        <c:axId val="273689216"/>
        <c:axId val="273727872"/>
      </c:barChart>
      <c:catAx>
        <c:axId val="273689216"/>
        <c:scaling>
          <c:orientation val="maxMin"/>
        </c:scaling>
        <c:delete val="0"/>
        <c:axPos val="l"/>
        <c:numFmt formatCode="0.0" sourceLinked="1"/>
        <c:majorTickMark val="none"/>
        <c:minorTickMark val="none"/>
        <c:tickLblPos val="nextTo"/>
        <c:txPr>
          <a:bodyPr/>
          <a:lstStyle/>
          <a:p>
            <a:pPr>
              <a:defRPr sz="900"/>
            </a:pPr>
            <a:endParaRPr lang="cs-CZ"/>
          </a:p>
        </c:txPr>
        <c:crossAx val="273727872"/>
        <c:crosses val="autoZero"/>
        <c:auto val="1"/>
        <c:lblAlgn val="ctr"/>
        <c:lblOffset val="100"/>
        <c:noMultiLvlLbl val="0"/>
      </c:catAx>
      <c:valAx>
        <c:axId val="27372787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736892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'14.9'!$H$31:$H$38</c:f>
              <c:numCache>
                <c:formatCode>General</c:formatCode>
                <c:ptCount val="8"/>
              </c:numCache>
            </c:numRef>
          </c:cat>
          <c:val>
            <c:numRef>
              <c:f>'14.9'!$I$31:$I$38</c:f>
              <c:numCache>
                <c:formatCode>0.0%</c:formatCode>
                <c:ptCount val="8"/>
              </c:numCache>
            </c:numRef>
          </c:val>
          <c:extLst>
            <c:ext xmlns:c16="http://schemas.microsoft.com/office/drawing/2014/chart" uri="{C3380CC4-5D6E-409C-BE32-E72D297353CC}">
              <c16:uniqueId val="{00000000-6B65-42E2-9A82-93FAD9E4E8AF}"/>
            </c:ext>
          </c:extLst>
        </c:ser>
        <c:dLbls>
          <c:showLegendKey val="0"/>
          <c:showVal val="0"/>
          <c:showCatName val="0"/>
          <c:showSerName val="0"/>
          <c:showPercent val="0"/>
          <c:showBubbleSize val="0"/>
        </c:dLbls>
        <c:gapWidth val="150"/>
        <c:axId val="273768832"/>
        <c:axId val="273770368"/>
      </c:barChart>
      <c:catAx>
        <c:axId val="273768832"/>
        <c:scaling>
          <c:orientation val="minMax"/>
        </c:scaling>
        <c:delete val="0"/>
        <c:axPos val="l"/>
        <c:numFmt formatCode="General" sourceLinked="1"/>
        <c:majorTickMark val="none"/>
        <c:minorTickMark val="none"/>
        <c:tickLblPos val="nextTo"/>
        <c:txPr>
          <a:bodyPr/>
          <a:lstStyle/>
          <a:p>
            <a:pPr>
              <a:defRPr sz="900"/>
            </a:pPr>
            <a:endParaRPr lang="cs-CZ"/>
          </a:p>
        </c:txPr>
        <c:crossAx val="273770368"/>
        <c:crosses val="autoZero"/>
        <c:auto val="1"/>
        <c:lblAlgn val="ctr"/>
        <c:lblOffset val="100"/>
        <c:noMultiLvlLbl val="0"/>
      </c:catAx>
      <c:valAx>
        <c:axId val="27377036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76883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'14.9'!$J$31</c:f>
              <c:strCache>
                <c:ptCount val="1"/>
              </c:strCache>
            </c:strRef>
          </c:tx>
          <c:invertIfNegative val="0"/>
          <c:cat>
            <c:numRef>
              <c:f>'14.9'!$K$30:$M$30</c:f>
              <c:numCache>
                <c:formatCode>General</c:formatCode>
                <c:ptCount val="3"/>
              </c:numCache>
            </c:numRef>
          </c:cat>
          <c:val>
            <c:numRef>
              <c:f>'14.9'!$K$31:$M$31</c:f>
              <c:numCache>
                <c:formatCode>#,##0.0</c:formatCode>
                <c:ptCount val="3"/>
              </c:numCache>
            </c:numRef>
          </c:val>
          <c:extLst>
            <c:ext xmlns:c16="http://schemas.microsoft.com/office/drawing/2014/chart" uri="{C3380CC4-5D6E-409C-BE32-E72D297353CC}">
              <c16:uniqueId val="{00000000-4932-44E0-848B-781B20C8C87C}"/>
            </c:ext>
          </c:extLst>
        </c:ser>
        <c:ser>
          <c:idx val="1"/>
          <c:order val="1"/>
          <c:tx>
            <c:strRef>
              <c:f>'14.9'!$J$32</c:f>
              <c:strCache>
                <c:ptCount val="1"/>
              </c:strCache>
            </c:strRef>
          </c:tx>
          <c:invertIfNegative val="0"/>
          <c:cat>
            <c:numRef>
              <c:f>'14.9'!$K$30:$M$30</c:f>
              <c:numCache>
                <c:formatCode>General</c:formatCode>
                <c:ptCount val="3"/>
              </c:numCache>
            </c:numRef>
          </c:cat>
          <c:val>
            <c:numRef>
              <c:f>'14.9'!$K$32:$M$32</c:f>
              <c:numCache>
                <c:formatCode>#,##0.0</c:formatCode>
                <c:ptCount val="3"/>
              </c:numCache>
            </c:numRef>
          </c:val>
          <c:extLst>
            <c:ext xmlns:c16="http://schemas.microsoft.com/office/drawing/2014/chart" uri="{C3380CC4-5D6E-409C-BE32-E72D297353CC}">
              <c16:uniqueId val="{00000001-4932-44E0-848B-781B20C8C87C}"/>
            </c:ext>
          </c:extLst>
        </c:ser>
        <c:ser>
          <c:idx val="2"/>
          <c:order val="2"/>
          <c:tx>
            <c:strRef>
              <c:f>'14.9'!$J$33</c:f>
              <c:strCache>
                <c:ptCount val="1"/>
              </c:strCache>
            </c:strRef>
          </c:tx>
          <c:invertIfNegative val="0"/>
          <c:cat>
            <c:numRef>
              <c:f>'14.9'!$K$30:$M$30</c:f>
              <c:numCache>
                <c:formatCode>General</c:formatCode>
                <c:ptCount val="3"/>
              </c:numCache>
            </c:numRef>
          </c:cat>
          <c:val>
            <c:numRef>
              <c:f>'14.9'!$K$33:$M$33</c:f>
              <c:numCache>
                <c:formatCode>#,##0.0</c:formatCode>
                <c:ptCount val="3"/>
              </c:numCache>
            </c:numRef>
          </c:val>
          <c:extLst>
            <c:ext xmlns:c16="http://schemas.microsoft.com/office/drawing/2014/chart" uri="{C3380CC4-5D6E-409C-BE32-E72D297353CC}">
              <c16:uniqueId val="{00000002-4932-44E0-848B-781B20C8C87C}"/>
            </c:ext>
          </c:extLst>
        </c:ser>
        <c:ser>
          <c:idx val="3"/>
          <c:order val="3"/>
          <c:tx>
            <c:strRef>
              <c:f>'14.9'!$J$34</c:f>
              <c:strCache>
                <c:ptCount val="1"/>
              </c:strCache>
            </c:strRef>
          </c:tx>
          <c:invertIfNegative val="0"/>
          <c:cat>
            <c:numRef>
              <c:f>'14.9'!$K$30:$M$30</c:f>
              <c:numCache>
                <c:formatCode>General</c:formatCode>
                <c:ptCount val="3"/>
              </c:numCache>
            </c:numRef>
          </c:cat>
          <c:val>
            <c:numRef>
              <c:f>'14.9'!$K$34:$M$34</c:f>
              <c:numCache>
                <c:formatCode>#,##0.0</c:formatCode>
                <c:ptCount val="3"/>
              </c:numCache>
            </c:numRef>
          </c:val>
          <c:extLst>
            <c:ext xmlns:c16="http://schemas.microsoft.com/office/drawing/2014/chart" uri="{C3380CC4-5D6E-409C-BE32-E72D297353CC}">
              <c16:uniqueId val="{00000003-4932-44E0-848B-781B20C8C87C}"/>
            </c:ext>
          </c:extLst>
        </c:ser>
        <c:ser>
          <c:idx val="4"/>
          <c:order val="4"/>
          <c:tx>
            <c:strRef>
              <c:f>'14.9'!$J$35</c:f>
              <c:strCache>
                <c:ptCount val="1"/>
              </c:strCache>
            </c:strRef>
          </c:tx>
          <c:invertIfNegative val="0"/>
          <c:cat>
            <c:numRef>
              <c:f>'14.9'!$K$30:$M$30</c:f>
              <c:numCache>
                <c:formatCode>General</c:formatCode>
                <c:ptCount val="3"/>
              </c:numCache>
            </c:numRef>
          </c:cat>
          <c:val>
            <c:numRef>
              <c:f>'14.9'!$K$35:$M$35</c:f>
              <c:numCache>
                <c:formatCode>#,##0.0</c:formatCode>
                <c:ptCount val="3"/>
              </c:numCache>
            </c:numRef>
          </c:val>
          <c:extLst>
            <c:ext xmlns:c16="http://schemas.microsoft.com/office/drawing/2014/chart" uri="{C3380CC4-5D6E-409C-BE32-E72D297353CC}">
              <c16:uniqueId val="{00000004-4932-44E0-848B-781B20C8C87C}"/>
            </c:ext>
          </c:extLst>
        </c:ser>
        <c:ser>
          <c:idx val="5"/>
          <c:order val="5"/>
          <c:tx>
            <c:strRef>
              <c:f>'14.9'!$J$36</c:f>
              <c:strCache>
                <c:ptCount val="1"/>
              </c:strCache>
            </c:strRef>
          </c:tx>
          <c:invertIfNegative val="0"/>
          <c:cat>
            <c:numRef>
              <c:f>'14.9'!$K$30:$M$30</c:f>
              <c:numCache>
                <c:formatCode>General</c:formatCode>
                <c:ptCount val="3"/>
              </c:numCache>
            </c:numRef>
          </c:cat>
          <c:val>
            <c:numRef>
              <c:f>'14.9'!$K$36:$M$36</c:f>
              <c:numCache>
                <c:formatCode>#,##0.0</c:formatCode>
                <c:ptCount val="3"/>
              </c:numCache>
            </c:numRef>
          </c:val>
          <c:extLst>
            <c:ext xmlns:c16="http://schemas.microsoft.com/office/drawing/2014/chart" uri="{C3380CC4-5D6E-409C-BE32-E72D297353CC}">
              <c16:uniqueId val="{00000005-4932-44E0-848B-781B20C8C87C}"/>
            </c:ext>
          </c:extLst>
        </c:ser>
        <c:ser>
          <c:idx val="6"/>
          <c:order val="6"/>
          <c:tx>
            <c:strRef>
              <c:f>'14.9'!$J$37</c:f>
              <c:strCache>
                <c:ptCount val="1"/>
              </c:strCache>
            </c:strRef>
          </c:tx>
          <c:invertIfNegative val="0"/>
          <c:cat>
            <c:numRef>
              <c:f>'14.9'!$K$30:$M$30</c:f>
              <c:numCache>
                <c:formatCode>General</c:formatCode>
                <c:ptCount val="3"/>
              </c:numCache>
            </c:numRef>
          </c:cat>
          <c:val>
            <c:numRef>
              <c:f>'14.9'!$K$37:$M$37</c:f>
              <c:numCache>
                <c:formatCode>#,##0.0</c:formatCode>
                <c:ptCount val="3"/>
              </c:numCache>
            </c:numRef>
          </c:val>
          <c:extLst>
            <c:ext xmlns:c16="http://schemas.microsoft.com/office/drawing/2014/chart" uri="{C3380CC4-5D6E-409C-BE32-E72D297353CC}">
              <c16:uniqueId val="{00000006-4932-44E0-848B-781B20C8C87C}"/>
            </c:ext>
          </c:extLst>
        </c:ser>
        <c:ser>
          <c:idx val="7"/>
          <c:order val="7"/>
          <c:tx>
            <c:strRef>
              <c:f>'14.9'!$J$38</c:f>
              <c:strCache>
                <c:ptCount val="1"/>
              </c:strCache>
            </c:strRef>
          </c:tx>
          <c:spPr>
            <a:solidFill>
              <a:srgbClr val="FFC000"/>
            </a:solidFill>
          </c:spPr>
          <c:invertIfNegative val="0"/>
          <c:cat>
            <c:numRef>
              <c:f>'14.9'!$K$30:$M$30</c:f>
              <c:numCache>
                <c:formatCode>General</c:formatCode>
                <c:ptCount val="3"/>
              </c:numCache>
            </c:numRef>
          </c:cat>
          <c:val>
            <c:numRef>
              <c:f>'14.9'!$K$38:$M$38</c:f>
              <c:numCache>
                <c:formatCode>#,##0.0</c:formatCode>
                <c:ptCount val="3"/>
              </c:numCache>
            </c:numRef>
          </c:val>
          <c:extLst>
            <c:ext xmlns:c16="http://schemas.microsoft.com/office/drawing/2014/chart" uri="{C3380CC4-5D6E-409C-BE32-E72D297353CC}">
              <c16:uniqueId val="{00000007-4932-44E0-848B-781B20C8C87C}"/>
            </c:ext>
          </c:extLst>
        </c:ser>
        <c:dLbls>
          <c:showLegendKey val="0"/>
          <c:showVal val="0"/>
          <c:showCatName val="0"/>
          <c:showSerName val="0"/>
          <c:showPercent val="0"/>
          <c:showBubbleSize val="0"/>
        </c:dLbls>
        <c:gapWidth val="150"/>
        <c:overlap val="100"/>
        <c:axId val="273877248"/>
        <c:axId val="273887232"/>
      </c:barChart>
      <c:catAx>
        <c:axId val="273877248"/>
        <c:scaling>
          <c:orientation val="minMax"/>
        </c:scaling>
        <c:delete val="0"/>
        <c:axPos val="b"/>
        <c:numFmt formatCode="General" sourceLinked="1"/>
        <c:majorTickMark val="none"/>
        <c:minorTickMark val="none"/>
        <c:tickLblPos val="nextTo"/>
        <c:txPr>
          <a:bodyPr/>
          <a:lstStyle/>
          <a:p>
            <a:pPr>
              <a:defRPr sz="900"/>
            </a:pPr>
            <a:endParaRPr lang="cs-CZ"/>
          </a:p>
        </c:txPr>
        <c:crossAx val="273887232"/>
        <c:crosses val="autoZero"/>
        <c:auto val="1"/>
        <c:lblAlgn val="ctr"/>
        <c:lblOffset val="100"/>
        <c:noMultiLvlLbl val="0"/>
      </c:catAx>
      <c:valAx>
        <c:axId val="273887232"/>
        <c:scaling>
          <c:orientation val="minMax"/>
          <c:max val="120000"/>
        </c:scaling>
        <c:delete val="0"/>
        <c:axPos val="l"/>
        <c:majorGridlines/>
        <c:numFmt formatCode="#,##0" sourceLinked="0"/>
        <c:majorTickMark val="out"/>
        <c:minorTickMark val="none"/>
        <c:tickLblPos val="nextTo"/>
        <c:spPr>
          <a:ln>
            <a:noFill/>
          </a:ln>
        </c:spPr>
        <c:txPr>
          <a:bodyPr/>
          <a:lstStyle/>
          <a:p>
            <a:pPr>
              <a:defRPr sz="900"/>
            </a:pPr>
            <a:endParaRPr lang="cs-CZ"/>
          </a:p>
        </c:txPr>
        <c:crossAx val="27387724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'14.9'!$L$19:$L$26</c:f>
              <c:numCache>
                <c:formatCode>General</c:formatCode>
                <c:ptCount val="8"/>
              </c:numCache>
            </c:numRef>
          </c:cat>
          <c:val>
            <c:numRef>
              <c:f>'14.9'!$M$19:$M$26</c:f>
              <c:numCache>
                <c:formatCode>0.0%</c:formatCode>
                <c:ptCount val="8"/>
              </c:numCache>
            </c:numRef>
          </c:val>
          <c:extLst>
            <c:ext xmlns:c16="http://schemas.microsoft.com/office/drawing/2014/chart" uri="{C3380CC4-5D6E-409C-BE32-E72D297353CC}">
              <c16:uniqueId val="{00000000-F990-4CAA-BC17-3581B0BC59F5}"/>
            </c:ext>
          </c:extLst>
        </c:ser>
        <c:dLbls>
          <c:showLegendKey val="0"/>
          <c:showVal val="0"/>
          <c:showCatName val="0"/>
          <c:showSerName val="0"/>
          <c:showPercent val="0"/>
          <c:showBubbleSize val="0"/>
        </c:dLbls>
        <c:gapWidth val="150"/>
        <c:axId val="273928960"/>
        <c:axId val="273930496"/>
      </c:barChart>
      <c:catAx>
        <c:axId val="273928960"/>
        <c:scaling>
          <c:orientation val="minMax"/>
        </c:scaling>
        <c:delete val="0"/>
        <c:axPos val="l"/>
        <c:numFmt formatCode="General" sourceLinked="1"/>
        <c:majorTickMark val="none"/>
        <c:minorTickMark val="none"/>
        <c:tickLblPos val="nextTo"/>
        <c:txPr>
          <a:bodyPr/>
          <a:lstStyle/>
          <a:p>
            <a:pPr>
              <a:defRPr sz="900"/>
            </a:pPr>
            <a:endParaRPr lang="cs-CZ"/>
          </a:p>
        </c:txPr>
        <c:crossAx val="273930496"/>
        <c:crosses val="autoZero"/>
        <c:auto val="1"/>
        <c:lblAlgn val="ctr"/>
        <c:lblOffset val="100"/>
        <c:noMultiLvlLbl val="0"/>
      </c:catAx>
      <c:valAx>
        <c:axId val="27393049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92896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1866-486B-92CE-D6F802979A99}"/>
              </c:ext>
            </c:extLst>
          </c:dPt>
          <c:cat>
            <c:numRef>
              <c:f>'14.10'!$J$19:$J$26</c:f>
              <c:numCache>
                <c:formatCode>General</c:formatCode>
                <c:ptCount val="8"/>
              </c:numCache>
            </c:numRef>
          </c:cat>
          <c:val>
            <c:numRef>
              <c:f>'14.10'!$K$19:$K$26</c:f>
              <c:numCache>
                <c:formatCode>General</c:formatCode>
                <c:ptCount val="8"/>
              </c:numCache>
            </c:numRef>
          </c:val>
          <c:extLst>
            <c:ext xmlns:c16="http://schemas.microsoft.com/office/drawing/2014/chart" uri="{C3380CC4-5D6E-409C-BE32-E72D297353CC}">
              <c16:uniqueId val="{00000002-1866-486B-92CE-D6F802979A99}"/>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'14.10'!$H$19:$H$22</c:f>
              <c:numCache>
                <c:formatCode>0.0</c:formatCode>
                <c:ptCount val="4"/>
              </c:numCache>
            </c:numRef>
          </c:cat>
          <c:val>
            <c:numRef>
              <c:f>'14.10'!$I$19:$I$22</c:f>
              <c:numCache>
                <c:formatCode>0.0%</c:formatCode>
                <c:ptCount val="4"/>
              </c:numCache>
            </c:numRef>
          </c:val>
          <c:extLst>
            <c:ext xmlns:c16="http://schemas.microsoft.com/office/drawing/2014/chart" uri="{C3380CC4-5D6E-409C-BE32-E72D297353CC}">
              <c16:uniqueId val="{00000000-CA2E-4F2E-9540-E0F0730E1080}"/>
            </c:ext>
          </c:extLst>
        </c:ser>
        <c:dLbls>
          <c:showLegendKey val="0"/>
          <c:showVal val="0"/>
          <c:showCatName val="0"/>
          <c:showSerName val="0"/>
          <c:showPercent val="0"/>
          <c:showBubbleSize val="0"/>
        </c:dLbls>
        <c:gapWidth val="150"/>
        <c:axId val="233446016"/>
        <c:axId val="233447808"/>
      </c:barChart>
      <c:catAx>
        <c:axId val="233446016"/>
        <c:scaling>
          <c:orientation val="maxMin"/>
        </c:scaling>
        <c:delete val="0"/>
        <c:axPos val="l"/>
        <c:numFmt formatCode="0.0" sourceLinked="1"/>
        <c:majorTickMark val="none"/>
        <c:minorTickMark val="none"/>
        <c:tickLblPos val="nextTo"/>
        <c:txPr>
          <a:bodyPr/>
          <a:lstStyle/>
          <a:p>
            <a:pPr>
              <a:defRPr sz="900"/>
            </a:pPr>
            <a:endParaRPr lang="cs-CZ"/>
          </a:p>
        </c:txPr>
        <c:crossAx val="233447808"/>
        <c:crosses val="autoZero"/>
        <c:auto val="1"/>
        <c:lblAlgn val="ctr"/>
        <c:lblOffset val="100"/>
        <c:noMultiLvlLbl val="0"/>
      </c:catAx>
      <c:valAx>
        <c:axId val="23344780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34460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'14.10'!$H$31:$H$38</c:f>
              <c:numCache>
                <c:formatCode>General</c:formatCode>
                <c:ptCount val="8"/>
              </c:numCache>
            </c:numRef>
          </c:cat>
          <c:val>
            <c:numRef>
              <c:f>'14.10'!$I$31:$I$38</c:f>
              <c:numCache>
                <c:formatCode>0.0%</c:formatCode>
                <c:ptCount val="8"/>
              </c:numCache>
            </c:numRef>
          </c:val>
          <c:extLst>
            <c:ext xmlns:c16="http://schemas.microsoft.com/office/drawing/2014/chart" uri="{C3380CC4-5D6E-409C-BE32-E72D297353CC}">
              <c16:uniqueId val="{00000000-2258-41E0-BDFA-95DDE87F2ABA}"/>
            </c:ext>
          </c:extLst>
        </c:ser>
        <c:dLbls>
          <c:showLegendKey val="0"/>
          <c:showVal val="0"/>
          <c:showCatName val="0"/>
          <c:showSerName val="0"/>
          <c:showPercent val="0"/>
          <c:showBubbleSize val="0"/>
        </c:dLbls>
        <c:gapWidth val="150"/>
        <c:axId val="233468288"/>
        <c:axId val="233469824"/>
      </c:barChart>
      <c:catAx>
        <c:axId val="233468288"/>
        <c:scaling>
          <c:orientation val="minMax"/>
        </c:scaling>
        <c:delete val="0"/>
        <c:axPos val="l"/>
        <c:numFmt formatCode="General" sourceLinked="1"/>
        <c:majorTickMark val="none"/>
        <c:minorTickMark val="none"/>
        <c:tickLblPos val="nextTo"/>
        <c:txPr>
          <a:bodyPr/>
          <a:lstStyle/>
          <a:p>
            <a:pPr>
              <a:defRPr sz="900"/>
            </a:pPr>
            <a:endParaRPr lang="cs-CZ"/>
          </a:p>
        </c:txPr>
        <c:crossAx val="233469824"/>
        <c:crosses val="autoZero"/>
        <c:auto val="1"/>
        <c:lblAlgn val="ctr"/>
        <c:lblOffset val="100"/>
        <c:noMultiLvlLbl val="0"/>
      </c:catAx>
      <c:valAx>
        <c:axId val="2334698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34682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'14.10'!$J$31</c:f>
              <c:strCache>
                <c:ptCount val="1"/>
              </c:strCache>
            </c:strRef>
          </c:tx>
          <c:invertIfNegative val="0"/>
          <c:cat>
            <c:numRef>
              <c:f>'14.10'!$K$30:$M$30</c:f>
              <c:numCache>
                <c:formatCode>General</c:formatCode>
                <c:ptCount val="3"/>
              </c:numCache>
            </c:numRef>
          </c:cat>
          <c:val>
            <c:numRef>
              <c:f>'14.10'!$K$31:$M$31</c:f>
              <c:numCache>
                <c:formatCode>#,##0.0</c:formatCode>
                <c:ptCount val="3"/>
              </c:numCache>
            </c:numRef>
          </c:val>
          <c:extLst>
            <c:ext xmlns:c16="http://schemas.microsoft.com/office/drawing/2014/chart" uri="{C3380CC4-5D6E-409C-BE32-E72D297353CC}">
              <c16:uniqueId val="{00000000-BA15-437A-AFEC-F67B4F4772C2}"/>
            </c:ext>
          </c:extLst>
        </c:ser>
        <c:ser>
          <c:idx val="1"/>
          <c:order val="1"/>
          <c:tx>
            <c:strRef>
              <c:f>'14.10'!$J$32</c:f>
              <c:strCache>
                <c:ptCount val="1"/>
              </c:strCache>
            </c:strRef>
          </c:tx>
          <c:invertIfNegative val="0"/>
          <c:cat>
            <c:numRef>
              <c:f>'14.10'!$K$30:$M$30</c:f>
              <c:numCache>
                <c:formatCode>General</c:formatCode>
                <c:ptCount val="3"/>
              </c:numCache>
            </c:numRef>
          </c:cat>
          <c:val>
            <c:numRef>
              <c:f>'14.10'!$K$32:$M$32</c:f>
              <c:numCache>
                <c:formatCode>#,##0.0</c:formatCode>
                <c:ptCount val="3"/>
              </c:numCache>
            </c:numRef>
          </c:val>
          <c:extLst>
            <c:ext xmlns:c16="http://schemas.microsoft.com/office/drawing/2014/chart" uri="{C3380CC4-5D6E-409C-BE32-E72D297353CC}">
              <c16:uniqueId val="{00000001-BA15-437A-AFEC-F67B4F4772C2}"/>
            </c:ext>
          </c:extLst>
        </c:ser>
        <c:ser>
          <c:idx val="2"/>
          <c:order val="2"/>
          <c:tx>
            <c:strRef>
              <c:f>'14.10'!$J$33</c:f>
              <c:strCache>
                <c:ptCount val="1"/>
              </c:strCache>
            </c:strRef>
          </c:tx>
          <c:invertIfNegative val="0"/>
          <c:cat>
            <c:numRef>
              <c:f>'14.10'!$K$30:$M$30</c:f>
              <c:numCache>
                <c:formatCode>General</c:formatCode>
                <c:ptCount val="3"/>
              </c:numCache>
            </c:numRef>
          </c:cat>
          <c:val>
            <c:numRef>
              <c:f>'14.10'!$K$33:$M$33</c:f>
              <c:numCache>
                <c:formatCode>#,##0.0</c:formatCode>
                <c:ptCount val="3"/>
              </c:numCache>
            </c:numRef>
          </c:val>
          <c:extLst>
            <c:ext xmlns:c16="http://schemas.microsoft.com/office/drawing/2014/chart" uri="{C3380CC4-5D6E-409C-BE32-E72D297353CC}">
              <c16:uniqueId val="{00000002-BA15-437A-AFEC-F67B4F4772C2}"/>
            </c:ext>
          </c:extLst>
        </c:ser>
        <c:ser>
          <c:idx val="3"/>
          <c:order val="3"/>
          <c:tx>
            <c:strRef>
              <c:f>'14.10'!$J$34</c:f>
              <c:strCache>
                <c:ptCount val="1"/>
              </c:strCache>
            </c:strRef>
          </c:tx>
          <c:invertIfNegative val="0"/>
          <c:cat>
            <c:numRef>
              <c:f>'14.10'!$K$30:$M$30</c:f>
              <c:numCache>
                <c:formatCode>General</c:formatCode>
                <c:ptCount val="3"/>
              </c:numCache>
            </c:numRef>
          </c:cat>
          <c:val>
            <c:numRef>
              <c:f>'14.10'!$K$34:$M$34</c:f>
              <c:numCache>
                <c:formatCode>#,##0.0</c:formatCode>
                <c:ptCount val="3"/>
              </c:numCache>
            </c:numRef>
          </c:val>
          <c:extLst>
            <c:ext xmlns:c16="http://schemas.microsoft.com/office/drawing/2014/chart" uri="{C3380CC4-5D6E-409C-BE32-E72D297353CC}">
              <c16:uniqueId val="{00000003-BA15-437A-AFEC-F67B4F4772C2}"/>
            </c:ext>
          </c:extLst>
        </c:ser>
        <c:ser>
          <c:idx val="4"/>
          <c:order val="4"/>
          <c:tx>
            <c:strRef>
              <c:f>'14.10'!$J$35</c:f>
              <c:strCache>
                <c:ptCount val="1"/>
              </c:strCache>
            </c:strRef>
          </c:tx>
          <c:invertIfNegative val="0"/>
          <c:cat>
            <c:numRef>
              <c:f>'14.10'!$K$30:$M$30</c:f>
              <c:numCache>
                <c:formatCode>General</c:formatCode>
                <c:ptCount val="3"/>
              </c:numCache>
            </c:numRef>
          </c:cat>
          <c:val>
            <c:numRef>
              <c:f>'14.10'!$K$35:$M$35</c:f>
              <c:numCache>
                <c:formatCode>#,##0.0</c:formatCode>
                <c:ptCount val="3"/>
              </c:numCache>
            </c:numRef>
          </c:val>
          <c:extLst>
            <c:ext xmlns:c16="http://schemas.microsoft.com/office/drawing/2014/chart" uri="{C3380CC4-5D6E-409C-BE32-E72D297353CC}">
              <c16:uniqueId val="{00000004-BA15-437A-AFEC-F67B4F4772C2}"/>
            </c:ext>
          </c:extLst>
        </c:ser>
        <c:ser>
          <c:idx val="5"/>
          <c:order val="5"/>
          <c:tx>
            <c:strRef>
              <c:f>'14.10'!$J$36</c:f>
              <c:strCache>
                <c:ptCount val="1"/>
              </c:strCache>
            </c:strRef>
          </c:tx>
          <c:invertIfNegative val="0"/>
          <c:cat>
            <c:numRef>
              <c:f>'14.10'!$K$30:$M$30</c:f>
              <c:numCache>
                <c:formatCode>General</c:formatCode>
                <c:ptCount val="3"/>
              </c:numCache>
            </c:numRef>
          </c:cat>
          <c:val>
            <c:numRef>
              <c:f>'14.10'!$K$36:$M$36</c:f>
              <c:numCache>
                <c:formatCode>#,##0.0</c:formatCode>
                <c:ptCount val="3"/>
              </c:numCache>
            </c:numRef>
          </c:val>
          <c:extLst>
            <c:ext xmlns:c16="http://schemas.microsoft.com/office/drawing/2014/chart" uri="{C3380CC4-5D6E-409C-BE32-E72D297353CC}">
              <c16:uniqueId val="{00000005-BA15-437A-AFEC-F67B4F4772C2}"/>
            </c:ext>
          </c:extLst>
        </c:ser>
        <c:ser>
          <c:idx val="6"/>
          <c:order val="6"/>
          <c:tx>
            <c:strRef>
              <c:f>'14.10'!$J$37</c:f>
              <c:strCache>
                <c:ptCount val="1"/>
              </c:strCache>
            </c:strRef>
          </c:tx>
          <c:invertIfNegative val="0"/>
          <c:cat>
            <c:numRef>
              <c:f>'14.10'!$K$30:$M$30</c:f>
              <c:numCache>
                <c:formatCode>General</c:formatCode>
                <c:ptCount val="3"/>
              </c:numCache>
            </c:numRef>
          </c:cat>
          <c:val>
            <c:numRef>
              <c:f>'14.10'!$K$37:$M$37</c:f>
              <c:numCache>
                <c:formatCode>#,##0.0</c:formatCode>
                <c:ptCount val="3"/>
              </c:numCache>
            </c:numRef>
          </c:val>
          <c:extLst>
            <c:ext xmlns:c16="http://schemas.microsoft.com/office/drawing/2014/chart" uri="{C3380CC4-5D6E-409C-BE32-E72D297353CC}">
              <c16:uniqueId val="{00000006-BA15-437A-AFEC-F67B4F4772C2}"/>
            </c:ext>
          </c:extLst>
        </c:ser>
        <c:ser>
          <c:idx val="7"/>
          <c:order val="7"/>
          <c:tx>
            <c:strRef>
              <c:f>'14.10'!$J$38</c:f>
              <c:strCache>
                <c:ptCount val="1"/>
              </c:strCache>
            </c:strRef>
          </c:tx>
          <c:spPr>
            <a:solidFill>
              <a:srgbClr val="FFC000"/>
            </a:solidFill>
          </c:spPr>
          <c:invertIfNegative val="0"/>
          <c:cat>
            <c:numRef>
              <c:f>'14.10'!$K$30:$M$30</c:f>
              <c:numCache>
                <c:formatCode>General</c:formatCode>
                <c:ptCount val="3"/>
              </c:numCache>
            </c:numRef>
          </c:cat>
          <c:val>
            <c:numRef>
              <c:f>'14.10'!$K$38:$M$38</c:f>
              <c:numCache>
                <c:formatCode>#,##0.0</c:formatCode>
                <c:ptCount val="3"/>
              </c:numCache>
            </c:numRef>
          </c:val>
          <c:extLst>
            <c:ext xmlns:c16="http://schemas.microsoft.com/office/drawing/2014/chart" uri="{C3380CC4-5D6E-409C-BE32-E72D297353CC}">
              <c16:uniqueId val="{00000007-BA15-437A-AFEC-F67B4F4772C2}"/>
            </c:ext>
          </c:extLst>
        </c:ser>
        <c:dLbls>
          <c:showLegendKey val="0"/>
          <c:showVal val="0"/>
          <c:showCatName val="0"/>
          <c:showSerName val="0"/>
          <c:showPercent val="0"/>
          <c:showBubbleSize val="0"/>
        </c:dLbls>
        <c:gapWidth val="150"/>
        <c:overlap val="100"/>
        <c:axId val="239941888"/>
        <c:axId val="239951872"/>
      </c:barChart>
      <c:catAx>
        <c:axId val="239941888"/>
        <c:scaling>
          <c:orientation val="minMax"/>
        </c:scaling>
        <c:delete val="0"/>
        <c:axPos val="b"/>
        <c:numFmt formatCode="General" sourceLinked="1"/>
        <c:majorTickMark val="none"/>
        <c:minorTickMark val="none"/>
        <c:tickLblPos val="nextTo"/>
        <c:txPr>
          <a:bodyPr/>
          <a:lstStyle/>
          <a:p>
            <a:pPr>
              <a:defRPr sz="900"/>
            </a:pPr>
            <a:endParaRPr lang="cs-CZ"/>
          </a:p>
        </c:txPr>
        <c:crossAx val="239951872"/>
        <c:crosses val="autoZero"/>
        <c:auto val="1"/>
        <c:lblAlgn val="ctr"/>
        <c:lblOffset val="100"/>
        <c:noMultiLvlLbl val="0"/>
      </c:catAx>
      <c:valAx>
        <c:axId val="23995187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94188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Výroba tepla brutto v krajích ČR </a:t>
            </a:r>
            <a:r>
              <a:rPr lang="en-US" sz="1000">
                <a:solidFill>
                  <a:schemeClr val="accent1"/>
                </a:solidFill>
              </a:rPr>
              <a:t>(</a:t>
            </a:r>
            <a:r>
              <a:rPr lang="cs-CZ" sz="1000">
                <a:solidFill>
                  <a:schemeClr val="accent1"/>
                </a:solidFill>
              </a:rPr>
              <a:t>TJ</a:t>
            </a:r>
            <a:r>
              <a:rPr lang="en-US" sz="1000">
                <a:solidFill>
                  <a:schemeClr val="accent1"/>
                </a:solidFill>
              </a:rPr>
              <a:t>)</a:t>
            </a:r>
          </a:p>
        </c:rich>
      </c:tx>
      <c:layout>
        <c:manualLayout>
          <c:xMode val="edge"/>
          <c:yMode val="edge"/>
          <c:x val="9.5246358349698951E-4"/>
          <c:y val="1.9225951097960763E-2"/>
        </c:manualLayout>
      </c:layout>
      <c:overlay val="0"/>
    </c:title>
    <c:autoTitleDeleted val="0"/>
    <c:plotArea>
      <c:layout/>
      <c:barChart>
        <c:barDir val="col"/>
        <c:grouping val="stacked"/>
        <c:varyColors val="0"/>
        <c:ser>
          <c:idx val="0"/>
          <c:order val="0"/>
          <c:tx>
            <c:strRef>
              <c:f>'4.3'!$A$5</c:f>
              <c:strCache>
                <c:ptCount val="1"/>
                <c:pt idx="0">
                  <c:v>Biomasa</c:v>
                </c:pt>
              </c:strCache>
            </c:strRef>
          </c:tx>
          <c:spPr>
            <a:solidFill>
              <a:schemeClr val="accent1"/>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'4.3'!$B$5:$O$5</c:f>
              <c:numCache>
                <c:formatCode>#,##0.0</c:formatCode>
                <c:ptCount val="14"/>
                <c:pt idx="0">
                  <c:v>0</c:v>
                </c:pt>
                <c:pt idx="1">
                  <c:v>2017.0650779999994</c:v>
                </c:pt>
                <c:pt idx="2">
                  <c:v>386.73511999999999</c:v>
                </c:pt>
                <c:pt idx="3">
                  <c:v>412.35069300000004</c:v>
                </c:pt>
                <c:pt idx="4">
                  <c:v>1386.0171619999999</c:v>
                </c:pt>
                <c:pt idx="5">
                  <c:v>665.75551900000016</c:v>
                </c:pt>
                <c:pt idx="6">
                  <c:v>3.8316949999999999</c:v>
                </c:pt>
                <c:pt idx="7">
                  <c:v>5952.3362180000004</c:v>
                </c:pt>
                <c:pt idx="8">
                  <c:v>179.37716799999998</c:v>
                </c:pt>
                <c:pt idx="9">
                  <c:v>107.18858999999999</c:v>
                </c:pt>
                <c:pt idx="10">
                  <c:v>1229.7292290000003</c:v>
                </c:pt>
                <c:pt idx="11">
                  <c:v>1526.5036499999999</c:v>
                </c:pt>
                <c:pt idx="12">
                  <c:v>7552.7203379999992</c:v>
                </c:pt>
                <c:pt idx="13">
                  <c:v>461.61007999999998</c:v>
                </c:pt>
              </c:numCache>
            </c:numRef>
          </c:val>
          <c:extLst>
            <c:ext xmlns:c16="http://schemas.microsoft.com/office/drawing/2014/chart" uri="{C3380CC4-5D6E-409C-BE32-E72D297353CC}">
              <c16:uniqueId val="{00000000-EF37-4A35-B978-FEC626290C06}"/>
            </c:ext>
          </c:extLst>
        </c:ser>
        <c:ser>
          <c:idx val="1"/>
          <c:order val="1"/>
          <c:tx>
            <c:strRef>
              <c:f>'4.3'!$A$6</c:f>
              <c:strCache>
                <c:ptCount val="1"/>
                <c:pt idx="0">
                  <c:v>Bioplyn</c:v>
                </c:pt>
              </c:strCache>
            </c:strRef>
          </c:tx>
          <c:spPr>
            <a:solidFill>
              <a:schemeClr val="accent2"/>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'4.3'!$B$6:$O$6</c:f>
              <c:numCache>
                <c:formatCode>#,##0.0</c:formatCode>
                <c:ptCount val="14"/>
                <c:pt idx="0">
                  <c:v>189.39099999999999</c:v>
                </c:pt>
                <c:pt idx="1">
                  <c:v>422.13750299999936</c:v>
                </c:pt>
                <c:pt idx="2">
                  <c:v>274.32501699999989</c:v>
                </c:pt>
                <c:pt idx="3">
                  <c:v>74.499209999999977</c:v>
                </c:pt>
                <c:pt idx="4">
                  <c:v>644.10748699999976</c:v>
                </c:pt>
                <c:pt idx="5">
                  <c:v>399.90154999999976</c:v>
                </c:pt>
                <c:pt idx="6">
                  <c:v>37.701510999999982</c:v>
                </c:pt>
                <c:pt idx="7">
                  <c:v>346.00318899999991</c:v>
                </c:pt>
                <c:pt idx="8">
                  <c:v>350.18315900000005</c:v>
                </c:pt>
                <c:pt idx="9">
                  <c:v>401.87062000000043</c:v>
                </c:pt>
                <c:pt idx="10">
                  <c:v>375.26725300000004</c:v>
                </c:pt>
                <c:pt idx="11">
                  <c:v>452.33612600000055</c:v>
                </c:pt>
                <c:pt idx="12">
                  <c:v>102.09942099999998</c:v>
                </c:pt>
                <c:pt idx="13">
                  <c:v>131.10476100000002</c:v>
                </c:pt>
              </c:numCache>
            </c:numRef>
          </c:val>
          <c:extLst>
            <c:ext xmlns:c16="http://schemas.microsoft.com/office/drawing/2014/chart" uri="{C3380CC4-5D6E-409C-BE32-E72D297353CC}">
              <c16:uniqueId val="{00000001-EF37-4A35-B978-FEC626290C06}"/>
            </c:ext>
          </c:extLst>
        </c:ser>
        <c:ser>
          <c:idx val="2"/>
          <c:order val="2"/>
          <c:tx>
            <c:strRef>
              <c:f>'4.3'!$A$7</c:f>
              <c:strCache>
                <c:ptCount val="1"/>
                <c:pt idx="0">
                  <c:v>Černé uhlí</c:v>
                </c:pt>
              </c:strCache>
            </c:strRef>
          </c:tx>
          <c:spPr>
            <a:solidFill>
              <a:schemeClr val="accent3"/>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'4.3'!$B$7:$O$7</c:f>
              <c:numCache>
                <c:formatCode>#,##0.0</c:formatCode>
                <c:ptCount val="14"/>
                <c:pt idx="0">
                  <c:v>0</c:v>
                </c:pt>
                <c:pt idx="1">
                  <c:v>0</c:v>
                </c:pt>
                <c:pt idx="2">
                  <c:v>1.0417900000000002</c:v>
                </c:pt>
                <c:pt idx="3">
                  <c:v>0</c:v>
                </c:pt>
                <c:pt idx="4">
                  <c:v>0</c:v>
                </c:pt>
                <c:pt idx="5">
                  <c:v>10.039959999999999</c:v>
                </c:pt>
                <c:pt idx="6">
                  <c:v>0</c:v>
                </c:pt>
                <c:pt idx="7">
                  <c:v>10766.629477000008</c:v>
                </c:pt>
                <c:pt idx="8">
                  <c:v>4.857130999999999</c:v>
                </c:pt>
                <c:pt idx="9">
                  <c:v>0</c:v>
                </c:pt>
                <c:pt idx="10">
                  <c:v>0</c:v>
                </c:pt>
                <c:pt idx="11">
                  <c:v>0</c:v>
                </c:pt>
                <c:pt idx="12">
                  <c:v>4.4439799999999998</c:v>
                </c:pt>
                <c:pt idx="13">
                  <c:v>2.9590000000000001</c:v>
                </c:pt>
              </c:numCache>
            </c:numRef>
          </c:val>
          <c:extLst>
            <c:ext xmlns:c16="http://schemas.microsoft.com/office/drawing/2014/chart" uri="{C3380CC4-5D6E-409C-BE32-E72D297353CC}">
              <c16:uniqueId val="{00000002-EF37-4A35-B978-FEC626290C06}"/>
            </c:ext>
          </c:extLst>
        </c:ser>
        <c:ser>
          <c:idx val="3"/>
          <c:order val="3"/>
          <c:tx>
            <c:strRef>
              <c:f>'4.3'!$A$8</c:f>
              <c:strCache>
                <c:ptCount val="1"/>
                <c:pt idx="0">
                  <c:v>Elektrická energie</c:v>
                </c:pt>
              </c:strCache>
            </c:strRef>
          </c:tx>
          <c:spPr>
            <a:solidFill>
              <a:schemeClr val="accent4"/>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'4.3'!$B$8:$O$8</c:f>
              <c:numCache>
                <c:formatCode>#,##0.0</c:formatCode>
                <c:ptCount val="14"/>
                <c:pt idx="0">
                  <c:v>3.238</c:v>
                </c:pt>
                <c:pt idx="1">
                  <c:v>0</c:v>
                </c:pt>
                <c:pt idx="2">
                  <c:v>4.2869999999999999</c:v>
                </c:pt>
                <c:pt idx="3">
                  <c:v>0</c:v>
                </c:pt>
                <c:pt idx="4">
                  <c:v>6.7000000000000004E-2</c:v>
                </c:pt>
                <c:pt idx="5">
                  <c:v>0</c:v>
                </c:pt>
                <c:pt idx="6">
                  <c:v>1.748</c:v>
                </c:pt>
                <c:pt idx="7">
                  <c:v>7.4858000000000008E-2</c:v>
                </c:pt>
                <c:pt idx="8">
                  <c:v>0.154886</c:v>
                </c:pt>
                <c:pt idx="9">
                  <c:v>51.622259999999997</c:v>
                </c:pt>
                <c:pt idx="10">
                  <c:v>4.8974579999999994</c:v>
                </c:pt>
                <c:pt idx="11">
                  <c:v>52.473897999999998</c:v>
                </c:pt>
                <c:pt idx="12">
                  <c:v>0.67822000000000005</c:v>
                </c:pt>
                <c:pt idx="13">
                  <c:v>0.12359999999999997</c:v>
                </c:pt>
              </c:numCache>
            </c:numRef>
          </c:val>
          <c:extLst>
            <c:ext xmlns:c16="http://schemas.microsoft.com/office/drawing/2014/chart" uri="{C3380CC4-5D6E-409C-BE32-E72D297353CC}">
              <c16:uniqueId val="{00000003-EF37-4A35-B978-FEC626290C06}"/>
            </c:ext>
          </c:extLst>
        </c:ser>
        <c:ser>
          <c:idx val="4"/>
          <c:order val="4"/>
          <c:tx>
            <c:strRef>
              <c:f>'4.3'!$A$9</c:f>
              <c:strCache>
                <c:ptCount val="1"/>
                <c:pt idx="0">
                  <c:v>Energie prostředí (tepelné čerpadlo)</c:v>
                </c:pt>
              </c:strCache>
            </c:strRef>
          </c:tx>
          <c:spPr>
            <a:solidFill>
              <a:schemeClr val="accent5"/>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'4.3'!$B$9:$O$9</c:f>
              <c:numCache>
                <c:formatCode>#,##0.0</c:formatCode>
                <c:ptCount val="14"/>
                <c:pt idx="0">
                  <c:v>16.513870000000001</c:v>
                </c:pt>
                <c:pt idx="1">
                  <c:v>0</c:v>
                </c:pt>
                <c:pt idx="2">
                  <c:v>0.30299999999999999</c:v>
                </c:pt>
                <c:pt idx="3">
                  <c:v>5.035609</c:v>
                </c:pt>
                <c:pt idx="4">
                  <c:v>0</c:v>
                </c:pt>
                <c:pt idx="5">
                  <c:v>0</c:v>
                </c:pt>
                <c:pt idx="6">
                  <c:v>0.23400000000000001</c:v>
                </c:pt>
                <c:pt idx="7">
                  <c:v>0</c:v>
                </c:pt>
                <c:pt idx="8">
                  <c:v>0</c:v>
                </c:pt>
                <c:pt idx="9">
                  <c:v>0</c:v>
                </c:pt>
                <c:pt idx="10">
                  <c:v>0</c:v>
                </c:pt>
                <c:pt idx="11">
                  <c:v>0</c:v>
                </c:pt>
                <c:pt idx="12">
                  <c:v>44.927799999999998</c:v>
                </c:pt>
                <c:pt idx="13">
                  <c:v>5.602999999999999E-2</c:v>
                </c:pt>
              </c:numCache>
            </c:numRef>
          </c:val>
          <c:extLst>
            <c:ext xmlns:c16="http://schemas.microsoft.com/office/drawing/2014/chart" uri="{C3380CC4-5D6E-409C-BE32-E72D297353CC}">
              <c16:uniqueId val="{00000004-EF37-4A35-B978-FEC626290C06}"/>
            </c:ext>
          </c:extLst>
        </c:ser>
        <c:ser>
          <c:idx val="5"/>
          <c:order val="5"/>
          <c:tx>
            <c:strRef>
              <c:f>'4.3'!$A$10</c:f>
              <c:strCache>
                <c:ptCount val="1"/>
                <c:pt idx="0">
                  <c:v>Energie Slunce (solární kolektor)</c:v>
                </c:pt>
              </c:strCache>
            </c:strRef>
          </c:tx>
          <c:spPr>
            <a:solidFill>
              <a:schemeClr val="accent6"/>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'4.3'!$B$10:$O$10</c:f>
              <c:numCache>
                <c:formatCode>#,##0.0</c:formatCode>
                <c:ptCount val="14"/>
                <c:pt idx="0">
                  <c:v>0</c:v>
                </c:pt>
                <c:pt idx="1">
                  <c:v>0</c:v>
                </c:pt>
                <c:pt idx="2">
                  <c:v>0.105</c:v>
                </c:pt>
                <c:pt idx="3">
                  <c:v>0.16517999999999999</c:v>
                </c:pt>
                <c:pt idx="4">
                  <c:v>0.1457</c:v>
                </c:pt>
                <c:pt idx="5">
                  <c:v>1.1630000000000001E-2</c:v>
                </c:pt>
                <c:pt idx="6">
                  <c:v>0</c:v>
                </c:pt>
                <c:pt idx="7">
                  <c:v>0</c:v>
                </c:pt>
                <c:pt idx="8">
                  <c:v>0</c:v>
                </c:pt>
                <c:pt idx="9">
                  <c:v>0</c:v>
                </c:pt>
                <c:pt idx="10">
                  <c:v>0</c:v>
                </c:pt>
                <c:pt idx="11">
                  <c:v>0</c:v>
                </c:pt>
                <c:pt idx="12">
                  <c:v>7.5999999999999998E-2</c:v>
                </c:pt>
                <c:pt idx="13">
                  <c:v>0</c:v>
                </c:pt>
              </c:numCache>
            </c:numRef>
          </c:val>
          <c:extLst>
            <c:ext xmlns:c16="http://schemas.microsoft.com/office/drawing/2014/chart" uri="{C3380CC4-5D6E-409C-BE32-E72D297353CC}">
              <c16:uniqueId val="{00000005-EF37-4A35-B978-FEC626290C06}"/>
            </c:ext>
          </c:extLst>
        </c:ser>
        <c:ser>
          <c:idx val="6"/>
          <c:order val="6"/>
          <c:tx>
            <c:strRef>
              <c:f>'4.3'!$A$11</c:f>
              <c:strCache>
                <c:ptCount val="1"/>
                <c:pt idx="0">
                  <c:v>Hnědé uhlí</c:v>
                </c:pt>
              </c:strCache>
            </c:strRef>
          </c:tx>
          <c:spPr>
            <a:solidFill>
              <a:srgbClr val="F0948F"/>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'4.3'!$B$11:$O$11</c:f>
              <c:numCache>
                <c:formatCode>#,##0.0</c:formatCode>
                <c:ptCount val="14"/>
                <c:pt idx="0">
                  <c:v>0</c:v>
                </c:pt>
                <c:pt idx="1">
                  <c:v>2485.6176780000005</c:v>
                </c:pt>
                <c:pt idx="2">
                  <c:v>102.93357</c:v>
                </c:pt>
                <c:pt idx="3">
                  <c:v>7743.550938000003</c:v>
                </c:pt>
                <c:pt idx="4">
                  <c:v>338.63982900000002</c:v>
                </c:pt>
                <c:pt idx="5">
                  <c:v>1793.09094</c:v>
                </c:pt>
                <c:pt idx="6">
                  <c:v>84.018214</c:v>
                </c:pt>
                <c:pt idx="7">
                  <c:v>874.4007889999998</c:v>
                </c:pt>
                <c:pt idx="8">
                  <c:v>2140.8294899999992</c:v>
                </c:pt>
                <c:pt idx="9">
                  <c:v>4766.9604090000003</c:v>
                </c:pt>
                <c:pt idx="10">
                  <c:v>2616.697517999999</c:v>
                </c:pt>
                <c:pt idx="11">
                  <c:v>11720.674022000001</c:v>
                </c:pt>
                <c:pt idx="12">
                  <c:v>16892.147143999999</c:v>
                </c:pt>
                <c:pt idx="13">
                  <c:v>2682.096943</c:v>
                </c:pt>
              </c:numCache>
            </c:numRef>
          </c:val>
          <c:extLst>
            <c:ext xmlns:c16="http://schemas.microsoft.com/office/drawing/2014/chart" uri="{C3380CC4-5D6E-409C-BE32-E72D297353CC}">
              <c16:uniqueId val="{00000006-EF37-4A35-B978-FEC626290C06}"/>
            </c:ext>
          </c:extLst>
        </c:ser>
        <c:ser>
          <c:idx val="7"/>
          <c:order val="7"/>
          <c:tx>
            <c:strRef>
              <c:f>'4.3'!$A$12</c:f>
              <c:strCache>
                <c:ptCount val="1"/>
                <c:pt idx="0">
                  <c:v>Jaderné palivo</c:v>
                </c:pt>
              </c:strCache>
            </c:strRef>
          </c:tx>
          <c:spPr>
            <a:solidFill>
              <a:srgbClr val="F7C9C7"/>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'4.3'!$B$12:$O$12</c:f>
              <c:numCache>
                <c:formatCode>#,##0.0</c:formatCode>
                <c:ptCount val="14"/>
                <c:pt idx="0">
                  <c:v>0</c:v>
                </c:pt>
                <c:pt idx="1">
                  <c:v>756.68200000000002</c:v>
                </c:pt>
                <c:pt idx="2">
                  <c:v>0</c:v>
                </c:pt>
                <c:pt idx="3">
                  <c:v>0</c:v>
                </c:pt>
                <c:pt idx="4">
                  <c:v>369.55099999999999</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7-EF37-4A35-B978-FEC626290C06}"/>
            </c:ext>
          </c:extLst>
        </c:ser>
        <c:ser>
          <c:idx val="8"/>
          <c:order val="8"/>
          <c:tx>
            <c:strRef>
              <c:f>'4.3'!$A$13</c:f>
              <c:strCache>
                <c:ptCount val="1"/>
                <c:pt idx="0">
                  <c:v>Koks</c:v>
                </c:pt>
              </c:strCache>
            </c:strRef>
          </c:tx>
          <c:spPr>
            <a:solidFill>
              <a:schemeClr val="tx1"/>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'4.3'!$B$13:$O$13</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8-EF37-4A35-B978-FEC626290C06}"/>
            </c:ext>
          </c:extLst>
        </c:ser>
        <c:ser>
          <c:idx val="9"/>
          <c:order val="9"/>
          <c:tx>
            <c:strRef>
              <c:f>'4.3'!$A$14</c:f>
              <c:strCache>
                <c:ptCount val="1"/>
                <c:pt idx="0">
                  <c:v>Odpadní teplo</c:v>
                </c:pt>
              </c:strCache>
            </c:strRef>
          </c:tx>
          <c:spPr>
            <a:solidFill>
              <a:srgbClr val="646363"/>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'4.3'!$B$14:$O$14</c:f>
              <c:numCache>
                <c:formatCode>#,##0.0</c:formatCode>
                <c:ptCount val="14"/>
                <c:pt idx="0">
                  <c:v>0</c:v>
                </c:pt>
                <c:pt idx="1">
                  <c:v>0</c:v>
                </c:pt>
                <c:pt idx="2">
                  <c:v>70.558979999999991</c:v>
                </c:pt>
                <c:pt idx="3">
                  <c:v>9.7626000000000008</c:v>
                </c:pt>
                <c:pt idx="4">
                  <c:v>29.231000000000002</c:v>
                </c:pt>
                <c:pt idx="5">
                  <c:v>0</c:v>
                </c:pt>
                <c:pt idx="6">
                  <c:v>10.526399999999999</c:v>
                </c:pt>
                <c:pt idx="7">
                  <c:v>1588.9103500000001</c:v>
                </c:pt>
                <c:pt idx="8">
                  <c:v>645.60503799999992</c:v>
                </c:pt>
                <c:pt idx="9">
                  <c:v>128.90899999999999</c:v>
                </c:pt>
                <c:pt idx="10">
                  <c:v>0</c:v>
                </c:pt>
                <c:pt idx="11">
                  <c:v>3832.2350860000001</c:v>
                </c:pt>
                <c:pt idx="12">
                  <c:v>1491.8820000000001</c:v>
                </c:pt>
                <c:pt idx="13">
                  <c:v>382.101</c:v>
                </c:pt>
              </c:numCache>
            </c:numRef>
          </c:val>
          <c:extLst>
            <c:ext xmlns:c16="http://schemas.microsoft.com/office/drawing/2014/chart" uri="{C3380CC4-5D6E-409C-BE32-E72D297353CC}">
              <c16:uniqueId val="{00000009-EF37-4A35-B978-FEC626290C06}"/>
            </c:ext>
          </c:extLst>
        </c:ser>
        <c:ser>
          <c:idx val="10"/>
          <c:order val="10"/>
          <c:tx>
            <c:strRef>
              <c:f>'4.3'!$A$15</c:f>
              <c:strCache>
                <c:ptCount val="1"/>
                <c:pt idx="0">
                  <c:v>Ostatní kapalná paliva</c:v>
                </c:pt>
              </c:strCache>
            </c:strRef>
          </c:tx>
          <c:spPr>
            <a:solidFill>
              <a:srgbClr val="9D9D9C"/>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'4.3'!$B$15:$O$15</c:f>
              <c:numCache>
                <c:formatCode>#,##0.0</c:formatCode>
                <c:ptCount val="14"/>
                <c:pt idx="0">
                  <c:v>0</c:v>
                </c:pt>
                <c:pt idx="1">
                  <c:v>0</c:v>
                </c:pt>
                <c:pt idx="2">
                  <c:v>0</c:v>
                </c:pt>
                <c:pt idx="3">
                  <c:v>0</c:v>
                </c:pt>
                <c:pt idx="4">
                  <c:v>0</c:v>
                </c:pt>
                <c:pt idx="5">
                  <c:v>0</c:v>
                </c:pt>
                <c:pt idx="6">
                  <c:v>0</c:v>
                </c:pt>
                <c:pt idx="7">
                  <c:v>0</c:v>
                </c:pt>
                <c:pt idx="8">
                  <c:v>0</c:v>
                </c:pt>
                <c:pt idx="9">
                  <c:v>0</c:v>
                </c:pt>
                <c:pt idx="10">
                  <c:v>0</c:v>
                </c:pt>
                <c:pt idx="11">
                  <c:v>24.962542999999997</c:v>
                </c:pt>
                <c:pt idx="12">
                  <c:v>0</c:v>
                </c:pt>
                <c:pt idx="13">
                  <c:v>354.88799999999998</c:v>
                </c:pt>
              </c:numCache>
            </c:numRef>
          </c:val>
          <c:extLst>
            <c:ext xmlns:c16="http://schemas.microsoft.com/office/drawing/2014/chart" uri="{C3380CC4-5D6E-409C-BE32-E72D297353CC}">
              <c16:uniqueId val="{0000000A-EF37-4A35-B978-FEC626290C06}"/>
            </c:ext>
          </c:extLst>
        </c:ser>
        <c:ser>
          <c:idx val="11"/>
          <c:order val="11"/>
          <c:tx>
            <c:strRef>
              <c:f>'4.3'!$A$16</c:f>
              <c:strCache>
                <c:ptCount val="1"/>
                <c:pt idx="0">
                  <c:v>Ostatní pevná paliva</c:v>
                </c:pt>
              </c:strCache>
            </c:strRef>
          </c:tx>
          <c:spPr>
            <a:solidFill>
              <a:srgbClr val="D0D0D0"/>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'4.3'!$B$16:$O$16</c:f>
              <c:numCache>
                <c:formatCode>#,##0.0</c:formatCode>
                <c:ptCount val="14"/>
                <c:pt idx="0">
                  <c:v>909.87734999999986</c:v>
                </c:pt>
                <c:pt idx="1">
                  <c:v>8.6724189999999979</c:v>
                </c:pt>
                <c:pt idx="2">
                  <c:v>1849.52</c:v>
                </c:pt>
                <c:pt idx="3">
                  <c:v>0</c:v>
                </c:pt>
                <c:pt idx="4">
                  <c:v>12.770800999999999</c:v>
                </c:pt>
                <c:pt idx="5">
                  <c:v>0</c:v>
                </c:pt>
                <c:pt idx="6">
                  <c:v>769.15700000000004</c:v>
                </c:pt>
                <c:pt idx="7">
                  <c:v>115.55717</c:v>
                </c:pt>
                <c:pt idx="8">
                  <c:v>221.41234100000003</c:v>
                </c:pt>
                <c:pt idx="9">
                  <c:v>0</c:v>
                </c:pt>
                <c:pt idx="10">
                  <c:v>295.18645099999998</c:v>
                </c:pt>
                <c:pt idx="11">
                  <c:v>89.773909708253598</c:v>
                </c:pt>
                <c:pt idx="12">
                  <c:v>43.092510000000004</c:v>
                </c:pt>
                <c:pt idx="13">
                  <c:v>67.421800000000005</c:v>
                </c:pt>
              </c:numCache>
            </c:numRef>
          </c:val>
          <c:extLst>
            <c:ext xmlns:c16="http://schemas.microsoft.com/office/drawing/2014/chart" uri="{C3380CC4-5D6E-409C-BE32-E72D297353CC}">
              <c16:uniqueId val="{0000000B-EF37-4A35-B978-FEC626290C06}"/>
            </c:ext>
          </c:extLst>
        </c:ser>
        <c:ser>
          <c:idx val="12"/>
          <c:order val="12"/>
          <c:tx>
            <c:strRef>
              <c:f>'4.3'!$A$17</c:f>
              <c:strCache>
                <c:ptCount val="1"/>
                <c:pt idx="0">
                  <c:v>Ostatní plyny</c:v>
                </c:pt>
              </c:strCache>
            </c:strRef>
          </c:tx>
          <c:spPr>
            <a:pattFill prst="ltUpDiag">
              <a:fgClr>
                <a:schemeClr val="accent1"/>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'4.3'!$B$17:$O$17</c:f>
              <c:numCache>
                <c:formatCode>#,##0.0</c:formatCode>
                <c:ptCount val="14"/>
                <c:pt idx="0">
                  <c:v>0</c:v>
                </c:pt>
                <c:pt idx="1">
                  <c:v>0.95935999999999999</c:v>
                </c:pt>
                <c:pt idx="2">
                  <c:v>0</c:v>
                </c:pt>
                <c:pt idx="3">
                  <c:v>21.40643</c:v>
                </c:pt>
                <c:pt idx="4">
                  <c:v>0</c:v>
                </c:pt>
                <c:pt idx="5">
                  <c:v>0</c:v>
                </c:pt>
                <c:pt idx="6">
                  <c:v>0</c:v>
                </c:pt>
                <c:pt idx="7">
                  <c:v>4464.4843529999998</c:v>
                </c:pt>
                <c:pt idx="8">
                  <c:v>0.17442199999999999</c:v>
                </c:pt>
                <c:pt idx="9">
                  <c:v>0</c:v>
                </c:pt>
                <c:pt idx="10">
                  <c:v>0.89</c:v>
                </c:pt>
                <c:pt idx="11">
                  <c:v>886.25416999999982</c:v>
                </c:pt>
                <c:pt idx="12">
                  <c:v>747.40800000000002</c:v>
                </c:pt>
                <c:pt idx="13">
                  <c:v>1303.2863420000001</c:v>
                </c:pt>
              </c:numCache>
            </c:numRef>
          </c:val>
          <c:extLst>
            <c:ext xmlns:c16="http://schemas.microsoft.com/office/drawing/2014/chart" uri="{C3380CC4-5D6E-409C-BE32-E72D297353CC}">
              <c16:uniqueId val="{0000000C-EF37-4A35-B978-FEC626290C06}"/>
            </c:ext>
          </c:extLst>
        </c:ser>
        <c:ser>
          <c:idx val="13"/>
          <c:order val="13"/>
          <c:tx>
            <c:strRef>
              <c:f>'4.3'!$A$18</c:f>
              <c:strCache>
                <c:ptCount val="1"/>
                <c:pt idx="0">
                  <c:v>Ostatní</c:v>
                </c:pt>
              </c:strCache>
            </c:strRef>
          </c:tx>
          <c:spPr>
            <a:pattFill prst="ltUpDiag">
              <a:fgClr>
                <a:schemeClr val="accent5"/>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'4.3'!$B$18:$O$18</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D-EF37-4A35-B978-FEC626290C06}"/>
            </c:ext>
          </c:extLst>
        </c:ser>
        <c:ser>
          <c:idx val="14"/>
          <c:order val="14"/>
          <c:tx>
            <c:strRef>
              <c:f>'4.3'!$A$19</c:f>
              <c:strCache>
                <c:ptCount val="1"/>
                <c:pt idx="0">
                  <c:v>Topné oleje</c:v>
                </c:pt>
              </c:strCache>
            </c:strRef>
          </c:tx>
          <c:spPr>
            <a:pattFill prst="ltUpDiag">
              <a:fgClr>
                <a:schemeClr val="accent2"/>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'4.3'!$B$19:$O$19</c:f>
              <c:numCache>
                <c:formatCode>#,##0.0</c:formatCode>
                <c:ptCount val="14"/>
                <c:pt idx="0">
                  <c:v>0</c:v>
                </c:pt>
                <c:pt idx="1">
                  <c:v>129.13222199999996</c:v>
                </c:pt>
                <c:pt idx="2">
                  <c:v>8.1732620000000011</c:v>
                </c:pt>
                <c:pt idx="3">
                  <c:v>57.780010000000004</c:v>
                </c:pt>
                <c:pt idx="4">
                  <c:v>9.5195340000000002</c:v>
                </c:pt>
                <c:pt idx="5">
                  <c:v>11.189469000000001</c:v>
                </c:pt>
                <c:pt idx="6">
                  <c:v>110.36137100000001</c:v>
                </c:pt>
                <c:pt idx="7">
                  <c:v>49.42777499999999</c:v>
                </c:pt>
                <c:pt idx="8">
                  <c:v>233.00146199999998</c:v>
                </c:pt>
                <c:pt idx="9">
                  <c:v>2.6176290000000009</c:v>
                </c:pt>
                <c:pt idx="10">
                  <c:v>1.953989</c:v>
                </c:pt>
                <c:pt idx="11">
                  <c:v>27.020148999999996</c:v>
                </c:pt>
                <c:pt idx="12">
                  <c:v>15.716705999999995</c:v>
                </c:pt>
                <c:pt idx="13">
                  <c:v>1.3453850000000003</c:v>
                </c:pt>
              </c:numCache>
            </c:numRef>
          </c:val>
          <c:extLst>
            <c:ext xmlns:c16="http://schemas.microsoft.com/office/drawing/2014/chart" uri="{C3380CC4-5D6E-409C-BE32-E72D297353CC}">
              <c16:uniqueId val="{0000000E-EF37-4A35-B978-FEC626290C06}"/>
            </c:ext>
          </c:extLst>
        </c:ser>
        <c:ser>
          <c:idx val="15"/>
          <c:order val="15"/>
          <c:tx>
            <c:strRef>
              <c:f>'4.3'!$A$20</c:f>
              <c:strCache>
                <c:ptCount val="1"/>
                <c:pt idx="0">
                  <c:v>Zemní plyn</c:v>
                </c:pt>
              </c:strCache>
            </c:strRef>
          </c:tx>
          <c:spPr>
            <a:pattFill prst="ltUpDiag">
              <a:fgClr>
                <a:schemeClr val="accent6"/>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'4.3'!$B$20:$O$20</c:f>
              <c:numCache>
                <c:formatCode>#,##0.0</c:formatCode>
                <c:ptCount val="14"/>
                <c:pt idx="0">
                  <c:v>3305.1241210000007</c:v>
                </c:pt>
                <c:pt idx="1">
                  <c:v>949.50702699999908</c:v>
                </c:pt>
                <c:pt idx="2">
                  <c:v>4117.5326070000046</c:v>
                </c:pt>
                <c:pt idx="3">
                  <c:v>1032.3915679999998</c:v>
                </c:pt>
                <c:pt idx="4">
                  <c:v>728.7252970000003</c:v>
                </c:pt>
                <c:pt idx="5">
                  <c:v>1384.420934</c:v>
                </c:pt>
                <c:pt idx="6">
                  <c:v>1290.9620086145258</c:v>
                </c:pt>
                <c:pt idx="7">
                  <c:v>2631.4020969999997</c:v>
                </c:pt>
                <c:pt idx="8">
                  <c:v>2286.760063999996</c:v>
                </c:pt>
                <c:pt idx="9">
                  <c:v>563.77606900000058</c:v>
                </c:pt>
                <c:pt idx="10">
                  <c:v>849.78673700000013</c:v>
                </c:pt>
                <c:pt idx="11">
                  <c:v>5715.5234337819747</c:v>
                </c:pt>
                <c:pt idx="12">
                  <c:v>1147.1861709999991</c:v>
                </c:pt>
                <c:pt idx="13">
                  <c:v>1458.8658170000001</c:v>
                </c:pt>
              </c:numCache>
            </c:numRef>
          </c:val>
          <c:extLst>
            <c:ext xmlns:c16="http://schemas.microsoft.com/office/drawing/2014/chart" uri="{C3380CC4-5D6E-409C-BE32-E72D297353CC}">
              <c16:uniqueId val="{0000000F-EF37-4A35-B978-FEC626290C06}"/>
            </c:ext>
          </c:extLst>
        </c:ser>
        <c:dLbls>
          <c:showLegendKey val="0"/>
          <c:showVal val="0"/>
          <c:showCatName val="0"/>
          <c:showSerName val="0"/>
          <c:showPercent val="0"/>
          <c:showBubbleSize val="0"/>
        </c:dLbls>
        <c:gapWidth val="50"/>
        <c:overlap val="100"/>
        <c:axId val="231081856"/>
        <c:axId val="231083392"/>
      </c:barChart>
      <c:catAx>
        <c:axId val="231081856"/>
        <c:scaling>
          <c:orientation val="minMax"/>
        </c:scaling>
        <c:delete val="0"/>
        <c:axPos val="b"/>
        <c:numFmt formatCode="General" sourceLinked="0"/>
        <c:majorTickMark val="none"/>
        <c:minorTickMark val="none"/>
        <c:tickLblPos val="low"/>
        <c:txPr>
          <a:bodyPr rot="0" vert="horz"/>
          <a:lstStyle/>
          <a:p>
            <a:pPr>
              <a:defRPr sz="900"/>
            </a:pPr>
            <a:endParaRPr lang="cs-CZ"/>
          </a:p>
        </c:txPr>
        <c:crossAx val="231083392"/>
        <c:crosses val="autoZero"/>
        <c:auto val="1"/>
        <c:lblAlgn val="ctr"/>
        <c:lblOffset val="100"/>
        <c:noMultiLvlLbl val="0"/>
      </c:catAx>
      <c:valAx>
        <c:axId val="231083392"/>
        <c:scaling>
          <c:orientation val="minMax"/>
          <c:max val="30000"/>
          <c:min val="0"/>
        </c:scaling>
        <c:delete val="0"/>
        <c:axPos val="l"/>
        <c:majorGridlines/>
        <c:numFmt formatCode="#,##0" sourceLinked="0"/>
        <c:majorTickMark val="none"/>
        <c:minorTickMark val="none"/>
        <c:tickLblPos val="nextTo"/>
        <c:spPr>
          <a:ln>
            <a:noFill/>
          </a:ln>
        </c:spPr>
        <c:txPr>
          <a:bodyPr/>
          <a:lstStyle/>
          <a:p>
            <a:pPr>
              <a:defRPr sz="900"/>
            </a:pPr>
            <a:endParaRPr lang="cs-CZ"/>
          </a:p>
        </c:txPr>
        <c:crossAx val="231081856"/>
        <c:crosses val="autoZero"/>
        <c:crossBetween val="between"/>
        <c:majorUnit val="500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'14.10'!$L$19:$L$26</c:f>
              <c:numCache>
                <c:formatCode>General</c:formatCode>
                <c:ptCount val="8"/>
              </c:numCache>
            </c:numRef>
          </c:cat>
          <c:val>
            <c:numRef>
              <c:f>'14.10'!$M$19:$M$26</c:f>
              <c:numCache>
                <c:formatCode>0.0%</c:formatCode>
                <c:ptCount val="8"/>
              </c:numCache>
            </c:numRef>
          </c:val>
          <c:extLst>
            <c:ext xmlns:c16="http://schemas.microsoft.com/office/drawing/2014/chart" uri="{C3380CC4-5D6E-409C-BE32-E72D297353CC}">
              <c16:uniqueId val="{00000000-23D2-4185-9911-1AA78E8AE87D}"/>
            </c:ext>
          </c:extLst>
        </c:ser>
        <c:dLbls>
          <c:showLegendKey val="0"/>
          <c:showVal val="0"/>
          <c:showCatName val="0"/>
          <c:showSerName val="0"/>
          <c:showPercent val="0"/>
          <c:showBubbleSize val="0"/>
        </c:dLbls>
        <c:gapWidth val="150"/>
        <c:axId val="239985408"/>
        <c:axId val="239986944"/>
      </c:barChart>
      <c:catAx>
        <c:axId val="239985408"/>
        <c:scaling>
          <c:orientation val="minMax"/>
        </c:scaling>
        <c:delete val="0"/>
        <c:axPos val="l"/>
        <c:numFmt formatCode="General" sourceLinked="1"/>
        <c:majorTickMark val="none"/>
        <c:minorTickMark val="none"/>
        <c:tickLblPos val="nextTo"/>
        <c:txPr>
          <a:bodyPr/>
          <a:lstStyle/>
          <a:p>
            <a:pPr>
              <a:defRPr sz="900"/>
            </a:pPr>
            <a:endParaRPr lang="cs-CZ"/>
          </a:p>
        </c:txPr>
        <c:crossAx val="239986944"/>
        <c:crosses val="autoZero"/>
        <c:auto val="1"/>
        <c:lblAlgn val="ctr"/>
        <c:lblOffset val="100"/>
        <c:noMultiLvlLbl val="0"/>
      </c:catAx>
      <c:valAx>
        <c:axId val="23998694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98540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38CE-44D1-85D7-94C1CC5A2F72}"/>
              </c:ext>
            </c:extLst>
          </c:dPt>
          <c:cat>
            <c:numRef>
              <c:f>'14.11'!$J$19:$J$26</c:f>
              <c:numCache>
                <c:formatCode>General</c:formatCode>
                <c:ptCount val="8"/>
              </c:numCache>
            </c:numRef>
          </c:cat>
          <c:val>
            <c:numRef>
              <c:f>'14.11'!$K$19:$K$26</c:f>
              <c:numCache>
                <c:formatCode>General</c:formatCode>
                <c:ptCount val="8"/>
              </c:numCache>
            </c:numRef>
          </c:val>
          <c:extLst>
            <c:ext xmlns:c16="http://schemas.microsoft.com/office/drawing/2014/chart" uri="{C3380CC4-5D6E-409C-BE32-E72D297353CC}">
              <c16:uniqueId val="{00000002-38CE-44D1-85D7-94C1CC5A2F72}"/>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'14.11'!$H$19:$H$22</c:f>
              <c:numCache>
                <c:formatCode>0.0</c:formatCode>
                <c:ptCount val="4"/>
              </c:numCache>
            </c:numRef>
          </c:cat>
          <c:val>
            <c:numRef>
              <c:f>'14.11'!$I$19:$I$22</c:f>
              <c:numCache>
                <c:formatCode>0.0%</c:formatCode>
                <c:ptCount val="4"/>
              </c:numCache>
            </c:numRef>
          </c:val>
          <c:extLst>
            <c:ext xmlns:c16="http://schemas.microsoft.com/office/drawing/2014/chart" uri="{C3380CC4-5D6E-409C-BE32-E72D297353CC}">
              <c16:uniqueId val="{00000000-8067-45B0-B91B-8BE079E260DC}"/>
            </c:ext>
          </c:extLst>
        </c:ser>
        <c:dLbls>
          <c:showLegendKey val="0"/>
          <c:showVal val="0"/>
          <c:showCatName val="0"/>
          <c:showSerName val="0"/>
          <c:showPercent val="0"/>
          <c:showBubbleSize val="0"/>
        </c:dLbls>
        <c:gapWidth val="150"/>
        <c:axId val="282414080"/>
        <c:axId val="282444544"/>
      </c:barChart>
      <c:catAx>
        <c:axId val="282414080"/>
        <c:scaling>
          <c:orientation val="maxMin"/>
        </c:scaling>
        <c:delete val="0"/>
        <c:axPos val="l"/>
        <c:numFmt formatCode="0.0" sourceLinked="1"/>
        <c:majorTickMark val="none"/>
        <c:minorTickMark val="none"/>
        <c:tickLblPos val="nextTo"/>
        <c:txPr>
          <a:bodyPr/>
          <a:lstStyle/>
          <a:p>
            <a:pPr>
              <a:defRPr sz="900"/>
            </a:pPr>
            <a:endParaRPr lang="cs-CZ"/>
          </a:p>
        </c:txPr>
        <c:crossAx val="282444544"/>
        <c:crosses val="autoZero"/>
        <c:auto val="1"/>
        <c:lblAlgn val="ctr"/>
        <c:lblOffset val="100"/>
        <c:noMultiLvlLbl val="0"/>
      </c:catAx>
      <c:valAx>
        <c:axId val="282444544"/>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241408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'14.11'!$H$31:$H$38</c:f>
              <c:numCache>
                <c:formatCode>General</c:formatCode>
                <c:ptCount val="8"/>
              </c:numCache>
            </c:numRef>
          </c:cat>
          <c:val>
            <c:numRef>
              <c:f>'14.11'!$I$31:$I$38</c:f>
              <c:numCache>
                <c:formatCode>0.0%</c:formatCode>
                <c:ptCount val="8"/>
              </c:numCache>
            </c:numRef>
          </c:val>
          <c:extLst>
            <c:ext xmlns:c16="http://schemas.microsoft.com/office/drawing/2014/chart" uri="{C3380CC4-5D6E-409C-BE32-E72D297353CC}">
              <c16:uniqueId val="{00000000-B9A4-4520-8A93-B59E49D15D68}"/>
            </c:ext>
          </c:extLst>
        </c:ser>
        <c:dLbls>
          <c:showLegendKey val="0"/>
          <c:showVal val="0"/>
          <c:showCatName val="0"/>
          <c:showSerName val="0"/>
          <c:showPercent val="0"/>
          <c:showBubbleSize val="0"/>
        </c:dLbls>
        <c:gapWidth val="150"/>
        <c:axId val="282469120"/>
        <c:axId val="282470656"/>
      </c:barChart>
      <c:catAx>
        <c:axId val="282469120"/>
        <c:scaling>
          <c:orientation val="minMax"/>
        </c:scaling>
        <c:delete val="0"/>
        <c:axPos val="l"/>
        <c:numFmt formatCode="General" sourceLinked="1"/>
        <c:majorTickMark val="none"/>
        <c:minorTickMark val="none"/>
        <c:tickLblPos val="nextTo"/>
        <c:txPr>
          <a:bodyPr/>
          <a:lstStyle/>
          <a:p>
            <a:pPr>
              <a:defRPr sz="900"/>
            </a:pPr>
            <a:endParaRPr lang="cs-CZ"/>
          </a:p>
        </c:txPr>
        <c:crossAx val="282470656"/>
        <c:crosses val="autoZero"/>
        <c:auto val="1"/>
        <c:lblAlgn val="ctr"/>
        <c:lblOffset val="100"/>
        <c:noMultiLvlLbl val="0"/>
      </c:catAx>
      <c:valAx>
        <c:axId val="28247065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246912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'14.11'!$J$31</c:f>
              <c:strCache>
                <c:ptCount val="1"/>
              </c:strCache>
            </c:strRef>
          </c:tx>
          <c:invertIfNegative val="0"/>
          <c:cat>
            <c:numRef>
              <c:f>'14.11'!$K$30:$M$30</c:f>
              <c:numCache>
                <c:formatCode>General</c:formatCode>
                <c:ptCount val="3"/>
              </c:numCache>
            </c:numRef>
          </c:cat>
          <c:val>
            <c:numRef>
              <c:f>'14.11'!$K$31:$M$31</c:f>
              <c:numCache>
                <c:formatCode>#,##0.0</c:formatCode>
                <c:ptCount val="3"/>
              </c:numCache>
            </c:numRef>
          </c:val>
          <c:extLst>
            <c:ext xmlns:c16="http://schemas.microsoft.com/office/drawing/2014/chart" uri="{C3380CC4-5D6E-409C-BE32-E72D297353CC}">
              <c16:uniqueId val="{00000000-D8D9-4205-8FFE-D75120B2EB3F}"/>
            </c:ext>
          </c:extLst>
        </c:ser>
        <c:ser>
          <c:idx val="1"/>
          <c:order val="1"/>
          <c:tx>
            <c:strRef>
              <c:f>'14.11'!$J$32</c:f>
              <c:strCache>
                <c:ptCount val="1"/>
              </c:strCache>
            </c:strRef>
          </c:tx>
          <c:invertIfNegative val="0"/>
          <c:cat>
            <c:numRef>
              <c:f>'14.11'!$K$30:$M$30</c:f>
              <c:numCache>
                <c:formatCode>General</c:formatCode>
                <c:ptCount val="3"/>
              </c:numCache>
            </c:numRef>
          </c:cat>
          <c:val>
            <c:numRef>
              <c:f>'14.11'!$K$32:$M$32</c:f>
              <c:numCache>
                <c:formatCode>#,##0.0</c:formatCode>
                <c:ptCount val="3"/>
              </c:numCache>
            </c:numRef>
          </c:val>
          <c:extLst>
            <c:ext xmlns:c16="http://schemas.microsoft.com/office/drawing/2014/chart" uri="{C3380CC4-5D6E-409C-BE32-E72D297353CC}">
              <c16:uniqueId val="{00000001-D8D9-4205-8FFE-D75120B2EB3F}"/>
            </c:ext>
          </c:extLst>
        </c:ser>
        <c:ser>
          <c:idx val="2"/>
          <c:order val="2"/>
          <c:tx>
            <c:strRef>
              <c:f>'14.11'!$J$33</c:f>
              <c:strCache>
                <c:ptCount val="1"/>
              </c:strCache>
            </c:strRef>
          </c:tx>
          <c:invertIfNegative val="0"/>
          <c:cat>
            <c:numRef>
              <c:f>'14.11'!$K$30:$M$30</c:f>
              <c:numCache>
                <c:formatCode>General</c:formatCode>
                <c:ptCount val="3"/>
              </c:numCache>
            </c:numRef>
          </c:cat>
          <c:val>
            <c:numRef>
              <c:f>'14.11'!$K$33:$M$33</c:f>
              <c:numCache>
                <c:formatCode>#,##0.0</c:formatCode>
                <c:ptCount val="3"/>
              </c:numCache>
            </c:numRef>
          </c:val>
          <c:extLst>
            <c:ext xmlns:c16="http://schemas.microsoft.com/office/drawing/2014/chart" uri="{C3380CC4-5D6E-409C-BE32-E72D297353CC}">
              <c16:uniqueId val="{00000002-D8D9-4205-8FFE-D75120B2EB3F}"/>
            </c:ext>
          </c:extLst>
        </c:ser>
        <c:ser>
          <c:idx val="3"/>
          <c:order val="3"/>
          <c:tx>
            <c:strRef>
              <c:f>'14.11'!$J$34</c:f>
              <c:strCache>
                <c:ptCount val="1"/>
              </c:strCache>
            </c:strRef>
          </c:tx>
          <c:invertIfNegative val="0"/>
          <c:cat>
            <c:numRef>
              <c:f>'14.11'!$K$30:$M$30</c:f>
              <c:numCache>
                <c:formatCode>General</c:formatCode>
                <c:ptCount val="3"/>
              </c:numCache>
            </c:numRef>
          </c:cat>
          <c:val>
            <c:numRef>
              <c:f>'14.11'!$K$34:$M$34</c:f>
              <c:numCache>
                <c:formatCode>#,##0.0</c:formatCode>
                <c:ptCount val="3"/>
              </c:numCache>
            </c:numRef>
          </c:val>
          <c:extLst>
            <c:ext xmlns:c16="http://schemas.microsoft.com/office/drawing/2014/chart" uri="{C3380CC4-5D6E-409C-BE32-E72D297353CC}">
              <c16:uniqueId val="{00000003-D8D9-4205-8FFE-D75120B2EB3F}"/>
            </c:ext>
          </c:extLst>
        </c:ser>
        <c:ser>
          <c:idx val="4"/>
          <c:order val="4"/>
          <c:tx>
            <c:strRef>
              <c:f>'14.11'!$J$35</c:f>
              <c:strCache>
                <c:ptCount val="1"/>
              </c:strCache>
            </c:strRef>
          </c:tx>
          <c:invertIfNegative val="0"/>
          <c:cat>
            <c:numRef>
              <c:f>'14.11'!$K$30:$M$30</c:f>
              <c:numCache>
                <c:formatCode>General</c:formatCode>
                <c:ptCount val="3"/>
              </c:numCache>
            </c:numRef>
          </c:cat>
          <c:val>
            <c:numRef>
              <c:f>'14.11'!$K$35:$M$35</c:f>
              <c:numCache>
                <c:formatCode>#,##0.0</c:formatCode>
                <c:ptCount val="3"/>
              </c:numCache>
            </c:numRef>
          </c:val>
          <c:extLst>
            <c:ext xmlns:c16="http://schemas.microsoft.com/office/drawing/2014/chart" uri="{C3380CC4-5D6E-409C-BE32-E72D297353CC}">
              <c16:uniqueId val="{00000004-D8D9-4205-8FFE-D75120B2EB3F}"/>
            </c:ext>
          </c:extLst>
        </c:ser>
        <c:ser>
          <c:idx val="5"/>
          <c:order val="5"/>
          <c:tx>
            <c:strRef>
              <c:f>'14.11'!$J$36</c:f>
              <c:strCache>
                <c:ptCount val="1"/>
              </c:strCache>
            </c:strRef>
          </c:tx>
          <c:invertIfNegative val="0"/>
          <c:cat>
            <c:numRef>
              <c:f>'14.11'!$K$30:$M$30</c:f>
              <c:numCache>
                <c:formatCode>General</c:formatCode>
                <c:ptCount val="3"/>
              </c:numCache>
            </c:numRef>
          </c:cat>
          <c:val>
            <c:numRef>
              <c:f>'14.11'!$K$36:$M$36</c:f>
              <c:numCache>
                <c:formatCode>#,##0.0</c:formatCode>
                <c:ptCount val="3"/>
              </c:numCache>
            </c:numRef>
          </c:val>
          <c:extLst>
            <c:ext xmlns:c16="http://schemas.microsoft.com/office/drawing/2014/chart" uri="{C3380CC4-5D6E-409C-BE32-E72D297353CC}">
              <c16:uniqueId val="{00000005-D8D9-4205-8FFE-D75120B2EB3F}"/>
            </c:ext>
          </c:extLst>
        </c:ser>
        <c:ser>
          <c:idx val="6"/>
          <c:order val="6"/>
          <c:tx>
            <c:strRef>
              <c:f>'14.11'!$J$37</c:f>
              <c:strCache>
                <c:ptCount val="1"/>
              </c:strCache>
            </c:strRef>
          </c:tx>
          <c:invertIfNegative val="0"/>
          <c:cat>
            <c:numRef>
              <c:f>'14.11'!$K$30:$M$30</c:f>
              <c:numCache>
                <c:formatCode>General</c:formatCode>
                <c:ptCount val="3"/>
              </c:numCache>
            </c:numRef>
          </c:cat>
          <c:val>
            <c:numRef>
              <c:f>'14.11'!$K$37:$M$37</c:f>
              <c:numCache>
                <c:formatCode>#,##0.0</c:formatCode>
                <c:ptCount val="3"/>
              </c:numCache>
            </c:numRef>
          </c:val>
          <c:extLst>
            <c:ext xmlns:c16="http://schemas.microsoft.com/office/drawing/2014/chart" uri="{C3380CC4-5D6E-409C-BE32-E72D297353CC}">
              <c16:uniqueId val="{00000006-D8D9-4205-8FFE-D75120B2EB3F}"/>
            </c:ext>
          </c:extLst>
        </c:ser>
        <c:ser>
          <c:idx val="7"/>
          <c:order val="7"/>
          <c:tx>
            <c:strRef>
              <c:f>'14.11'!$J$38</c:f>
              <c:strCache>
                <c:ptCount val="1"/>
              </c:strCache>
            </c:strRef>
          </c:tx>
          <c:spPr>
            <a:solidFill>
              <a:srgbClr val="FFC000"/>
            </a:solidFill>
          </c:spPr>
          <c:invertIfNegative val="0"/>
          <c:cat>
            <c:numRef>
              <c:f>'14.11'!$K$30:$M$30</c:f>
              <c:numCache>
                <c:formatCode>General</c:formatCode>
                <c:ptCount val="3"/>
              </c:numCache>
            </c:numRef>
          </c:cat>
          <c:val>
            <c:numRef>
              <c:f>'14.11'!$K$38:$M$38</c:f>
              <c:numCache>
                <c:formatCode>#,##0.0</c:formatCode>
                <c:ptCount val="3"/>
              </c:numCache>
            </c:numRef>
          </c:val>
          <c:extLst>
            <c:ext xmlns:c16="http://schemas.microsoft.com/office/drawing/2014/chart" uri="{C3380CC4-5D6E-409C-BE32-E72D297353CC}">
              <c16:uniqueId val="{00000007-D8D9-4205-8FFE-D75120B2EB3F}"/>
            </c:ext>
          </c:extLst>
        </c:ser>
        <c:dLbls>
          <c:showLegendKey val="0"/>
          <c:showVal val="0"/>
          <c:showCatName val="0"/>
          <c:showSerName val="0"/>
          <c:showPercent val="0"/>
          <c:showBubbleSize val="0"/>
        </c:dLbls>
        <c:gapWidth val="150"/>
        <c:overlap val="100"/>
        <c:axId val="282520192"/>
        <c:axId val="284635520"/>
      </c:barChart>
      <c:catAx>
        <c:axId val="282520192"/>
        <c:scaling>
          <c:orientation val="minMax"/>
        </c:scaling>
        <c:delete val="0"/>
        <c:axPos val="b"/>
        <c:numFmt formatCode="General" sourceLinked="1"/>
        <c:majorTickMark val="none"/>
        <c:minorTickMark val="none"/>
        <c:tickLblPos val="nextTo"/>
        <c:txPr>
          <a:bodyPr/>
          <a:lstStyle/>
          <a:p>
            <a:pPr>
              <a:defRPr sz="900"/>
            </a:pPr>
            <a:endParaRPr lang="cs-CZ"/>
          </a:p>
        </c:txPr>
        <c:crossAx val="284635520"/>
        <c:crosses val="autoZero"/>
        <c:auto val="1"/>
        <c:lblAlgn val="ctr"/>
        <c:lblOffset val="100"/>
        <c:noMultiLvlLbl val="0"/>
      </c:catAx>
      <c:valAx>
        <c:axId val="28463552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252019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'14.11'!$L$19:$L$26</c:f>
              <c:numCache>
                <c:formatCode>General</c:formatCode>
                <c:ptCount val="8"/>
              </c:numCache>
            </c:numRef>
          </c:cat>
          <c:val>
            <c:numRef>
              <c:f>'14.11'!$M$19:$M$26</c:f>
              <c:numCache>
                <c:formatCode>0.0%</c:formatCode>
                <c:ptCount val="8"/>
              </c:numCache>
            </c:numRef>
          </c:val>
          <c:extLst>
            <c:ext xmlns:c16="http://schemas.microsoft.com/office/drawing/2014/chart" uri="{C3380CC4-5D6E-409C-BE32-E72D297353CC}">
              <c16:uniqueId val="{00000000-284D-48C2-8EA4-9AF7E6CF9D65}"/>
            </c:ext>
          </c:extLst>
        </c:ser>
        <c:dLbls>
          <c:showLegendKey val="0"/>
          <c:showVal val="0"/>
          <c:showCatName val="0"/>
          <c:showSerName val="0"/>
          <c:showPercent val="0"/>
          <c:showBubbleSize val="0"/>
        </c:dLbls>
        <c:gapWidth val="150"/>
        <c:axId val="284660864"/>
        <c:axId val="284662400"/>
      </c:barChart>
      <c:catAx>
        <c:axId val="284660864"/>
        <c:scaling>
          <c:orientation val="minMax"/>
        </c:scaling>
        <c:delete val="0"/>
        <c:axPos val="l"/>
        <c:numFmt formatCode="General" sourceLinked="1"/>
        <c:majorTickMark val="none"/>
        <c:minorTickMark val="none"/>
        <c:tickLblPos val="nextTo"/>
        <c:txPr>
          <a:bodyPr/>
          <a:lstStyle/>
          <a:p>
            <a:pPr>
              <a:defRPr sz="900"/>
            </a:pPr>
            <a:endParaRPr lang="cs-CZ"/>
          </a:p>
        </c:txPr>
        <c:crossAx val="284662400"/>
        <c:crosses val="autoZero"/>
        <c:auto val="1"/>
        <c:lblAlgn val="ctr"/>
        <c:lblOffset val="100"/>
        <c:noMultiLvlLbl val="0"/>
      </c:catAx>
      <c:valAx>
        <c:axId val="28466240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466086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B811-48CA-9688-34DCE695C456}"/>
              </c:ext>
            </c:extLst>
          </c:dPt>
          <c:cat>
            <c:numRef>
              <c:f>'14.12'!$J$19:$J$26</c:f>
              <c:numCache>
                <c:formatCode>General</c:formatCode>
                <c:ptCount val="8"/>
              </c:numCache>
            </c:numRef>
          </c:cat>
          <c:val>
            <c:numRef>
              <c:f>'14.12'!$K$19:$K$26</c:f>
              <c:numCache>
                <c:formatCode>General</c:formatCode>
                <c:ptCount val="8"/>
              </c:numCache>
            </c:numRef>
          </c:val>
          <c:extLst>
            <c:ext xmlns:c16="http://schemas.microsoft.com/office/drawing/2014/chart" uri="{C3380CC4-5D6E-409C-BE32-E72D297353CC}">
              <c16:uniqueId val="{00000002-B811-48CA-9688-34DCE695C456}"/>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'14.12'!$H$19:$H$22</c:f>
              <c:numCache>
                <c:formatCode>0.0</c:formatCode>
                <c:ptCount val="4"/>
              </c:numCache>
            </c:numRef>
          </c:cat>
          <c:val>
            <c:numRef>
              <c:f>'14.12'!$I$19:$I$22</c:f>
              <c:numCache>
                <c:formatCode>0.0%</c:formatCode>
                <c:ptCount val="4"/>
              </c:numCache>
            </c:numRef>
          </c:val>
          <c:extLst>
            <c:ext xmlns:c16="http://schemas.microsoft.com/office/drawing/2014/chart" uri="{C3380CC4-5D6E-409C-BE32-E72D297353CC}">
              <c16:uniqueId val="{00000000-D62E-46B3-B390-D4ABEDCE35D4}"/>
            </c:ext>
          </c:extLst>
        </c:ser>
        <c:dLbls>
          <c:showLegendKey val="0"/>
          <c:showVal val="0"/>
          <c:showCatName val="0"/>
          <c:showSerName val="0"/>
          <c:showPercent val="0"/>
          <c:showBubbleSize val="0"/>
        </c:dLbls>
        <c:gapWidth val="150"/>
        <c:axId val="284748416"/>
        <c:axId val="284758400"/>
      </c:barChart>
      <c:catAx>
        <c:axId val="284748416"/>
        <c:scaling>
          <c:orientation val="maxMin"/>
        </c:scaling>
        <c:delete val="0"/>
        <c:axPos val="l"/>
        <c:numFmt formatCode="0.0" sourceLinked="1"/>
        <c:majorTickMark val="none"/>
        <c:minorTickMark val="none"/>
        <c:tickLblPos val="nextTo"/>
        <c:txPr>
          <a:bodyPr/>
          <a:lstStyle/>
          <a:p>
            <a:pPr>
              <a:defRPr sz="900"/>
            </a:pPr>
            <a:endParaRPr lang="cs-CZ"/>
          </a:p>
        </c:txPr>
        <c:crossAx val="284758400"/>
        <c:crosses val="autoZero"/>
        <c:auto val="1"/>
        <c:lblAlgn val="ctr"/>
        <c:lblOffset val="100"/>
        <c:noMultiLvlLbl val="0"/>
      </c:catAx>
      <c:valAx>
        <c:axId val="28475840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47484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'14.12'!$H$31:$H$38</c:f>
              <c:numCache>
                <c:formatCode>General</c:formatCode>
                <c:ptCount val="8"/>
              </c:numCache>
            </c:numRef>
          </c:cat>
          <c:val>
            <c:numRef>
              <c:f>'14.12'!$I$31:$I$38</c:f>
              <c:numCache>
                <c:formatCode>0.0%</c:formatCode>
                <c:ptCount val="8"/>
              </c:numCache>
            </c:numRef>
          </c:val>
          <c:extLst>
            <c:ext xmlns:c16="http://schemas.microsoft.com/office/drawing/2014/chart" uri="{C3380CC4-5D6E-409C-BE32-E72D297353CC}">
              <c16:uniqueId val="{00000000-F2A0-451B-B7CC-C92BF36CB4F8}"/>
            </c:ext>
          </c:extLst>
        </c:ser>
        <c:dLbls>
          <c:showLegendKey val="0"/>
          <c:showVal val="0"/>
          <c:showCatName val="0"/>
          <c:showSerName val="0"/>
          <c:showPercent val="0"/>
          <c:showBubbleSize val="0"/>
        </c:dLbls>
        <c:gapWidth val="150"/>
        <c:axId val="284787072"/>
        <c:axId val="284788608"/>
      </c:barChart>
      <c:catAx>
        <c:axId val="284787072"/>
        <c:scaling>
          <c:orientation val="minMax"/>
        </c:scaling>
        <c:delete val="0"/>
        <c:axPos val="l"/>
        <c:numFmt formatCode="General" sourceLinked="1"/>
        <c:majorTickMark val="none"/>
        <c:minorTickMark val="none"/>
        <c:tickLblPos val="nextTo"/>
        <c:txPr>
          <a:bodyPr/>
          <a:lstStyle/>
          <a:p>
            <a:pPr>
              <a:defRPr sz="900"/>
            </a:pPr>
            <a:endParaRPr lang="cs-CZ"/>
          </a:p>
        </c:txPr>
        <c:crossAx val="284788608"/>
        <c:crosses val="autoZero"/>
        <c:auto val="1"/>
        <c:lblAlgn val="ctr"/>
        <c:lblOffset val="100"/>
        <c:noMultiLvlLbl val="0"/>
      </c:catAx>
      <c:valAx>
        <c:axId val="28478860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478707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'14.12'!$J$31</c:f>
              <c:strCache>
                <c:ptCount val="1"/>
              </c:strCache>
            </c:strRef>
          </c:tx>
          <c:invertIfNegative val="0"/>
          <c:cat>
            <c:numRef>
              <c:f>'14.12'!$K$30:$M$30</c:f>
              <c:numCache>
                <c:formatCode>General</c:formatCode>
                <c:ptCount val="3"/>
              </c:numCache>
            </c:numRef>
          </c:cat>
          <c:val>
            <c:numRef>
              <c:f>'14.12'!$K$31:$M$31</c:f>
              <c:numCache>
                <c:formatCode>#,##0.0</c:formatCode>
                <c:ptCount val="3"/>
              </c:numCache>
            </c:numRef>
          </c:val>
          <c:extLst>
            <c:ext xmlns:c16="http://schemas.microsoft.com/office/drawing/2014/chart" uri="{C3380CC4-5D6E-409C-BE32-E72D297353CC}">
              <c16:uniqueId val="{00000000-F83F-4CFE-81BF-ADCF32E0E5EC}"/>
            </c:ext>
          </c:extLst>
        </c:ser>
        <c:ser>
          <c:idx val="1"/>
          <c:order val="1"/>
          <c:tx>
            <c:strRef>
              <c:f>'14.12'!$J$32</c:f>
              <c:strCache>
                <c:ptCount val="1"/>
              </c:strCache>
            </c:strRef>
          </c:tx>
          <c:invertIfNegative val="0"/>
          <c:cat>
            <c:numRef>
              <c:f>'14.12'!$K$30:$M$30</c:f>
              <c:numCache>
                <c:formatCode>General</c:formatCode>
                <c:ptCount val="3"/>
              </c:numCache>
            </c:numRef>
          </c:cat>
          <c:val>
            <c:numRef>
              <c:f>'14.12'!$K$32:$M$32</c:f>
              <c:numCache>
                <c:formatCode>#,##0.0</c:formatCode>
                <c:ptCount val="3"/>
              </c:numCache>
            </c:numRef>
          </c:val>
          <c:extLst>
            <c:ext xmlns:c16="http://schemas.microsoft.com/office/drawing/2014/chart" uri="{C3380CC4-5D6E-409C-BE32-E72D297353CC}">
              <c16:uniqueId val="{00000001-F83F-4CFE-81BF-ADCF32E0E5EC}"/>
            </c:ext>
          </c:extLst>
        </c:ser>
        <c:ser>
          <c:idx val="2"/>
          <c:order val="2"/>
          <c:tx>
            <c:strRef>
              <c:f>'14.12'!$J$33</c:f>
              <c:strCache>
                <c:ptCount val="1"/>
              </c:strCache>
            </c:strRef>
          </c:tx>
          <c:invertIfNegative val="0"/>
          <c:cat>
            <c:numRef>
              <c:f>'14.12'!$K$30:$M$30</c:f>
              <c:numCache>
                <c:formatCode>General</c:formatCode>
                <c:ptCount val="3"/>
              </c:numCache>
            </c:numRef>
          </c:cat>
          <c:val>
            <c:numRef>
              <c:f>'14.12'!$K$33:$M$33</c:f>
              <c:numCache>
                <c:formatCode>#,##0.0</c:formatCode>
                <c:ptCount val="3"/>
              </c:numCache>
            </c:numRef>
          </c:val>
          <c:extLst>
            <c:ext xmlns:c16="http://schemas.microsoft.com/office/drawing/2014/chart" uri="{C3380CC4-5D6E-409C-BE32-E72D297353CC}">
              <c16:uniqueId val="{00000002-F83F-4CFE-81BF-ADCF32E0E5EC}"/>
            </c:ext>
          </c:extLst>
        </c:ser>
        <c:ser>
          <c:idx val="3"/>
          <c:order val="3"/>
          <c:tx>
            <c:strRef>
              <c:f>'14.12'!$J$34</c:f>
              <c:strCache>
                <c:ptCount val="1"/>
              </c:strCache>
            </c:strRef>
          </c:tx>
          <c:invertIfNegative val="0"/>
          <c:cat>
            <c:numRef>
              <c:f>'14.12'!$K$30:$M$30</c:f>
              <c:numCache>
                <c:formatCode>General</c:formatCode>
                <c:ptCount val="3"/>
              </c:numCache>
            </c:numRef>
          </c:cat>
          <c:val>
            <c:numRef>
              <c:f>'14.12'!$K$34:$M$34</c:f>
              <c:numCache>
                <c:formatCode>#,##0.0</c:formatCode>
                <c:ptCount val="3"/>
              </c:numCache>
            </c:numRef>
          </c:val>
          <c:extLst>
            <c:ext xmlns:c16="http://schemas.microsoft.com/office/drawing/2014/chart" uri="{C3380CC4-5D6E-409C-BE32-E72D297353CC}">
              <c16:uniqueId val="{00000003-F83F-4CFE-81BF-ADCF32E0E5EC}"/>
            </c:ext>
          </c:extLst>
        </c:ser>
        <c:ser>
          <c:idx val="4"/>
          <c:order val="4"/>
          <c:tx>
            <c:strRef>
              <c:f>'14.12'!$J$35</c:f>
              <c:strCache>
                <c:ptCount val="1"/>
              </c:strCache>
            </c:strRef>
          </c:tx>
          <c:invertIfNegative val="0"/>
          <c:cat>
            <c:numRef>
              <c:f>'14.12'!$K$30:$M$30</c:f>
              <c:numCache>
                <c:formatCode>General</c:formatCode>
                <c:ptCount val="3"/>
              </c:numCache>
            </c:numRef>
          </c:cat>
          <c:val>
            <c:numRef>
              <c:f>'14.12'!$K$35:$M$35</c:f>
              <c:numCache>
                <c:formatCode>#,##0.0</c:formatCode>
                <c:ptCount val="3"/>
              </c:numCache>
            </c:numRef>
          </c:val>
          <c:extLst>
            <c:ext xmlns:c16="http://schemas.microsoft.com/office/drawing/2014/chart" uri="{C3380CC4-5D6E-409C-BE32-E72D297353CC}">
              <c16:uniqueId val="{00000004-F83F-4CFE-81BF-ADCF32E0E5EC}"/>
            </c:ext>
          </c:extLst>
        </c:ser>
        <c:ser>
          <c:idx val="5"/>
          <c:order val="5"/>
          <c:tx>
            <c:strRef>
              <c:f>'14.12'!$J$36</c:f>
              <c:strCache>
                <c:ptCount val="1"/>
              </c:strCache>
            </c:strRef>
          </c:tx>
          <c:invertIfNegative val="0"/>
          <c:cat>
            <c:numRef>
              <c:f>'14.12'!$K$30:$M$30</c:f>
              <c:numCache>
                <c:formatCode>General</c:formatCode>
                <c:ptCount val="3"/>
              </c:numCache>
            </c:numRef>
          </c:cat>
          <c:val>
            <c:numRef>
              <c:f>'14.12'!$K$36:$M$36</c:f>
              <c:numCache>
                <c:formatCode>#,##0.0</c:formatCode>
                <c:ptCount val="3"/>
              </c:numCache>
            </c:numRef>
          </c:val>
          <c:extLst>
            <c:ext xmlns:c16="http://schemas.microsoft.com/office/drawing/2014/chart" uri="{C3380CC4-5D6E-409C-BE32-E72D297353CC}">
              <c16:uniqueId val="{00000005-F83F-4CFE-81BF-ADCF32E0E5EC}"/>
            </c:ext>
          </c:extLst>
        </c:ser>
        <c:ser>
          <c:idx val="6"/>
          <c:order val="6"/>
          <c:tx>
            <c:strRef>
              <c:f>'14.12'!$J$37</c:f>
              <c:strCache>
                <c:ptCount val="1"/>
              </c:strCache>
            </c:strRef>
          </c:tx>
          <c:invertIfNegative val="0"/>
          <c:cat>
            <c:numRef>
              <c:f>'14.12'!$K$30:$M$30</c:f>
              <c:numCache>
                <c:formatCode>General</c:formatCode>
                <c:ptCount val="3"/>
              </c:numCache>
            </c:numRef>
          </c:cat>
          <c:val>
            <c:numRef>
              <c:f>'14.12'!$K$37:$M$37</c:f>
              <c:numCache>
                <c:formatCode>#,##0.0</c:formatCode>
                <c:ptCount val="3"/>
              </c:numCache>
            </c:numRef>
          </c:val>
          <c:extLst>
            <c:ext xmlns:c16="http://schemas.microsoft.com/office/drawing/2014/chart" uri="{C3380CC4-5D6E-409C-BE32-E72D297353CC}">
              <c16:uniqueId val="{00000006-F83F-4CFE-81BF-ADCF32E0E5EC}"/>
            </c:ext>
          </c:extLst>
        </c:ser>
        <c:ser>
          <c:idx val="7"/>
          <c:order val="7"/>
          <c:tx>
            <c:strRef>
              <c:f>'14.12'!$J$38</c:f>
              <c:strCache>
                <c:ptCount val="1"/>
              </c:strCache>
            </c:strRef>
          </c:tx>
          <c:spPr>
            <a:solidFill>
              <a:srgbClr val="FFC000"/>
            </a:solidFill>
          </c:spPr>
          <c:invertIfNegative val="0"/>
          <c:cat>
            <c:numRef>
              <c:f>'14.12'!$K$30:$M$30</c:f>
              <c:numCache>
                <c:formatCode>General</c:formatCode>
                <c:ptCount val="3"/>
              </c:numCache>
            </c:numRef>
          </c:cat>
          <c:val>
            <c:numRef>
              <c:f>'14.12'!$K$38:$M$38</c:f>
              <c:numCache>
                <c:formatCode>#,##0.0</c:formatCode>
                <c:ptCount val="3"/>
              </c:numCache>
            </c:numRef>
          </c:val>
          <c:extLst>
            <c:ext xmlns:c16="http://schemas.microsoft.com/office/drawing/2014/chart" uri="{C3380CC4-5D6E-409C-BE32-E72D297353CC}">
              <c16:uniqueId val="{00000007-F83F-4CFE-81BF-ADCF32E0E5EC}"/>
            </c:ext>
          </c:extLst>
        </c:ser>
        <c:dLbls>
          <c:showLegendKey val="0"/>
          <c:showVal val="0"/>
          <c:showCatName val="0"/>
          <c:showSerName val="0"/>
          <c:showPercent val="0"/>
          <c:showBubbleSize val="0"/>
        </c:dLbls>
        <c:gapWidth val="150"/>
        <c:overlap val="100"/>
        <c:axId val="285219072"/>
        <c:axId val="285237248"/>
      </c:barChart>
      <c:catAx>
        <c:axId val="285219072"/>
        <c:scaling>
          <c:orientation val="minMax"/>
        </c:scaling>
        <c:delete val="0"/>
        <c:axPos val="b"/>
        <c:numFmt formatCode="General" sourceLinked="1"/>
        <c:majorTickMark val="none"/>
        <c:minorTickMark val="none"/>
        <c:tickLblPos val="nextTo"/>
        <c:txPr>
          <a:bodyPr/>
          <a:lstStyle/>
          <a:p>
            <a:pPr>
              <a:defRPr sz="900"/>
            </a:pPr>
            <a:endParaRPr lang="cs-CZ"/>
          </a:p>
        </c:txPr>
        <c:crossAx val="285237248"/>
        <c:crosses val="autoZero"/>
        <c:auto val="1"/>
        <c:lblAlgn val="ctr"/>
        <c:lblOffset val="100"/>
        <c:noMultiLvlLbl val="0"/>
      </c:catAx>
      <c:valAx>
        <c:axId val="28523724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521907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chart" Target="../charts/chart3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0.xml"/><Relationship Id="rId5" Type="http://schemas.openxmlformats.org/officeDocument/2006/relationships/image" Target="../media/image4.png"/><Relationship Id="rId4" Type="http://schemas.openxmlformats.org/officeDocument/2006/relationships/chart" Target="../charts/chart3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5.xml"/><Relationship Id="rId5" Type="http://schemas.openxmlformats.org/officeDocument/2006/relationships/image" Target="../media/image5.png"/><Relationship Id="rId4" Type="http://schemas.openxmlformats.org/officeDocument/2006/relationships/chart" Target="../charts/chart4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6.xml"/><Relationship Id="rId7" Type="http://schemas.openxmlformats.org/officeDocument/2006/relationships/chart" Target="../charts/chart50.xml"/><Relationship Id="rId2" Type="http://schemas.microsoft.com/office/2007/relationships/hdphoto" Target="../media/hdphoto1.wdp"/><Relationship Id="rId1" Type="http://schemas.openxmlformats.org/officeDocument/2006/relationships/image" Target="../media/image6.png"/><Relationship Id="rId6" Type="http://schemas.openxmlformats.org/officeDocument/2006/relationships/chart" Target="../charts/chart49.xml"/><Relationship Id="rId5" Type="http://schemas.openxmlformats.org/officeDocument/2006/relationships/chart" Target="../charts/chart48.xml"/><Relationship Id="rId4" Type="http://schemas.openxmlformats.org/officeDocument/2006/relationships/chart" Target="../charts/chart47.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1.xml"/><Relationship Id="rId7" Type="http://schemas.openxmlformats.org/officeDocument/2006/relationships/chart" Target="../charts/chart55.xml"/><Relationship Id="rId2" Type="http://schemas.microsoft.com/office/2007/relationships/hdphoto" Target="../media/hdphoto2.wdp"/><Relationship Id="rId1" Type="http://schemas.openxmlformats.org/officeDocument/2006/relationships/image" Target="../media/image7.png"/><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6.xml"/><Relationship Id="rId7" Type="http://schemas.openxmlformats.org/officeDocument/2006/relationships/chart" Target="../charts/chart60.xml"/><Relationship Id="rId2" Type="http://schemas.microsoft.com/office/2007/relationships/hdphoto" Target="../media/hdphoto3.wdp"/><Relationship Id="rId1" Type="http://schemas.openxmlformats.org/officeDocument/2006/relationships/image" Target="../media/image8.png"/><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61.xml"/><Relationship Id="rId7" Type="http://schemas.openxmlformats.org/officeDocument/2006/relationships/chart" Target="../charts/chart65.xml"/><Relationship Id="rId2" Type="http://schemas.microsoft.com/office/2007/relationships/hdphoto" Target="../media/hdphoto4.wdp"/><Relationship Id="rId1" Type="http://schemas.openxmlformats.org/officeDocument/2006/relationships/image" Target="../media/image9.png"/><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chart" Target="../charts/chart6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6.xml"/><Relationship Id="rId7" Type="http://schemas.openxmlformats.org/officeDocument/2006/relationships/chart" Target="../charts/chart70.xml"/><Relationship Id="rId2" Type="http://schemas.microsoft.com/office/2007/relationships/hdphoto" Target="../media/hdphoto5.wdp"/><Relationship Id="rId1" Type="http://schemas.openxmlformats.org/officeDocument/2006/relationships/image" Target="../media/image10.png"/><Relationship Id="rId6" Type="http://schemas.openxmlformats.org/officeDocument/2006/relationships/chart" Target="../charts/chart69.xml"/><Relationship Id="rId5" Type="http://schemas.openxmlformats.org/officeDocument/2006/relationships/chart" Target="../charts/chart68.xml"/><Relationship Id="rId4" Type="http://schemas.openxmlformats.org/officeDocument/2006/relationships/chart" Target="../charts/chart6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image" Target="../media/image12.png"/><Relationship Id="rId7" Type="http://schemas.openxmlformats.org/officeDocument/2006/relationships/chart" Target="../charts/chart73.xml"/><Relationship Id="rId2" Type="http://schemas.microsoft.com/office/2007/relationships/hdphoto" Target="../media/hdphoto6.wdp"/><Relationship Id="rId1" Type="http://schemas.openxmlformats.org/officeDocument/2006/relationships/image" Target="../media/image11.png"/><Relationship Id="rId6" Type="http://schemas.openxmlformats.org/officeDocument/2006/relationships/chart" Target="../charts/chart72.xml"/><Relationship Id="rId5" Type="http://schemas.openxmlformats.org/officeDocument/2006/relationships/chart" Target="../charts/chart71.xml"/><Relationship Id="rId4" Type="http://schemas.microsoft.com/office/2007/relationships/hdphoto" Target="../media/hdphoto7.wdp"/><Relationship Id="rId9" Type="http://schemas.openxmlformats.org/officeDocument/2006/relationships/chart" Target="../charts/chart75.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76.xml"/><Relationship Id="rId7" Type="http://schemas.openxmlformats.org/officeDocument/2006/relationships/chart" Target="../charts/chart80.xml"/><Relationship Id="rId2" Type="http://schemas.microsoft.com/office/2007/relationships/hdphoto" Target="../media/hdphoto8.wdp"/><Relationship Id="rId1" Type="http://schemas.openxmlformats.org/officeDocument/2006/relationships/image" Target="../media/image13.png"/><Relationship Id="rId6" Type="http://schemas.openxmlformats.org/officeDocument/2006/relationships/chart" Target="../charts/chart79.xml"/><Relationship Id="rId5" Type="http://schemas.openxmlformats.org/officeDocument/2006/relationships/chart" Target="../charts/chart78.xml"/><Relationship Id="rId4" Type="http://schemas.openxmlformats.org/officeDocument/2006/relationships/chart" Target="../charts/chart77.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84.xml"/><Relationship Id="rId3" Type="http://schemas.openxmlformats.org/officeDocument/2006/relationships/image" Target="../media/image15.png"/><Relationship Id="rId7" Type="http://schemas.openxmlformats.org/officeDocument/2006/relationships/chart" Target="../charts/chart83.xml"/><Relationship Id="rId2" Type="http://schemas.microsoft.com/office/2007/relationships/hdphoto" Target="../media/hdphoto9.wdp"/><Relationship Id="rId1" Type="http://schemas.openxmlformats.org/officeDocument/2006/relationships/image" Target="../media/image14.png"/><Relationship Id="rId6" Type="http://schemas.openxmlformats.org/officeDocument/2006/relationships/chart" Target="../charts/chart82.xml"/><Relationship Id="rId5" Type="http://schemas.openxmlformats.org/officeDocument/2006/relationships/chart" Target="../charts/chart81.xml"/><Relationship Id="rId4" Type="http://schemas.microsoft.com/office/2007/relationships/hdphoto" Target="../media/hdphoto10.wdp"/><Relationship Id="rId9" Type="http://schemas.openxmlformats.org/officeDocument/2006/relationships/chart" Target="../charts/chart85.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89.xml"/><Relationship Id="rId3" Type="http://schemas.openxmlformats.org/officeDocument/2006/relationships/image" Target="../media/image17.png"/><Relationship Id="rId7" Type="http://schemas.openxmlformats.org/officeDocument/2006/relationships/chart" Target="../charts/chart88.xml"/><Relationship Id="rId2" Type="http://schemas.microsoft.com/office/2007/relationships/hdphoto" Target="../media/hdphoto11.wdp"/><Relationship Id="rId1" Type="http://schemas.openxmlformats.org/officeDocument/2006/relationships/image" Target="../media/image16.png"/><Relationship Id="rId6" Type="http://schemas.openxmlformats.org/officeDocument/2006/relationships/chart" Target="../charts/chart87.xml"/><Relationship Id="rId5" Type="http://schemas.openxmlformats.org/officeDocument/2006/relationships/chart" Target="../charts/chart86.xml"/><Relationship Id="rId4" Type="http://schemas.microsoft.com/office/2007/relationships/hdphoto" Target="../media/hdphoto12.wdp"/><Relationship Id="rId9" Type="http://schemas.openxmlformats.org/officeDocument/2006/relationships/chart" Target="../charts/chart90.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94.xml"/><Relationship Id="rId3" Type="http://schemas.openxmlformats.org/officeDocument/2006/relationships/image" Target="../media/image19.png"/><Relationship Id="rId7" Type="http://schemas.openxmlformats.org/officeDocument/2006/relationships/chart" Target="../charts/chart93.xml"/><Relationship Id="rId2" Type="http://schemas.microsoft.com/office/2007/relationships/hdphoto" Target="../media/hdphoto13.wdp"/><Relationship Id="rId1" Type="http://schemas.openxmlformats.org/officeDocument/2006/relationships/image" Target="../media/image18.png"/><Relationship Id="rId6" Type="http://schemas.openxmlformats.org/officeDocument/2006/relationships/chart" Target="../charts/chart92.xml"/><Relationship Id="rId5" Type="http://schemas.openxmlformats.org/officeDocument/2006/relationships/chart" Target="../charts/chart91.xml"/><Relationship Id="rId4" Type="http://schemas.microsoft.com/office/2007/relationships/hdphoto" Target="../media/hdphoto14.wdp"/><Relationship Id="rId9" Type="http://schemas.openxmlformats.org/officeDocument/2006/relationships/chart" Target="../charts/chart95.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99.xml"/><Relationship Id="rId3" Type="http://schemas.openxmlformats.org/officeDocument/2006/relationships/image" Target="../media/image21.png"/><Relationship Id="rId7" Type="http://schemas.openxmlformats.org/officeDocument/2006/relationships/chart" Target="../charts/chart98.xml"/><Relationship Id="rId2" Type="http://schemas.microsoft.com/office/2007/relationships/hdphoto" Target="../media/hdphoto15.wdp"/><Relationship Id="rId1" Type="http://schemas.openxmlformats.org/officeDocument/2006/relationships/image" Target="../media/image20.png"/><Relationship Id="rId6" Type="http://schemas.openxmlformats.org/officeDocument/2006/relationships/chart" Target="../charts/chart97.xml"/><Relationship Id="rId5" Type="http://schemas.openxmlformats.org/officeDocument/2006/relationships/chart" Target="../charts/chart96.xml"/><Relationship Id="rId4" Type="http://schemas.microsoft.com/office/2007/relationships/hdphoto" Target="../media/hdphoto16.wdp"/><Relationship Id="rId9" Type="http://schemas.openxmlformats.org/officeDocument/2006/relationships/chart" Target="../charts/chart100.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101.xml"/><Relationship Id="rId7" Type="http://schemas.openxmlformats.org/officeDocument/2006/relationships/chart" Target="../charts/chart105.xml"/><Relationship Id="rId2" Type="http://schemas.microsoft.com/office/2007/relationships/hdphoto" Target="../media/hdphoto17.wdp"/><Relationship Id="rId1" Type="http://schemas.openxmlformats.org/officeDocument/2006/relationships/image" Target="../media/image22.png"/><Relationship Id="rId6" Type="http://schemas.openxmlformats.org/officeDocument/2006/relationships/chart" Target="../charts/chart104.xml"/><Relationship Id="rId5" Type="http://schemas.openxmlformats.org/officeDocument/2006/relationships/chart" Target="../charts/chart103.xml"/><Relationship Id="rId4" Type="http://schemas.openxmlformats.org/officeDocument/2006/relationships/chart" Target="../charts/chart102.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06.xml"/><Relationship Id="rId7" Type="http://schemas.openxmlformats.org/officeDocument/2006/relationships/chart" Target="../charts/chart110.xml"/><Relationship Id="rId2" Type="http://schemas.microsoft.com/office/2007/relationships/hdphoto" Target="../media/hdphoto18.wdp"/><Relationship Id="rId1" Type="http://schemas.openxmlformats.org/officeDocument/2006/relationships/image" Target="../media/image23.png"/><Relationship Id="rId6" Type="http://schemas.openxmlformats.org/officeDocument/2006/relationships/chart" Target="../charts/chart109.xml"/><Relationship Id="rId5" Type="http://schemas.openxmlformats.org/officeDocument/2006/relationships/chart" Target="../charts/chart108.xml"/><Relationship Id="rId4" Type="http://schemas.openxmlformats.org/officeDocument/2006/relationships/chart" Target="../charts/chart107.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 Id="rId6" Type="http://schemas.openxmlformats.org/officeDocument/2006/relationships/chart" Target="../charts/chart115.xml"/><Relationship Id="rId5" Type="http://schemas.openxmlformats.org/officeDocument/2006/relationships/image" Target="../media/image24.png"/><Relationship Id="rId4" Type="http://schemas.openxmlformats.org/officeDocument/2006/relationships/chart" Target="../charts/chart114.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18.xml"/><Relationship Id="rId2" Type="http://schemas.openxmlformats.org/officeDocument/2006/relationships/chart" Target="../charts/chart117.xml"/><Relationship Id="rId1" Type="http://schemas.openxmlformats.org/officeDocument/2006/relationships/chart" Target="../charts/chart116.xml"/><Relationship Id="rId6" Type="http://schemas.openxmlformats.org/officeDocument/2006/relationships/chart" Target="../charts/chart120.xml"/><Relationship Id="rId5" Type="http://schemas.openxmlformats.org/officeDocument/2006/relationships/image" Target="../media/image25.png"/><Relationship Id="rId4" Type="http://schemas.openxmlformats.org/officeDocument/2006/relationships/chart" Target="../charts/chart11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5.xml"/><Relationship Id="rId5" Type="http://schemas.openxmlformats.org/officeDocument/2006/relationships/image" Target="../media/image26.png"/><Relationship Id="rId4" Type="http://schemas.openxmlformats.org/officeDocument/2006/relationships/chart" Target="../charts/chart124.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 Id="rId6" Type="http://schemas.openxmlformats.org/officeDocument/2006/relationships/chart" Target="../charts/chart130.xml"/><Relationship Id="rId5" Type="http://schemas.openxmlformats.org/officeDocument/2006/relationships/chart" Target="../charts/chart129.xml"/><Relationship Id="rId4" Type="http://schemas.openxmlformats.org/officeDocument/2006/relationships/image" Target="../media/image27.png"/></Relationships>
</file>

<file path=xl/drawings/_rels/drawing32.xml.rels><?xml version="1.0" encoding="UTF-8" standalone="yes"?>
<Relationships xmlns="http://schemas.openxmlformats.org/package/2006/relationships"><Relationship Id="rId3" Type="http://schemas.openxmlformats.org/officeDocument/2006/relationships/chart" Target="../charts/chart133.xml"/><Relationship Id="rId2" Type="http://schemas.openxmlformats.org/officeDocument/2006/relationships/chart" Target="../charts/chart132.xml"/><Relationship Id="rId1" Type="http://schemas.openxmlformats.org/officeDocument/2006/relationships/chart" Target="../charts/chart131.xml"/><Relationship Id="rId6" Type="http://schemas.openxmlformats.org/officeDocument/2006/relationships/chart" Target="../charts/chart135.xml"/><Relationship Id="rId5" Type="http://schemas.openxmlformats.org/officeDocument/2006/relationships/chart" Target="../charts/chart134.xml"/><Relationship Id="rId4" Type="http://schemas.openxmlformats.org/officeDocument/2006/relationships/image" Target="../media/image28.png"/></Relationships>
</file>

<file path=xl/drawings/_rels/drawing33.xml.rels><?xml version="1.0" encoding="UTF-8" standalone="yes"?>
<Relationships xmlns="http://schemas.openxmlformats.org/package/2006/relationships"><Relationship Id="rId3" Type="http://schemas.openxmlformats.org/officeDocument/2006/relationships/chart" Target="../charts/chart138.xml"/><Relationship Id="rId2" Type="http://schemas.openxmlformats.org/officeDocument/2006/relationships/chart" Target="../charts/chart137.xml"/><Relationship Id="rId1" Type="http://schemas.openxmlformats.org/officeDocument/2006/relationships/chart" Target="../charts/chart136.xml"/><Relationship Id="rId6" Type="http://schemas.openxmlformats.org/officeDocument/2006/relationships/chart" Target="../charts/chart140.xml"/><Relationship Id="rId5" Type="http://schemas.openxmlformats.org/officeDocument/2006/relationships/chart" Target="../charts/chart139.xml"/><Relationship Id="rId4" Type="http://schemas.openxmlformats.org/officeDocument/2006/relationships/image" Target="../media/image29.png"/></Relationships>
</file>

<file path=xl/drawings/_rels/drawing34.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 Id="rId6" Type="http://schemas.openxmlformats.org/officeDocument/2006/relationships/chart" Target="../charts/chart145.xml"/><Relationship Id="rId5" Type="http://schemas.openxmlformats.org/officeDocument/2006/relationships/chart" Target="../charts/chart144.xml"/><Relationship Id="rId4" Type="http://schemas.openxmlformats.org/officeDocument/2006/relationships/image" Target="../media/image30.png"/></Relationships>
</file>

<file path=xl/drawings/_rels/drawing35.xml.rels><?xml version="1.0" encoding="UTF-8" standalone="yes"?>
<Relationships xmlns="http://schemas.openxmlformats.org/package/2006/relationships"><Relationship Id="rId3" Type="http://schemas.openxmlformats.org/officeDocument/2006/relationships/chart" Target="../charts/chart148.xml"/><Relationship Id="rId2" Type="http://schemas.openxmlformats.org/officeDocument/2006/relationships/chart" Target="../charts/chart147.xml"/><Relationship Id="rId1" Type="http://schemas.openxmlformats.org/officeDocument/2006/relationships/chart" Target="../charts/chart146.xml"/><Relationship Id="rId6" Type="http://schemas.openxmlformats.org/officeDocument/2006/relationships/chart" Target="../charts/chart150.xml"/><Relationship Id="rId5" Type="http://schemas.openxmlformats.org/officeDocument/2006/relationships/chart" Target="../charts/chart149.xml"/><Relationship Id="rId4" Type="http://schemas.openxmlformats.org/officeDocument/2006/relationships/image" Target="../media/image31.png"/></Relationships>
</file>

<file path=xl/drawings/_rels/drawing36.xml.rels><?xml version="1.0" encoding="UTF-8" standalone="yes"?>
<Relationships xmlns="http://schemas.openxmlformats.org/package/2006/relationships"><Relationship Id="rId3" Type="http://schemas.openxmlformats.org/officeDocument/2006/relationships/chart" Target="../charts/chart153.xml"/><Relationship Id="rId2" Type="http://schemas.openxmlformats.org/officeDocument/2006/relationships/chart" Target="../charts/chart152.xml"/><Relationship Id="rId1" Type="http://schemas.openxmlformats.org/officeDocument/2006/relationships/chart" Target="../charts/chart151.xml"/><Relationship Id="rId6" Type="http://schemas.openxmlformats.org/officeDocument/2006/relationships/chart" Target="../charts/chart155.xml"/><Relationship Id="rId5" Type="http://schemas.openxmlformats.org/officeDocument/2006/relationships/chart" Target="../charts/chart154.xml"/><Relationship Id="rId4" Type="http://schemas.openxmlformats.org/officeDocument/2006/relationships/image" Target="../media/image32.png"/></Relationships>
</file>

<file path=xl/drawings/_rels/drawing37.xml.rels><?xml version="1.0" encoding="UTF-8" standalone="yes"?>
<Relationships xmlns="http://schemas.openxmlformats.org/package/2006/relationships"><Relationship Id="rId3" Type="http://schemas.openxmlformats.org/officeDocument/2006/relationships/chart" Target="../charts/chart158.xml"/><Relationship Id="rId2" Type="http://schemas.openxmlformats.org/officeDocument/2006/relationships/chart" Target="../charts/chart157.xml"/><Relationship Id="rId1" Type="http://schemas.openxmlformats.org/officeDocument/2006/relationships/chart" Target="../charts/chart156.xml"/><Relationship Id="rId6" Type="http://schemas.openxmlformats.org/officeDocument/2006/relationships/chart" Target="../charts/chart160.xml"/><Relationship Id="rId5" Type="http://schemas.openxmlformats.org/officeDocument/2006/relationships/chart" Target="../charts/chart159.xml"/><Relationship Id="rId4" Type="http://schemas.openxmlformats.org/officeDocument/2006/relationships/image" Target="../media/image33.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163.xml"/><Relationship Id="rId2" Type="http://schemas.openxmlformats.org/officeDocument/2006/relationships/chart" Target="../charts/chart162.xml"/><Relationship Id="rId1" Type="http://schemas.openxmlformats.org/officeDocument/2006/relationships/chart" Target="../charts/chart161.xml"/><Relationship Id="rId6" Type="http://schemas.openxmlformats.org/officeDocument/2006/relationships/chart" Target="../charts/chart165.xml"/><Relationship Id="rId5" Type="http://schemas.openxmlformats.org/officeDocument/2006/relationships/chart" Target="../charts/chart164.xml"/><Relationship Id="rId4" Type="http://schemas.openxmlformats.org/officeDocument/2006/relationships/image" Target="../media/image34.png"/></Relationships>
</file>

<file path=xl/drawings/_rels/drawing39.xml.rels><?xml version="1.0" encoding="UTF-8" standalone="yes"?>
<Relationships xmlns="http://schemas.openxmlformats.org/package/2006/relationships"><Relationship Id="rId3" Type="http://schemas.openxmlformats.org/officeDocument/2006/relationships/chart" Target="../charts/chart168.xml"/><Relationship Id="rId2" Type="http://schemas.openxmlformats.org/officeDocument/2006/relationships/chart" Target="../charts/chart167.xml"/><Relationship Id="rId1" Type="http://schemas.openxmlformats.org/officeDocument/2006/relationships/chart" Target="../charts/chart166.xml"/><Relationship Id="rId6" Type="http://schemas.openxmlformats.org/officeDocument/2006/relationships/chart" Target="../charts/chart170.xml"/><Relationship Id="rId5" Type="http://schemas.openxmlformats.org/officeDocument/2006/relationships/chart" Target="../charts/chart169.xml"/><Relationship Id="rId4" Type="http://schemas.openxmlformats.org/officeDocument/2006/relationships/image" Target="../media/image35.png"/></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73.xml"/><Relationship Id="rId2" Type="http://schemas.openxmlformats.org/officeDocument/2006/relationships/chart" Target="../charts/chart172.xml"/><Relationship Id="rId1" Type="http://schemas.openxmlformats.org/officeDocument/2006/relationships/chart" Target="../charts/chart171.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175.xml"/><Relationship Id="rId1" Type="http://schemas.openxmlformats.org/officeDocument/2006/relationships/chart" Target="../charts/chart174.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78.xml"/><Relationship Id="rId2" Type="http://schemas.openxmlformats.org/officeDocument/2006/relationships/chart" Target="../charts/chart177.xml"/><Relationship Id="rId1" Type="http://schemas.openxmlformats.org/officeDocument/2006/relationships/chart" Target="../charts/chart176.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180.xml"/><Relationship Id="rId1" Type="http://schemas.openxmlformats.org/officeDocument/2006/relationships/chart" Target="../charts/chart17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181.xml"/></Relationships>
</file>

<file path=xl/drawings/_rels/drawing45.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8.png"/></Relationships>
</file>

<file path=xl/drawings/_rels/drawing47.xml.rels><?xml version="1.0" encoding="UTF-8" standalone="yes"?>
<Relationships xmlns="http://schemas.openxmlformats.org/package/2006/relationships"><Relationship Id="rId1" Type="http://schemas.openxmlformats.org/officeDocument/2006/relationships/image" Target="../media/image39.png"/></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 Id="rId9"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1800000</xdr:colOff>
      <xdr:row>0</xdr:row>
      <xdr:rowOff>597114</xdr:rowOff>
    </xdr:to>
    <xdr:pic>
      <xdr:nvPicPr>
        <xdr:cNvPr id="2" name="Obráze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800000" cy="597113"/>
        </a:xfrm>
        <a:prstGeom prst="rect">
          <a:avLst/>
        </a:prstGeom>
      </xdr:spPr>
    </xdr:pic>
    <xdr:clientData/>
  </xdr:twoCellAnchor>
  <xdr:twoCellAnchor editAs="oneCell">
    <xdr:from>
      <xdr:col>0</xdr:col>
      <xdr:colOff>0</xdr:colOff>
      <xdr:row>0</xdr:row>
      <xdr:rowOff>3056372</xdr:rowOff>
    </xdr:from>
    <xdr:to>
      <xdr:col>2</xdr:col>
      <xdr:colOff>368119</xdr:colOff>
      <xdr:row>1</xdr:row>
      <xdr:rowOff>4485848</xdr:rowOff>
    </xdr:to>
    <xdr:pic>
      <xdr:nvPicPr>
        <xdr:cNvPr id="6" name="Obrázek 5">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056372"/>
          <a:ext cx="6500754" cy="6507034"/>
        </a:xfrm>
        <a:prstGeom prst="rect">
          <a:avLst/>
        </a:prstGeom>
      </xdr:spPr>
    </xdr:pic>
    <xdr:clientData/>
  </xdr:twoCellAnchor>
  <xdr:twoCellAnchor editAs="oneCell">
    <xdr:from>
      <xdr:col>1</xdr:col>
      <xdr:colOff>2250645</xdr:colOff>
      <xdr:row>1</xdr:row>
      <xdr:rowOff>4372248</xdr:rowOff>
    </xdr:from>
    <xdr:to>
      <xdr:col>2</xdr:col>
      <xdr:colOff>33531</xdr:colOff>
      <xdr:row>2</xdr:row>
      <xdr:rowOff>97864</xdr:rowOff>
    </xdr:to>
    <xdr:pic>
      <xdr:nvPicPr>
        <xdr:cNvPr id="8" name="Obráze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20222" y="9449806"/>
          <a:ext cx="1145944" cy="8031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85725</xdr:colOff>
      <xdr:row>20</xdr:row>
      <xdr:rowOff>104775</xdr:rowOff>
    </xdr:from>
    <xdr:to>
      <xdr:col>12</xdr:col>
      <xdr:colOff>646460</xdr:colOff>
      <xdr:row>44</xdr:row>
      <xdr:rowOff>40822</xdr:rowOff>
    </xdr:to>
    <xdr:graphicFrame macro="">
      <xdr:nvGraphicFramePr>
        <xdr:cNvPr id="2" name="Graf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104775</xdr:rowOff>
    </xdr:from>
    <xdr:to>
      <xdr:col>7</xdr:col>
      <xdr:colOff>85724</xdr:colOff>
      <xdr:row>34</xdr:row>
      <xdr:rowOff>59872</xdr:rowOff>
    </xdr:to>
    <xdr:graphicFrame macro="">
      <xdr:nvGraphicFramePr>
        <xdr:cNvPr id="4" name="Graf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xdr:row>
      <xdr:rowOff>0</xdr:rowOff>
    </xdr:from>
    <xdr:to>
      <xdr:col>0</xdr:col>
      <xdr:colOff>123825</xdr:colOff>
      <xdr:row>20</xdr:row>
      <xdr:rowOff>0</xdr:rowOff>
    </xdr:to>
    <xdr:graphicFrame macro="">
      <xdr:nvGraphicFramePr>
        <xdr:cNvPr id="5" name="Graf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31</xdr:row>
      <xdr:rowOff>13607</xdr:rowOff>
    </xdr:from>
    <xdr:to>
      <xdr:col>7</xdr:col>
      <xdr:colOff>200024</xdr:colOff>
      <xdr:row>45</xdr:row>
      <xdr:rowOff>68035</xdr:rowOff>
    </xdr:to>
    <xdr:graphicFrame macro="">
      <xdr:nvGraphicFramePr>
        <xdr:cNvPr id="3" name="Graf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16</xdr:row>
      <xdr:rowOff>81643</xdr:rowOff>
    </xdr:from>
    <xdr:to>
      <xdr:col>13</xdr:col>
      <xdr:colOff>645795</xdr:colOff>
      <xdr:row>41</xdr:row>
      <xdr:rowOff>139065</xdr:rowOff>
    </xdr:to>
    <xdr:graphicFrame macro="">
      <xdr:nvGraphicFramePr>
        <xdr:cNvPr id="3" name="Graf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4761</xdr:rowOff>
    </xdr:from>
    <xdr:to>
      <xdr:col>0</xdr:col>
      <xdr:colOff>142875</xdr:colOff>
      <xdr:row>15</xdr:row>
      <xdr:rowOff>0</xdr:rowOff>
    </xdr:to>
    <xdr:graphicFrame macro="">
      <xdr:nvGraphicFramePr>
        <xdr:cNvPr id="2" name="Graf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8282</xdr:colOff>
      <xdr:row>19</xdr:row>
      <xdr:rowOff>9524</xdr:rowOff>
    </xdr:from>
    <xdr:to>
      <xdr:col>9</xdr:col>
      <xdr:colOff>911679</xdr:colOff>
      <xdr:row>43</xdr:row>
      <xdr:rowOff>147411</xdr:rowOff>
    </xdr:to>
    <xdr:graphicFrame macro="">
      <xdr:nvGraphicFramePr>
        <xdr:cNvPr id="3" name="Graf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xdr:colOff>
      <xdr:row>19</xdr:row>
      <xdr:rowOff>140722</xdr:rowOff>
    </xdr:from>
    <xdr:to>
      <xdr:col>9</xdr:col>
      <xdr:colOff>906531</xdr:colOff>
      <xdr:row>42</xdr:row>
      <xdr:rowOff>104776</xdr:rowOff>
    </xdr:to>
    <xdr:graphicFrame macro="">
      <xdr:nvGraphicFramePr>
        <xdr:cNvPr id="2" name="Graf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467846</xdr:colOff>
      <xdr:row>36</xdr:row>
      <xdr:rowOff>22411</xdr:rowOff>
    </xdr:from>
    <xdr:to>
      <xdr:col>14</xdr:col>
      <xdr:colOff>112057</xdr:colOff>
      <xdr:row>44</xdr:row>
      <xdr:rowOff>33618</xdr:rowOff>
    </xdr:to>
    <xdr:graphicFrame macro="">
      <xdr:nvGraphicFramePr>
        <xdr:cNvPr id="4" name="Graf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366431</xdr:colOff>
      <xdr:row>36</xdr:row>
      <xdr:rowOff>33618</xdr:rowOff>
    </xdr:from>
    <xdr:to>
      <xdr:col>14</xdr:col>
      <xdr:colOff>489695</xdr:colOff>
      <xdr:row>44</xdr:row>
      <xdr:rowOff>22412</xdr:rowOff>
    </xdr:to>
    <xdr:graphicFrame macro="">
      <xdr:nvGraphicFramePr>
        <xdr:cNvPr id="2" name="Graf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44823</xdr:colOff>
      <xdr:row>36</xdr:row>
      <xdr:rowOff>22411</xdr:rowOff>
    </xdr:from>
    <xdr:to>
      <xdr:col>3</xdr:col>
      <xdr:colOff>359147</xdr:colOff>
      <xdr:row>44</xdr:row>
      <xdr:rowOff>33618</xdr:rowOff>
    </xdr:to>
    <xdr:graphicFrame macro="">
      <xdr:nvGraphicFramePr>
        <xdr:cNvPr id="3" name="Graf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27</xdr:row>
      <xdr:rowOff>9525</xdr:rowOff>
    </xdr:from>
    <xdr:to>
      <xdr:col>0</xdr:col>
      <xdr:colOff>123825</xdr:colOff>
      <xdr:row>35</xdr:row>
      <xdr:rowOff>0</xdr:rowOff>
    </xdr:to>
    <xdr:graphicFrame macro="">
      <xdr:nvGraphicFramePr>
        <xdr:cNvPr id="6" name="Graf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xdr:row>
      <xdr:rowOff>212187</xdr:rowOff>
    </xdr:from>
    <xdr:to>
      <xdr:col>0</xdr:col>
      <xdr:colOff>1082829</xdr:colOff>
      <xdr:row>5</xdr:row>
      <xdr:rowOff>154622</xdr:rowOff>
    </xdr:to>
    <xdr:pic>
      <xdr:nvPicPr>
        <xdr:cNvPr id="8" name="Obrázek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9389" b="9389"/>
        <a:stretch/>
      </xdr:blipFill>
      <xdr:spPr>
        <a:xfrm>
          <a:off x="1" y="469922"/>
          <a:ext cx="1082828" cy="637200"/>
        </a:xfrm>
        <a:prstGeom prst="rect">
          <a:avLst/>
        </a:prstGeom>
      </xdr:spPr>
    </xdr:pic>
    <xdr:clientData/>
  </xdr:twoCellAnchor>
  <xdr:twoCellAnchor>
    <xdr:from>
      <xdr:col>0</xdr:col>
      <xdr:colOff>0</xdr:colOff>
      <xdr:row>9</xdr:row>
      <xdr:rowOff>9238</xdr:rowOff>
    </xdr:from>
    <xdr:to>
      <xdr:col>0</xdr:col>
      <xdr:colOff>123825</xdr:colOff>
      <xdr:row>25</xdr:row>
      <xdr:rowOff>89546</xdr:rowOff>
    </xdr:to>
    <xdr:graphicFrame macro="">
      <xdr:nvGraphicFramePr>
        <xdr:cNvPr id="9" name="Graf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333379</xdr:colOff>
      <xdr:row>35</xdr:row>
      <xdr:rowOff>19050</xdr:rowOff>
    </xdr:from>
    <xdr:to>
      <xdr:col>12</xdr:col>
      <xdr:colOff>326572</xdr:colOff>
      <xdr:row>45</xdr:row>
      <xdr:rowOff>95249</xdr:rowOff>
    </xdr:to>
    <xdr:graphicFrame macro="">
      <xdr:nvGraphicFramePr>
        <xdr:cNvPr id="2" name="Graf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424815</xdr:colOff>
      <xdr:row>35</xdr:row>
      <xdr:rowOff>47625</xdr:rowOff>
    </xdr:from>
    <xdr:to>
      <xdr:col>14</xdr:col>
      <xdr:colOff>474889</xdr:colOff>
      <xdr:row>45</xdr:row>
      <xdr:rowOff>81643</xdr:rowOff>
    </xdr:to>
    <xdr:graphicFrame macro="">
      <xdr:nvGraphicFramePr>
        <xdr:cNvPr id="3" name="Graf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19050</xdr:rowOff>
    </xdr:from>
    <xdr:to>
      <xdr:col>3</xdr:col>
      <xdr:colOff>314324</xdr:colOff>
      <xdr:row>45</xdr:row>
      <xdr:rowOff>72119</xdr:rowOff>
    </xdr:to>
    <xdr:graphicFrame macro="">
      <xdr:nvGraphicFramePr>
        <xdr:cNvPr id="4" name="Graf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60960</xdr:colOff>
      <xdr:row>1</xdr:row>
      <xdr:rowOff>9525</xdr:rowOff>
    </xdr:from>
    <xdr:to>
      <xdr:col>0</xdr:col>
      <xdr:colOff>1027464</xdr:colOff>
      <xdr:row>6</xdr:row>
      <xdr:rowOff>60616</xdr:rowOff>
    </xdr:to>
    <xdr:pic>
      <xdr:nvPicPr>
        <xdr:cNvPr id="9" name="Obrázek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0960" y="240846"/>
          <a:ext cx="966504" cy="677020"/>
        </a:xfrm>
        <a:prstGeom prst="rect">
          <a:avLst/>
        </a:prstGeom>
      </xdr:spPr>
    </xdr:pic>
    <xdr:clientData/>
  </xdr:twoCellAnchor>
  <xdr:twoCellAnchor>
    <xdr:from>
      <xdr:col>0</xdr:col>
      <xdr:colOff>0</xdr:colOff>
      <xdr:row>9</xdr:row>
      <xdr:rowOff>17478</xdr:rowOff>
    </xdr:from>
    <xdr:to>
      <xdr:col>0</xdr:col>
      <xdr:colOff>123825</xdr:colOff>
      <xdr:row>24</xdr:row>
      <xdr:rowOff>132826</xdr:rowOff>
    </xdr:to>
    <xdr:graphicFrame macro="">
      <xdr:nvGraphicFramePr>
        <xdr:cNvPr id="8" name="Graf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7" name="Obrázek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8" name="Graf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9" name="Graf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10" name="Graf 9">
          <a:extLst>
            <a:ext uri="{FF2B5EF4-FFF2-40B4-BE49-F238E27FC236}">
              <a16:creationId xmlns:a16="http://schemas.microsoft.com/office/drawing/2014/main" id="{00000000-0008-0000-1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1" name="Graf 10">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2" name="Graf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8" name="Graf 7">
          <a:extLst>
            <a:ext uri="{FF2B5EF4-FFF2-40B4-BE49-F238E27FC236}">
              <a16:creationId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9" name="Graf 8">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0" name="Graf 9">
          <a:extLst>
            <a:ext uri="{FF2B5EF4-FFF2-40B4-BE49-F238E27FC236}">
              <a16:creationId xmlns:a16="http://schemas.microsoft.com/office/drawing/2014/main" id="{00000000-0008-0000-1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1" name="Graf 10">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9525</xdr:rowOff>
    </xdr:from>
    <xdr:to>
      <xdr:col>0</xdr:col>
      <xdr:colOff>161925</xdr:colOff>
      <xdr:row>16</xdr:row>
      <xdr:rowOff>0</xdr:rowOff>
    </xdr:to>
    <xdr:graphicFrame macro="">
      <xdr:nvGraphicFramePr>
        <xdr:cNvPr id="3" name="Graf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23812</xdr:rowOff>
    </xdr:from>
    <xdr:to>
      <xdr:col>13</xdr:col>
      <xdr:colOff>666750</xdr:colOff>
      <xdr:row>39</xdr:row>
      <xdr:rowOff>55012</xdr:rowOff>
    </xdr:to>
    <xdr:graphicFrame macro="">
      <xdr:nvGraphicFramePr>
        <xdr:cNvPr id="4" name="Graf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7" name="Obrázek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17</xdr:row>
      <xdr:rowOff>1</xdr:rowOff>
    </xdr:from>
    <xdr:to>
      <xdr:col>1</xdr:col>
      <xdr:colOff>451350</xdr:colOff>
      <xdr:row>21</xdr:row>
      <xdr:rowOff>19152</xdr:rowOff>
    </xdr:to>
    <xdr:pic>
      <xdr:nvPicPr>
        <xdr:cNvPr id="3" name="Obráze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1"/>
          <a:ext cx="1080000" cy="621131"/>
        </a:xfrm>
        <a:prstGeom prst="rect">
          <a:avLst/>
        </a:prstGeom>
      </xdr:spPr>
    </xdr:pic>
    <xdr:clientData/>
  </xdr:twoCellAnchor>
  <xdr:twoCellAnchor editAs="oneCell">
    <xdr:from>
      <xdr:col>0</xdr:col>
      <xdr:colOff>0</xdr:colOff>
      <xdr:row>2</xdr:row>
      <xdr:rowOff>0</xdr:rowOff>
    </xdr:from>
    <xdr:to>
      <xdr:col>1</xdr:col>
      <xdr:colOff>451350</xdr:colOff>
      <xdr:row>5</xdr:row>
      <xdr:rowOff>144881</xdr:rowOff>
    </xdr:to>
    <xdr:pic>
      <xdr:nvPicPr>
        <xdr:cNvPr id="8" name="Obrázek 7">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5"/>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265342</xdr:colOff>
      <xdr:row>35</xdr:row>
      <xdr:rowOff>38101</xdr:rowOff>
    </xdr:from>
    <xdr:to>
      <xdr:col>12</xdr:col>
      <xdr:colOff>68036</xdr:colOff>
      <xdr:row>45</xdr:row>
      <xdr:rowOff>47626</xdr:rowOff>
    </xdr:to>
    <xdr:graphicFrame macro="">
      <xdr:nvGraphicFramePr>
        <xdr:cNvPr id="2" name="Graf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408214</xdr:colOff>
      <xdr:row>35</xdr:row>
      <xdr:rowOff>9526</xdr:rowOff>
    </xdr:from>
    <xdr:to>
      <xdr:col>14</xdr:col>
      <xdr:colOff>485775</xdr:colOff>
      <xdr:row>45</xdr:row>
      <xdr:rowOff>80284</xdr:rowOff>
    </xdr:to>
    <xdr:graphicFrame macro="">
      <xdr:nvGraphicFramePr>
        <xdr:cNvPr id="3" name="Graf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38101</xdr:rowOff>
    </xdr:from>
    <xdr:to>
      <xdr:col>3</xdr:col>
      <xdr:colOff>314324</xdr:colOff>
      <xdr:row>45</xdr:row>
      <xdr:rowOff>72120</xdr:rowOff>
    </xdr:to>
    <xdr:graphicFrame macro="">
      <xdr:nvGraphicFramePr>
        <xdr:cNvPr id="4" name="Graf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a:extLst>
            <a:ext uri="{FF2B5EF4-FFF2-40B4-BE49-F238E27FC236}">
              <a16:creationId xmlns:a16="http://schemas.microsoft.com/office/drawing/2014/main" id="{00000000-0008-0000-1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127991</xdr:colOff>
      <xdr:row>1</xdr:row>
      <xdr:rowOff>0</xdr:rowOff>
    </xdr:from>
    <xdr:to>
      <xdr:col>0</xdr:col>
      <xdr:colOff>1038472</xdr:colOff>
      <xdr:row>6</xdr:row>
      <xdr:rowOff>11271</xdr:rowOff>
    </xdr:to>
    <xdr:pic>
      <xdr:nvPicPr>
        <xdr:cNvPr id="7" name="Obrázek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7991" y="231321"/>
          <a:ext cx="910481" cy="637200"/>
        </a:xfrm>
        <a:prstGeom prst="rect">
          <a:avLst/>
        </a:prstGeom>
      </xdr:spPr>
    </xdr:pic>
    <xdr:clientData/>
  </xdr:twoCellAnchor>
  <xdr:twoCellAnchor>
    <xdr:from>
      <xdr:col>0</xdr:col>
      <xdr:colOff>0</xdr:colOff>
      <xdr:row>8</xdr:row>
      <xdr:rowOff>152400</xdr:rowOff>
    </xdr:from>
    <xdr:to>
      <xdr:col>0</xdr:col>
      <xdr:colOff>123825</xdr:colOff>
      <xdr:row>24</xdr:row>
      <xdr:rowOff>135775</xdr:rowOff>
    </xdr:to>
    <xdr:graphicFrame macro="">
      <xdr:nvGraphicFramePr>
        <xdr:cNvPr id="8" name="Graf 7">
          <a:extLst>
            <a:ext uri="{FF2B5EF4-FFF2-40B4-BE49-F238E27FC236}">
              <a16:creationId xmlns:a16="http://schemas.microsoft.com/office/drawing/2014/main" id="{00000000-0008-0000-1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3</xdr:col>
      <xdr:colOff>311606</xdr:colOff>
      <xdr:row>35</xdr:row>
      <xdr:rowOff>19050</xdr:rowOff>
    </xdr:from>
    <xdr:to>
      <xdr:col>12</xdr:col>
      <xdr:colOff>95251</xdr:colOff>
      <xdr:row>45</xdr:row>
      <xdr:rowOff>89807</xdr:rowOff>
    </xdr:to>
    <xdr:graphicFrame macro="">
      <xdr:nvGraphicFramePr>
        <xdr:cNvPr id="2" name="Graf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400050</xdr:colOff>
      <xdr:row>35</xdr:row>
      <xdr:rowOff>38100</xdr:rowOff>
    </xdr:from>
    <xdr:to>
      <xdr:col>14</xdr:col>
      <xdr:colOff>514350</xdr:colOff>
      <xdr:row>45</xdr:row>
      <xdr:rowOff>89808</xdr:rowOff>
    </xdr:to>
    <xdr:graphicFrame macro="">
      <xdr:nvGraphicFramePr>
        <xdr:cNvPr id="3" name="Graf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38100</xdr:rowOff>
    </xdr:from>
    <xdr:to>
      <xdr:col>3</xdr:col>
      <xdr:colOff>314324</xdr:colOff>
      <xdr:row>45</xdr:row>
      <xdr:rowOff>95251</xdr:rowOff>
    </xdr:to>
    <xdr:graphicFrame macro="">
      <xdr:nvGraphicFramePr>
        <xdr:cNvPr id="4" name="Graf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17145</xdr:rowOff>
    </xdr:from>
    <xdr:to>
      <xdr:col>0</xdr:col>
      <xdr:colOff>123825</xdr:colOff>
      <xdr:row>34</xdr:row>
      <xdr:rowOff>7620</xdr:rowOff>
    </xdr:to>
    <xdr:graphicFrame macro="">
      <xdr:nvGraphicFramePr>
        <xdr:cNvPr id="6" name="Graf 5">
          <a:extLst>
            <a:ext uri="{FF2B5EF4-FFF2-40B4-BE49-F238E27FC236}">
              <a16:creationId xmlns:a16="http://schemas.microsoft.com/office/drawing/2014/main" id="{00000000-0008-0000-2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99497</xdr:colOff>
      <xdr:row>1</xdr:row>
      <xdr:rowOff>0</xdr:rowOff>
    </xdr:from>
    <xdr:to>
      <xdr:col>0</xdr:col>
      <xdr:colOff>1005217</xdr:colOff>
      <xdr:row>6</xdr:row>
      <xdr:rowOff>7920</xdr:rowOff>
    </xdr:to>
    <xdr:pic>
      <xdr:nvPicPr>
        <xdr:cNvPr id="7" name="Obrázek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99497" y="231321"/>
          <a:ext cx="905720" cy="633849"/>
        </a:xfrm>
        <a:prstGeom prst="rect">
          <a:avLst/>
        </a:prstGeom>
      </xdr:spPr>
    </xdr:pic>
    <xdr:clientData/>
  </xdr:twoCellAnchor>
  <xdr:twoCellAnchor>
    <xdr:from>
      <xdr:col>0</xdr:col>
      <xdr:colOff>0</xdr:colOff>
      <xdr:row>9</xdr:row>
      <xdr:rowOff>0</xdr:rowOff>
    </xdr:from>
    <xdr:to>
      <xdr:col>0</xdr:col>
      <xdr:colOff>123825</xdr:colOff>
      <xdr:row>25</xdr:row>
      <xdr:rowOff>0</xdr:rowOff>
    </xdr:to>
    <xdr:graphicFrame macro="">
      <xdr:nvGraphicFramePr>
        <xdr:cNvPr id="8" name="Graf 7">
          <a:extLst>
            <a:ext uri="{FF2B5EF4-FFF2-40B4-BE49-F238E27FC236}">
              <a16:creationId xmlns:a16="http://schemas.microsoft.com/office/drawing/2014/main" id="{00000000-0008-0000-2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23</xdr:row>
      <xdr:rowOff>76200</xdr:rowOff>
    </xdr:from>
    <xdr:to>
      <xdr:col>7</xdr:col>
      <xdr:colOff>247650</xdr:colOff>
      <xdr:row>45</xdr:row>
      <xdr:rowOff>104775</xdr:rowOff>
    </xdr:to>
    <xdr:graphicFrame macro="">
      <xdr:nvGraphicFramePr>
        <xdr:cNvPr id="2" name="Graf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9524</xdr:rowOff>
    </xdr:from>
    <xdr:to>
      <xdr:col>0</xdr:col>
      <xdr:colOff>123825</xdr:colOff>
      <xdr:row>23</xdr:row>
      <xdr:rowOff>85724</xdr:rowOff>
    </xdr:to>
    <xdr:graphicFrame macro="">
      <xdr:nvGraphicFramePr>
        <xdr:cNvPr id="5" name="Graf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333375</xdr:colOff>
      <xdr:row>23</xdr:row>
      <xdr:rowOff>76200</xdr:rowOff>
    </xdr:from>
    <xdr:to>
      <xdr:col>13</xdr:col>
      <xdr:colOff>653142</xdr:colOff>
      <xdr:row>45</xdr:row>
      <xdr:rowOff>95250</xdr:rowOff>
    </xdr:to>
    <xdr:graphicFrame macro="">
      <xdr:nvGraphicFramePr>
        <xdr:cNvPr id="3" name="Graf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3</xdr:col>
      <xdr:colOff>292555</xdr:colOff>
      <xdr:row>35</xdr:row>
      <xdr:rowOff>38100</xdr:rowOff>
    </xdr:from>
    <xdr:to>
      <xdr:col>12</xdr:col>
      <xdr:colOff>435428</xdr:colOff>
      <xdr:row>45</xdr:row>
      <xdr:rowOff>66676</xdr:rowOff>
    </xdr:to>
    <xdr:graphicFrame macro="">
      <xdr:nvGraphicFramePr>
        <xdr:cNvPr id="2" name="Graf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425904</xdr:colOff>
      <xdr:row>35</xdr:row>
      <xdr:rowOff>38100</xdr:rowOff>
    </xdr:from>
    <xdr:to>
      <xdr:col>14</xdr:col>
      <xdr:colOff>466725</xdr:colOff>
      <xdr:row>45</xdr:row>
      <xdr:rowOff>88447</xdr:rowOff>
    </xdr:to>
    <xdr:graphicFrame macro="">
      <xdr:nvGraphicFramePr>
        <xdr:cNvPr id="3" name="Graf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38100</xdr:rowOff>
    </xdr:from>
    <xdr:to>
      <xdr:col>3</xdr:col>
      <xdr:colOff>314324</xdr:colOff>
      <xdr:row>45</xdr:row>
      <xdr:rowOff>95250</xdr:rowOff>
    </xdr:to>
    <xdr:graphicFrame macro="">
      <xdr:nvGraphicFramePr>
        <xdr:cNvPr id="4" name="Graf 3">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a:extLst>
            <a:ext uri="{FF2B5EF4-FFF2-40B4-BE49-F238E27FC236}">
              <a16:creationId xmlns:a16="http://schemas.microsoft.com/office/drawing/2014/main" id="{00000000-0008-0000-2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99416</xdr:colOff>
      <xdr:row>1</xdr:row>
      <xdr:rowOff>0</xdr:rowOff>
    </xdr:from>
    <xdr:to>
      <xdr:col>0</xdr:col>
      <xdr:colOff>1007831</xdr:colOff>
      <xdr:row>6</xdr:row>
      <xdr:rowOff>9825</xdr:rowOff>
    </xdr:to>
    <xdr:pic>
      <xdr:nvPicPr>
        <xdr:cNvPr id="7" name="Obrázek 6">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99416" y="231321"/>
          <a:ext cx="908415" cy="635754"/>
        </a:xfrm>
        <a:prstGeom prst="rect">
          <a:avLst/>
        </a:prstGeom>
      </xdr:spPr>
    </xdr:pic>
    <xdr:clientData/>
  </xdr:twoCellAnchor>
  <xdr:twoCellAnchor>
    <xdr:from>
      <xdr:col>0</xdr:col>
      <xdr:colOff>0</xdr:colOff>
      <xdr:row>8</xdr:row>
      <xdr:rowOff>153184</xdr:rowOff>
    </xdr:from>
    <xdr:to>
      <xdr:col>0</xdr:col>
      <xdr:colOff>123825</xdr:colOff>
      <xdr:row>24</xdr:row>
      <xdr:rowOff>137473</xdr:rowOff>
    </xdr:to>
    <xdr:graphicFrame macro="">
      <xdr:nvGraphicFramePr>
        <xdr:cNvPr id="8" name="Graf 7">
          <a:extLst>
            <a:ext uri="{FF2B5EF4-FFF2-40B4-BE49-F238E27FC236}">
              <a16:creationId xmlns:a16="http://schemas.microsoft.com/office/drawing/2014/main" id="{00000000-0008-0000-2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3</xdr:col>
      <xdr:colOff>238127</xdr:colOff>
      <xdr:row>36</xdr:row>
      <xdr:rowOff>28575</xdr:rowOff>
    </xdr:from>
    <xdr:to>
      <xdr:col>13</xdr:col>
      <xdr:colOff>244929</xdr:colOff>
      <xdr:row>45</xdr:row>
      <xdr:rowOff>29936</xdr:rowOff>
    </xdr:to>
    <xdr:graphicFrame macro="">
      <xdr:nvGraphicFramePr>
        <xdr:cNvPr id="2" name="Graf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285751</xdr:colOff>
      <xdr:row>36</xdr:row>
      <xdr:rowOff>19050</xdr:rowOff>
    </xdr:from>
    <xdr:to>
      <xdr:col>14</xdr:col>
      <xdr:colOff>342901</xdr:colOff>
      <xdr:row>45</xdr:row>
      <xdr:rowOff>104775</xdr:rowOff>
    </xdr:to>
    <xdr:graphicFrame macro="">
      <xdr:nvGraphicFramePr>
        <xdr:cNvPr id="3" name="Graf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28575</xdr:rowOff>
    </xdr:from>
    <xdr:to>
      <xdr:col>3</xdr:col>
      <xdr:colOff>314324</xdr:colOff>
      <xdr:row>45</xdr:row>
      <xdr:rowOff>68036</xdr:rowOff>
    </xdr:to>
    <xdr:graphicFrame macro="">
      <xdr:nvGraphicFramePr>
        <xdr:cNvPr id="4" name="Graf 3">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100159</xdr:colOff>
      <xdr:row>1</xdr:row>
      <xdr:rowOff>0</xdr:rowOff>
    </xdr:from>
    <xdr:to>
      <xdr:col>0</xdr:col>
      <xdr:colOff>1008574</xdr:colOff>
      <xdr:row>6</xdr:row>
      <xdr:rowOff>9825</xdr:rowOff>
    </xdr:to>
    <xdr:pic>
      <xdr:nvPicPr>
        <xdr:cNvPr id="7" name="Obrázek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159" y="231321"/>
          <a:ext cx="908415" cy="635754"/>
        </a:xfrm>
        <a:prstGeom prst="rect">
          <a:avLst/>
        </a:prstGeom>
      </xdr:spPr>
    </xdr:pic>
    <xdr:clientData/>
  </xdr:twoCellAnchor>
  <xdr:twoCellAnchor>
    <xdr:from>
      <xdr:col>0</xdr:col>
      <xdr:colOff>0</xdr:colOff>
      <xdr:row>27</xdr:row>
      <xdr:rowOff>15240</xdr:rowOff>
    </xdr:from>
    <xdr:to>
      <xdr:col>0</xdr:col>
      <xdr:colOff>123825</xdr:colOff>
      <xdr:row>35</xdr:row>
      <xdr:rowOff>5715</xdr:rowOff>
    </xdr:to>
    <xdr:graphicFrame macro="">
      <xdr:nvGraphicFramePr>
        <xdr:cNvPr id="12" name="Graf 11">
          <a:extLst>
            <a:ext uri="{FF2B5EF4-FFF2-40B4-BE49-F238E27FC236}">
              <a16:creationId xmlns:a16="http://schemas.microsoft.com/office/drawing/2014/main" id="{00000000-0008-0000-2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25</xdr:row>
      <xdr:rowOff>0</xdr:rowOff>
    </xdr:to>
    <xdr:graphicFrame macro="">
      <xdr:nvGraphicFramePr>
        <xdr:cNvPr id="8" name="Graf 7">
          <a:extLst>
            <a:ext uri="{FF2B5EF4-FFF2-40B4-BE49-F238E27FC236}">
              <a16:creationId xmlns:a16="http://schemas.microsoft.com/office/drawing/2014/main" id="{00000000-0008-0000-2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3</xdr:col>
      <xdr:colOff>278947</xdr:colOff>
      <xdr:row>35</xdr:row>
      <xdr:rowOff>66675</xdr:rowOff>
    </xdr:from>
    <xdr:to>
      <xdr:col>12</xdr:col>
      <xdr:colOff>190500</xdr:colOff>
      <xdr:row>45</xdr:row>
      <xdr:rowOff>31297</xdr:rowOff>
    </xdr:to>
    <xdr:graphicFrame macro="">
      <xdr:nvGraphicFramePr>
        <xdr:cNvPr id="2" name="Graf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400050</xdr:colOff>
      <xdr:row>35</xdr:row>
      <xdr:rowOff>66675</xdr:rowOff>
    </xdr:from>
    <xdr:to>
      <xdr:col>14</xdr:col>
      <xdr:colOff>514350</xdr:colOff>
      <xdr:row>45</xdr:row>
      <xdr:rowOff>73620</xdr:rowOff>
    </xdr:to>
    <xdr:graphicFrame macro="">
      <xdr:nvGraphicFramePr>
        <xdr:cNvPr id="3" name="Graf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66675</xdr:rowOff>
    </xdr:from>
    <xdr:to>
      <xdr:col>3</xdr:col>
      <xdr:colOff>314324</xdr:colOff>
      <xdr:row>45</xdr:row>
      <xdr:rowOff>81829</xdr:rowOff>
    </xdr:to>
    <xdr:graphicFrame macro="">
      <xdr:nvGraphicFramePr>
        <xdr:cNvPr id="4" name="Graf 3">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101507</xdr:colOff>
      <xdr:row>1</xdr:row>
      <xdr:rowOff>0</xdr:rowOff>
    </xdr:from>
    <xdr:to>
      <xdr:col>0</xdr:col>
      <xdr:colOff>1007227</xdr:colOff>
      <xdr:row>6</xdr:row>
      <xdr:rowOff>7920</xdr:rowOff>
    </xdr:to>
    <xdr:pic>
      <xdr:nvPicPr>
        <xdr:cNvPr id="7" name="Obrázek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1507" y="231321"/>
          <a:ext cx="905720" cy="633849"/>
        </a:xfrm>
        <a:prstGeom prst="rect">
          <a:avLst/>
        </a:prstGeom>
      </xdr:spPr>
    </xdr:pic>
    <xdr:clientData/>
  </xdr:twoCellAnchor>
  <xdr:twoCellAnchor>
    <xdr:from>
      <xdr:col>0</xdr:col>
      <xdr:colOff>0</xdr:colOff>
      <xdr:row>26</xdr:row>
      <xdr:rowOff>16420</xdr:rowOff>
    </xdr:from>
    <xdr:to>
      <xdr:col>0</xdr:col>
      <xdr:colOff>123825</xdr:colOff>
      <xdr:row>34</xdr:row>
      <xdr:rowOff>7158</xdr:rowOff>
    </xdr:to>
    <xdr:graphicFrame macro="">
      <xdr:nvGraphicFramePr>
        <xdr:cNvPr id="8" name="Graf 7">
          <a:extLst>
            <a:ext uri="{FF2B5EF4-FFF2-40B4-BE49-F238E27FC236}">
              <a16:creationId xmlns:a16="http://schemas.microsoft.com/office/drawing/2014/main" id="{00000000-0008-0000-2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24</xdr:row>
      <xdr:rowOff>140918</xdr:rowOff>
    </xdr:to>
    <xdr:graphicFrame macro="">
      <xdr:nvGraphicFramePr>
        <xdr:cNvPr id="9" name="Graf 8">
          <a:extLst>
            <a:ext uri="{FF2B5EF4-FFF2-40B4-BE49-F238E27FC236}">
              <a16:creationId xmlns:a16="http://schemas.microsoft.com/office/drawing/2014/main" id="{00000000-0008-0000-2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3</xdr:col>
      <xdr:colOff>306162</xdr:colOff>
      <xdr:row>35</xdr:row>
      <xdr:rowOff>66675</xdr:rowOff>
    </xdr:from>
    <xdr:to>
      <xdr:col>12</xdr:col>
      <xdr:colOff>244928</xdr:colOff>
      <xdr:row>45</xdr:row>
      <xdr:rowOff>21772</xdr:rowOff>
    </xdr:to>
    <xdr:graphicFrame macro="">
      <xdr:nvGraphicFramePr>
        <xdr:cNvPr id="2" name="Graf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400050</xdr:colOff>
      <xdr:row>35</xdr:row>
      <xdr:rowOff>66675</xdr:rowOff>
    </xdr:from>
    <xdr:to>
      <xdr:col>14</xdr:col>
      <xdr:colOff>514350</xdr:colOff>
      <xdr:row>44</xdr:row>
      <xdr:rowOff>152092</xdr:rowOff>
    </xdr:to>
    <xdr:graphicFrame macro="">
      <xdr:nvGraphicFramePr>
        <xdr:cNvPr id="3" name="Graf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66675</xdr:rowOff>
    </xdr:from>
    <xdr:to>
      <xdr:col>3</xdr:col>
      <xdr:colOff>314324</xdr:colOff>
      <xdr:row>45</xdr:row>
      <xdr:rowOff>81560</xdr:rowOff>
    </xdr:to>
    <xdr:graphicFrame macro="">
      <xdr:nvGraphicFramePr>
        <xdr:cNvPr id="4" name="Graf 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102379</xdr:colOff>
      <xdr:row>0</xdr:row>
      <xdr:rowOff>180975</xdr:rowOff>
    </xdr:from>
    <xdr:to>
      <xdr:col>0</xdr:col>
      <xdr:colOff>1007841</xdr:colOff>
      <xdr:row>5</xdr:row>
      <xdr:rowOff>120315</xdr:rowOff>
    </xdr:to>
    <xdr:pic>
      <xdr:nvPicPr>
        <xdr:cNvPr id="7" name="Obrázek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2379" y="180975"/>
          <a:ext cx="905462" cy="646911"/>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00000000-0008-0000-2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24</xdr:row>
      <xdr:rowOff>134470</xdr:rowOff>
    </xdr:to>
    <xdr:graphicFrame macro="">
      <xdr:nvGraphicFramePr>
        <xdr:cNvPr id="9" name="Graf 8">
          <a:extLst>
            <a:ext uri="{FF2B5EF4-FFF2-40B4-BE49-F238E27FC236}">
              <a16:creationId xmlns:a16="http://schemas.microsoft.com/office/drawing/2014/main" id="{00000000-0008-0000-2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3</xdr:col>
      <xdr:colOff>292556</xdr:colOff>
      <xdr:row>35</xdr:row>
      <xdr:rowOff>38100</xdr:rowOff>
    </xdr:from>
    <xdr:to>
      <xdr:col>13</xdr:col>
      <xdr:colOff>0</xdr:colOff>
      <xdr:row>45</xdr:row>
      <xdr:rowOff>54429</xdr:rowOff>
    </xdr:to>
    <xdr:graphicFrame macro="">
      <xdr:nvGraphicFramePr>
        <xdr:cNvPr id="2" name="Graf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257175</xdr:colOff>
      <xdr:row>35</xdr:row>
      <xdr:rowOff>28575</xdr:rowOff>
    </xdr:from>
    <xdr:to>
      <xdr:col>14</xdr:col>
      <xdr:colOff>371475</xdr:colOff>
      <xdr:row>45</xdr:row>
      <xdr:rowOff>95250</xdr:rowOff>
    </xdr:to>
    <xdr:graphicFrame macro="">
      <xdr:nvGraphicFramePr>
        <xdr:cNvPr id="3" name="Graf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38100</xdr:rowOff>
    </xdr:from>
    <xdr:to>
      <xdr:col>3</xdr:col>
      <xdr:colOff>314324</xdr:colOff>
      <xdr:row>45</xdr:row>
      <xdr:rowOff>61365</xdr:rowOff>
    </xdr:to>
    <xdr:graphicFrame macro="">
      <xdr:nvGraphicFramePr>
        <xdr:cNvPr id="4" name="Graf 3">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100159</xdr:colOff>
      <xdr:row>1</xdr:row>
      <xdr:rowOff>0</xdr:rowOff>
    </xdr:from>
    <xdr:to>
      <xdr:col>0</xdr:col>
      <xdr:colOff>1008574</xdr:colOff>
      <xdr:row>6</xdr:row>
      <xdr:rowOff>9826</xdr:rowOff>
    </xdr:to>
    <xdr:pic>
      <xdr:nvPicPr>
        <xdr:cNvPr id="7" name="Obrázek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159" y="231321"/>
          <a:ext cx="908415" cy="635755"/>
        </a:xfrm>
        <a:prstGeom prst="rect">
          <a:avLst/>
        </a:prstGeom>
      </xdr:spPr>
    </xdr:pic>
    <xdr:clientData/>
  </xdr:twoCellAnchor>
  <xdr:twoCellAnchor>
    <xdr:from>
      <xdr:col>0</xdr:col>
      <xdr:colOff>0</xdr:colOff>
      <xdr:row>26</xdr:row>
      <xdr:rowOff>38100</xdr:rowOff>
    </xdr:from>
    <xdr:to>
      <xdr:col>0</xdr:col>
      <xdr:colOff>123825</xdr:colOff>
      <xdr:row>34</xdr:row>
      <xdr:rowOff>2334</xdr:rowOff>
    </xdr:to>
    <xdr:graphicFrame macro="">
      <xdr:nvGraphicFramePr>
        <xdr:cNvPr id="8" name="Graf 7">
          <a:extLst>
            <a:ext uri="{FF2B5EF4-FFF2-40B4-BE49-F238E27FC236}">
              <a16:creationId xmlns:a16="http://schemas.microsoft.com/office/drawing/2014/main" id="{00000000-0008-0000-2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xdr:row>
      <xdr:rowOff>153830</xdr:rowOff>
    </xdr:from>
    <xdr:to>
      <xdr:col>0</xdr:col>
      <xdr:colOff>123825</xdr:colOff>
      <xdr:row>25</xdr:row>
      <xdr:rowOff>3577</xdr:rowOff>
    </xdr:to>
    <xdr:graphicFrame macro="">
      <xdr:nvGraphicFramePr>
        <xdr:cNvPr id="9" name="Graf 8">
          <a:extLst>
            <a:ext uri="{FF2B5EF4-FFF2-40B4-BE49-F238E27FC236}">
              <a16:creationId xmlns:a16="http://schemas.microsoft.com/office/drawing/2014/main" id="{00000000-0008-0000-2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3</xdr:col>
      <xdr:colOff>319770</xdr:colOff>
      <xdr:row>36</xdr:row>
      <xdr:rowOff>38100</xdr:rowOff>
    </xdr:from>
    <xdr:to>
      <xdr:col>12</xdr:col>
      <xdr:colOff>462643</xdr:colOff>
      <xdr:row>45</xdr:row>
      <xdr:rowOff>123825</xdr:rowOff>
    </xdr:to>
    <xdr:graphicFrame macro="">
      <xdr:nvGraphicFramePr>
        <xdr:cNvPr id="2" name="Graf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381000</xdr:colOff>
      <xdr:row>36</xdr:row>
      <xdr:rowOff>47625</xdr:rowOff>
    </xdr:from>
    <xdr:to>
      <xdr:col>14</xdr:col>
      <xdr:colOff>495300</xdr:colOff>
      <xdr:row>45</xdr:row>
      <xdr:rowOff>81733</xdr:rowOff>
    </xdr:to>
    <xdr:graphicFrame macro="">
      <xdr:nvGraphicFramePr>
        <xdr:cNvPr id="3" name="Graf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38100</xdr:rowOff>
    </xdr:from>
    <xdr:to>
      <xdr:col>3</xdr:col>
      <xdr:colOff>314324</xdr:colOff>
      <xdr:row>45</xdr:row>
      <xdr:rowOff>114973</xdr:rowOff>
    </xdr:to>
    <xdr:graphicFrame macro="">
      <xdr:nvGraphicFramePr>
        <xdr:cNvPr id="4" name="Graf 3">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100764</xdr:colOff>
      <xdr:row>1</xdr:row>
      <xdr:rowOff>0</xdr:rowOff>
    </xdr:from>
    <xdr:to>
      <xdr:col>0</xdr:col>
      <xdr:colOff>1006484</xdr:colOff>
      <xdr:row>6</xdr:row>
      <xdr:rowOff>7920</xdr:rowOff>
    </xdr:to>
    <xdr:pic>
      <xdr:nvPicPr>
        <xdr:cNvPr id="7" name="Obrázek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764" y="231321"/>
          <a:ext cx="905720" cy="633849"/>
        </a:xfrm>
        <a:prstGeom prst="rect">
          <a:avLst/>
        </a:prstGeom>
      </xdr:spPr>
    </xdr:pic>
    <xdr:clientData/>
  </xdr:twoCellAnchor>
  <xdr:twoCellAnchor>
    <xdr:from>
      <xdr:col>0</xdr:col>
      <xdr:colOff>0</xdr:colOff>
      <xdr:row>27</xdr:row>
      <xdr:rowOff>38100</xdr:rowOff>
    </xdr:from>
    <xdr:to>
      <xdr:col>0</xdr:col>
      <xdr:colOff>123825</xdr:colOff>
      <xdr:row>35</xdr:row>
      <xdr:rowOff>2334</xdr:rowOff>
    </xdr:to>
    <xdr:graphicFrame macro="">
      <xdr:nvGraphicFramePr>
        <xdr:cNvPr id="8" name="Graf 7">
          <a:extLst>
            <a:ext uri="{FF2B5EF4-FFF2-40B4-BE49-F238E27FC236}">
              <a16:creationId xmlns:a16="http://schemas.microsoft.com/office/drawing/2014/main" id="{00000000-0008-0000-2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25</xdr:row>
      <xdr:rowOff>0</xdr:rowOff>
    </xdr:to>
    <xdr:graphicFrame macro="">
      <xdr:nvGraphicFramePr>
        <xdr:cNvPr id="9" name="Graf 8">
          <a:extLst>
            <a:ext uri="{FF2B5EF4-FFF2-40B4-BE49-F238E27FC236}">
              <a16:creationId xmlns:a16="http://schemas.microsoft.com/office/drawing/2014/main" id="{00000000-0008-0000-2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3</xdr:col>
      <xdr:colOff>265341</xdr:colOff>
      <xdr:row>35</xdr:row>
      <xdr:rowOff>12248</xdr:rowOff>
    </xdr:from>
    <xdr:to>
      <xdr:col>13</xdr:col>
      <xdr:colOff>95250</xdr:colOff>
      <xdr:row>45</xdr:row>
      <xdr:rowOff>28577</xdr:rowOff>
    </xdr:to>
    <xdr:graphicFrame macro="">
      <xdr:nvGraphicFramePr>
        <xdr:cNvPr id="2" name="Graf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376919</xdr:colOff>
      <xdr:row>35</xdr:row>
      <xdr:rowOff>12248</xdr:rowOff>
    </xdr:from>
    <xdr:to>
      <xdr:col>14</xdr:col>
      <xdr:colOff>385083</xdr:colOff>
      <xdr:row>45</xdr:row>
      <xdr:rowOff>123826</xdr:rowOff>
    </xdr:to>
    <xdr:graphicFrame macro="">
      <xdr:nvGraphicFramePr>
        <xdr:cNvPr id="3" name="Graf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12248</xdr:rowOff>
    </xdr:from>
    <xdr:to>
      <xdr:col>3</xdr:col>
      <xdr:colOff>314324</xdr:colOff>
      <xdr:row>45</xdr:row>
      <xdr:rowOff>54133</xdr:rowOff>
    </xdr:to>
    <xdr:graphicFrame macro="">
      <xdr:nvGraphicFramePr>
        <xdr:cNvPr id="4" name="Graf 3">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100764</xdr:colOff>
      <xdr:row>1</xdr:row>
      <xdr:rowOff>0</xdr:rowOff>
    </xdr:from>
    <xdr:to>
      <xdr:col>0</xdr:col>
      <xdr:colOff>1006484</xdr:colOff>
      <xdr:row>6</xdr:row>
      <xdr:rowOff>7920</xdr:rowOff>
    </xdr:to>
    <xdr:pic>
      <xdr:nvPicPr>
        <xdr:cNvPr id="7" name="Obrázek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764" y="231321"/>
          <a:ext cx="905720" cy="633849"/>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00000000-0008-0000-2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5404</xdr:rowOff>
    </xdr:from>
    <xdr:to>
      <xdr:col>0</xdr:col>
      <xdr:colOff>123825</xdr:colOff>
      <xdr:row>24</xdr:row>
      <xdr:rowOff>140510</xdr:rowOff>
    </xdr:to>
    <xdr:graphicFrame macro="">
      <xdr:nvGraphicFramePr>
        <xdr:cNvPr id="9" name="Graf 8">
          <a:extLst>
            <a:ext uri="{FF2B5EF4-FFF2-40B4-BE49-F238E27FC236}">
              <a16:creationId xmlns:a16="http://schemas.microsoft.com/office/drawing/2014/main" id="{00000000-0008-0000-2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3</xdr:col>
      <xdr:colOff>319770</xdr:colOff>
      <xdr:row>35</xdr:row>
      <xdr:rowOff>29696</xdr:rowOff>
    </xdr:from>
    <xdr:to>
      <xdr:col>13</xdr:col>
      <xdr:colOff>258536</xdr:colOff>
      <xdr:row>44</xdr:row>
      <xdr:rowOff>36499</xdr:rowOff>
    </xdr:to>
    <xdr:graphicFrame macro="">
      <xdr:nvGraphicFramePr>
        <xdr:cNvPr id="2" name="Graf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372836</xdr:colOff>
      <xdr:row>35</xdr:row>
      <xdr:rowOff>29696</xdr:rowOff>
    </xdr:from>
    <xdr:to>
      <xdr:col>14</xdr:col>
      <xdr:colOff>487136</xdr:colOff>
      <xdr:row>44</xdr:row>
      <xdr:rowOff>114301</xdr:rowOff>
    </xdr:to>
    <xdr:graphicFrame macro="">
      <xdr:nvGraphicFramePr>
        <xdr:cNvPr id="3" name="Graf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29696</xdr:rowOff>
    </xdr:from>
    <xdr:to>
      <xdr:col>3</xdr:col>
      <xdr:colOff>314324</xdr:colOff>
      <xdr:row>44</xdr:row>
      <xdr:rowOff>95386</xdr:rowOff>
    </xdr:to>
    <xdr:graphicFrame macro="">
      <xdr:nvGraphicFramePr>
        <xdr:cNvPr id="4" name="Graf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98199</xdr:colOff>
      <xdr:row>0</xdr:row>
      <xdr:rowOff>171450</xdr:rowOff>
    </xdr:from>
    <xdr:to>
      <xdr:col>0</xdr:col>
      <xdr:colOff>1009048</xdr:colOff>
      <xdr:row>4</xdr:row>
      <xdr:rowOff>138777</xdr:rowOff>
    </xdr:to>
    <xdr:pic>
      <xdr:nvPicPr>
        <xdr:cNvPr id="7" name="Obrázek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98199" y="171450"/>
          <a:ext cx="910849" cy="661291"/>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00000000-0008-0000-2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xdr:row>
      <xdr:rowOff>0</xdr:rowOff>
    </xdr:from>
    <xdr:to>
      <xdr:col>0</xdr:col>
      <xdr:colOff>123825</xdr:colOff>
      <xdr:row>23</xdr:row>
      <xdr:rowOff>135106</xdr:rowOff>
    </xdr:to>
    <xdr:graphicFrame macro="">
      <xdr:nvGraphicFramePr>
        <xdr:cNvPr id="9" name="Graf 8">
          <a:extLst>
            <a:ext uri="{FF2B5EF4-FFF2-40B4-BE49-F238E27FC236}">
              <a16:creationId xmlns:a16="http://schemas.microsoft.com/office/drawing/2014/main" id="{00000000-0008-0000-2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xdr:col>
      <xdr:colOff>306162</xdr:colOff>
      <xdr:row>35</xdr:row>
      <xdr:rowOff>47625</xdr:rowOff>
    </xdr:from>
    <xdr:to>
      <xdr:col>13</xdr:col>
      <xdr:colOff>435428</xdr:colOff>
      <xdr:row>45</xdr:row>
      <xdr:rowOff>85726</xdr:rowOff>
    </xdr:to>
    <xdr:graphicFrame macro="">
      <xdr:nvGraphicFramePr>
        <xdr:cNvPr id="2" name="Graf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390524</xdr:colOff>
      <xdr:row>35</xdr:row>
      <xdr:rowOff>47625</xdr:rowOff>
    </xdr:from>
    <xdr:to>
      <xdr:col>14</xdr:col>
      <xdr:colOff>398688</xdr:colOff>
      <xdr:row>45</xdr:row>
      <xdr:rowOff>78648</xdr:rowOff>
    </xdr:to>
    <xdr:graphicFrame macro="">
      <xdr:nvGraphicFramePr>
        <xdr:cNvPr id="3" name="Graf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38100</xdr:rowOff>
    </xdr:from>
    <xdr:to>
      <xdr:col>3</xdr:col>
      <xdr:colOff>314324</xdr:colOff>
      <xdr:row>45</xdr:row>
      <xdr:rowOff>116594</xdr:rowOff>
    </xdr:to>
    <xdr:graphicFrame macro="">
      <xdr:nvGraphicFramePr>
        <xdr:cNvPr id="4" name="Graf 3">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100159</xdr:colOff>
      <xdr:row>1</xdr:row>
      <xdr:rowOff>0</xdr:rowOff>
    </xdr:from>
    <xdr:to>
      <xdr:col>0</xdr:col>
      <xdr:colOff>1008574</xdr:colOff>
      <xdr:row>6</xdr:row>
      <xdr:rowOff>9825</xdr:rowOff>
    </xdr:to>
    <xdr:pic>
      <xdr:nvPicPr>
        <xdr:cNvPr id="7" name="Obrázek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159" y="231321"/>
          <a:ext cx="908415" cy="635754"/>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00000000-0008-0000-2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15240</xdr:rowOff>
    </xdr:from>
    <xdr:to>
      <xdr:col>0</xdr:col>
      <xdr:colOff>123825</xdr:colOff>
      <xdr:row>24</xdr:row>
      <xdr:rowOff>130176</xdr:rowOff>
    </xdr:to>
    <xdr:graphicFrame macro="">
      <xdr:nvGraphicFramePr>
        <xdr:cNvPr id="9" name="Graf 8">
          <a:extLst>
            <a:ext uri="{FF2B5EF4-FFF2-40B4-BE49-F238E27FC236}">
              <a16:creationId xmlns:a16="http://schemas.microsoft.com/office/drawing/2014/main" id="{00000000-0008-0000-2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xdr:col>
      <xdr:colOff>292556</xdr:colOff>
      <xdr:row>35</xdr:row>
      <xdr:rowOff>47625</xdr:rowOff>
    </xdr:from>
    <xdr:to>
      <xdr:col>13</xdr:col>
      <xdr:colOff>81643</xdr:colOff>
      <xdr:row>45</xdr:row>
      <xdr:rowOff>95250</xdr:rowOff>
    </xdr:to>
    <xdr:graphicFrame macro="">
      <xdr:nvGraphicFramePr>
        <xdr:cNvPr id="2" name="Graf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361950</xdr:colOff>
      <xdr:row>35</xdr:row>
      <xdr:rowOff>47625</xdr:rowOff>
    </xdr:from>
    <xdr:to>
      <xdr:col>14</xdr:col>
      <xdr:colOff>476250</xdr:colOff>
      <xdr:row>44</xdr:row>
      <xdr:rowOff>135829</xdr:rowOff>
    </xdr:to>
    <xdr:graphicFrame macro="">
      <xdr:nvGraphicFramePr>
        <xdr:cNvPr id="3" name="Graf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47625</xdr:rowOff>
    </xdr:from>
    <xdr:to>
      <xdr:col>3</xdr:col>
      <xdr:colOff>314324</xdr:colOff>
      <xdr:row>45</xdr:row>
      <xdr:rowOff>81644</xdr:rowOff>
    </xdr:to>
    <xdr:graphicFrame macro="">
      <xdr:nvGraphicFramePr>
        <xdr:cNvPr id="4" name="Graf 3">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100764</xdr:colOff>
      <xdr:row>1</xdr:row>
      <xdr:rowOff>0</xdr:rowOff>
    </xdr:from>
    <xdr:to>
      <xdr:col>0</xdr:col>
      <xdr:colOff>1006484</xdr:colOff>
      <xdr:row>6</xdr:row>
      <xdr:rowOff>7920</xdr:rowOff>
    </xdr:to>
    <xdr:pic>
      <xdr:nvPicPr>
        <xdr:cNvPr id="7" name="Obrázek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764" y="231321"/>
          <a:ext cx="905720" cy="633849"/>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00000000-0008-0000-2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15240</xdr:rowOff>
    </xdr:from>
    <xdr:to>
      <xdr:col>0</xdr:col>
      <xdr:colOff>123825</xdr:colOff>
      <xdr:row>24</xdr:row>
      <xdr:rowOff>130176</xdr:rowOff>
    </xdr:to>
    <xdr:graphicFrame macro="">
      <xdr:nvGraphicFramePr>
        <xdr:cNvPr id="9" name="Graf 8">
          <a:extLst>
            <a:ext uri="{FF2B5EF4-FFF2-40B4-BE49-F238E27FC236}">
              <a16:creationId xmlns:a16="http://schemas.microsoft.com/office/drawing/2014/main" id="{00000000-0008-0000-2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495300</xdr:colOff>
      <xdr:row>21</xdr:row>
      <xdr:rowOff>32384</xdr:rowOff>
    </xdr:from>
    <xdr:to>
      <xdr:col>13</xdr:col>
      <xdr:colOff>636935</xdr:colOff>
      <xdr:row>45</xdr:row>
      <xdr:rowOff>108856</xdr:rowOff>
    </xdr:to>
    <xdr:graphicFrame macro="">
      <xdr:nvGraphicFramePr>
        <xdr:cNvPr id="2" name="Graf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1</xdr:rowOff>
    </xdr:from>
    <xdr:to>
      <xdr:col>0</xdr:col>
      <xdr:colOff>123825</xdr:colOff>
      <xdr:row>20</xdr:row>
      <xdr:rowOff>28576</xdr:rowOff>
    </xdr:to>
    <xdr:graphicFrame macro="">
      <xdr:nvGraphicFramePr>
        <xdr:cNvPr id="4" name="Graf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21</xdr:row>
      <xdr:rowOff>32384</xdr:rowOff>
    </xdr:from>
    <xdr:to>
      <xdr:col>7</xdr:col>
      <xdr:colOff>533401</xdr:colOff>
      <xdr:row>45</xdr:row>
      <xdr:rowOff>114299</xdr:rowOff>
    </xdr:to>
    <xdr:graphicFrame macro="">
      <xdr:nvGraphicFramePr>
        <xdr:cNvPr id="5" name="Graf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xdr:colOff>
      <xdr:row>22</xdr:row>
      <xdr:rowOff>53340</xdr:rowOff>
    </xdr:from>
    <xdr:to>
      <xdr:col>6</xdr:col>
      <xdr:colOff>142875</xdr:colOff>
      <xdr:row>42</xdr:row>
      <xdr:rowOff>129268</xdr:rowOff>
    </xdr:to>
    <xdr:graphicFrame macro="">
      <xdr:nvGraphicFramePr>
        <xdr:cNvPr id="3" name="Graf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xdr:colOff>
      <xdr:row>22</xdr:row>
      <xdr:rowOff>109039</xdr:rowOff>
    </xdr:from>
    <xdr:to>
      <xdr:col>15</xdr:col>
      <xdr:colOff>438150</xdr:colOff>
      <xdr:row>42</xdr:row>
      <xdr:rowOff>154305</xdr:rowOff>
    </xdr:to>
    <xdr:graphicFrame macro="">
      <xdr:nvGraphicFramePr>
        <xdr:cNvPr id="4" name="Graf 3">
          <a:extLst>
            <a:ext uri="{FF2B5EF4-FFF2-40B4-BE49-F238E27FC236}">
              <a16:creationId xmlns:a16="http://schemas.microsoft.com/office/drawing/2014/main" id="{00000000-0008-0000-2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xdr:row>
      <xdr:rowOff>22860</xdr:rowOff>
    </xdr:from>
    <xdr:to>
      <xdr:col>0</xdr:col>
      <xdr:colOff>123825</xdr:colOff>
      <xdr:row>21</xdr:row>
      <xdr:rowOff>0</xdr:rowOff>
    </xdr:to>
    <xdr:graphicFrame macro="">
      <xdr:nvGraphicFramePr>
        <xdr:cNvPr id="5" name="Graf 4">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7620</xdr:colOff>
      <xdr:row>22</xdr:row>
      <xdr:rowOff>70778</xdr:rowOff>
    </xdr:from>
    <xdr:to>
      <xdr:col>4</xdr:col>
      <xdr:colOff>169545</xdr:colOff>
      <xdr:row>37</xdr:row>
      <xdr:rowOff>23510</xdr:rowOff>
    </xdr:to>
    <xdr:graphicFrame macro="">
      <xdr:nvGraphicFramePr>
        <xdr:cNvPr id="3" name="Graf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243840</xdr:colOff>
      <xdr:row>22</xdr:row>
      <xdr:rowOff>70778</xdr:rowOff>
    </xdr:from>
    <xdr:to>
      <xdr:col>11</xdr:col>
      <xdr:colOff>369570</xdr:colOff>
      <xdr:row>37</xdr:row>
      <xdr:rowOff>31166</xdr:rowOff>
    </xdr:to>
    <xdr:graphicFrame macro="">
      <xdr:nvGraphicFramePr>
        <xdr:cNvPr id="4" name="Graf 3">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78108</xdr:colOff>
      <xdr:row>21</xdr:row>
      <xdr:rowOff>40006</xdr:rowOff>
    </xdr:from>
    <xdr:to>
      <xdr:col>5</xdr:col>
      <xdr:colOff>114300</xdr:colOff>
      <xdr:row>33</xdr:row>
      <xdr:rowOff>19050</xdr:rowOff>
    </xdr:to>
    <xdr:graphicFrame macro="">
      <xdr:nvGraphicFramePr>
        <xdr:cNvPr id="2" name="Graf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421005</xdr:colOff>
      <xdr:row>32</xdr:row>
      <xdr:rowOff>139065</xdr:rowOff>
    </xdr:from>
    <xdr:to>
      <xdr:col>9</xdr:col>
      <xdr:colOff>394335</xdr:colOff>
      <xdr:row>44</xdr:row>
      <xdr:rowOff>133350</xdr:rowOff>
    </xdr:to>
    <xdr:graphicFrame macro="">
      <xdr:nvGraphicFramePr>
        <xdr:cNvPr id="3" name="Graf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558167</xdr:colOff>
      <xdr:row>21</xdr:row>
      <xdr:rowOff>22860</xdr:rowOff>
    </xdr:from>
    <xdr:to>
      <xdr:col>12</xdr:col>
      <xdr:colOff>581024</xdr:colOff>
      <xdr:row>33</xdr:row>
      <xdr:rowOff>47624</xdr:rowOff>
    </xdr:to>
    <xdr:graphicFrame macro="">
      <xdr:nvGraphicFramePr>
        <xdr:cNvPr id="4" name="Graf 3">
          <a:extLst>
            <a:ext uri="{FF2B5EF4-FFF2-40B4-BE49-F238E27FC236}">
              <a16:creationId xmlns:a16="http://schemas.microsoft.com/office/drawing/2014/main" id="{00000000-0008-0000-2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19050</xdr:colOff>
      <xdr:row>13</xdr:row>
      <xdr:rowOff>22858</xdr:rowOff>
    </xdr:from>
    <xdr:to>
      <xdr:col>6</xdr:col>
      <xdr:colOff>751410</xdr:colOff>
      <xdr:row>28</xdr:row>
      <xdr:rowOff>115306</xdr:rowOff>
    </xdr:to>
    <xdr:graphicFrame macro="">
      <xdr:nvGraphicFramePr>
        <xdr:cNvPr id="2" name="Graf 1">
          <a:extLst>
            <a:ext uri="{FF2B5EF4-FFF2-40B4-BE49-F238E27FC236}">
              <a16:creationId xmlns:a16="http://schemas.microsoft.com/office/drawing/2014/main" id="{00000000-0008-0000-30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22860</xdr:rowOff>
    </xdr:from>
    <xdr:to>
      <xdr:col>0</xdr:col>
      <xdr:colOff>123825</xdr:colOff>
      <xdr:row>11</xdr:row>
      <xdr:rowOff>139494</xdr:rowOff>
    </xdr:to>
    <xdr:graphicFrame macro="">
      <xdr:nvGraphicFramePr>
        <xdr:cNvPr id="4" name="Graf 3">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4</xdr:row>
      <xdr:rowOff>7620</xdr:rowOff>
    </xdr:from>
    <xdr:to>
      <xdr:col>0</xdr:col>
      <xdr:colOff>123825</xdr:colOff>
      <xdr:row>20</xdr:row>
      <xdr:rowOff>7620</xdr:rowOff>
    </xdr:to>
    <xdr:graphicFrame macro="">
      <xdr:nvGraphicFramePr>
        <xdr:cNvPr id="5" name="Graf 4">
          <a:extLst>
            <a:ext uri="{FF2B5EF4-FFF2-40B4-BE49-F238E27FC236}">
              <a16:creationId xmlns:a16="http://schemas.microsoft.com/office/drawing/2014/main" id="{00000000-0008-0000-3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104776</xdr:colOff>
      <xdr:row>0</xdr:row>
      <xdr:rowOff>247650</xdr:rowOff>
    </xdr:from>
    <xdr:to>
      <xdr:col>8</xdr:col>
      <xdr:colOff>231203</xdr:colOff>
      <xdr:row>21</xdr:row>
      <xdr:rowOff>59700</xdr:rowOff>
    </xdr:to>
    <xdr:pic>
      <xdr:nvPicPr>
        <xdr:cNvPr id="3" name="Obrázek 2">
          <a:extLst>
            <a:ext uri="{FF2B5EF4-FFF2-40B4-BE49-F238E27FC236}">
              <a16:creationId xmlns:a16="http://schemas.microsoft.com/office/drawing/2014/main" id="{6A194D73-85D6-4DCF-AF79-9917EBD7C5F9}"/>
            </a:ext>
          </a:extLst>
        </xdr:cNvPr>
        <xdr:cNvPicPr>
          <a:picLocks noChangeAspect="1"/>
        </xdr:cNvPicPr>
      </xdr:nvPicPr>
      <xdr:blipFill>
        <a:blip xmlns:r="http://schemas.openxmlformats.org/officeDocument/2006/relationships" r:embed="rId1"/>
        <a:stretch>
          <a:fillRect/>
        </a:stretch>
      </xdr:blipFill>
      <xdr:spPr>
        <a:xfrm>
          <a:off x="104776" y="247650"/>
          <a:ext cx="6489127" cy="3222000"/>
        </a:xfrm>
        <a:prstGeom prst="rect">
          <a:avLst/>
        </a:prstGeom>
      </xdr:spPr>
    </xdr:pic>
    <xdr:clientData/>
  </xdr:twoCellAnchor>
  <xdr:twoCellAnchor>
    <xdr:from>
      <xdr:col>1</xdr:col>
      <xdr:colOff>238125</xdr:colOff>
      <xdr:row>9</xdr:row>
      <xdr:rowOff>47625</xdr:rowOff>
    </xdr:from>
    <xdr:to>
      <xdr:col>2</xdr:col>
      <xdr:colOff>114300</xdr:colOff>
      <xdr:row>10</xdr:row>
      <xdr:rowOff>123825</xdr:rowOff>
    </xdr:to>
    <xdr:sp macro="" textlink="">
      <xdr:nvSpPr>
        <xdr:cNvPr id="6" name="TextovéPole 5">
          <a:extLst>
            <a:ext uri="{FF2B5EF4-FFF2-40B4-BE49-F238E27FC236}">
              <a16:creationId xmlns:a16="http://schemas.microsoft.com/office/drawing/2014/main" id="{00000000-0008-0000-3200-000006000000}"/>
            </a:ext>
          </a:extLst>
        </xdr:cNvPr>
        <xdr:cNvSpPr txBox="1"/>
      </xdr:nvSpPr>
      <xdr:spPr>
        <a:xfrm>
          <a:off x="2324100" y="1514475"/>
          <a:ext cx="4857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700">
              <a:latin typeface="Arial" panose="020B0604020202020204" pitchFamily="34" charset="0"/>
              <a:cs typeface="Arial" panose="020B0604020202020204" pitchFamily="34" charset="0"/>
            </a:rPr>
            <a:t>4 424,1</a:t>
          </a:r>
        </a:p>
      </xdr:txBody>
    </xdr:sp>
    <xdr:clientData/>
  </xdr:twoCellAnchor>
  <xdr:twoCellAnchor editAs="oneCell">
    <xdr:from>
      <xdr:col>0</xdr:col>
      <xdr:colOff>19050</xdr:colOff>
      <xdr:row>21</xdr:row>
      <xdr:rowOff>104775</xdr:rowOff>
    </xdr:from>
    <xdr:to>
      <xdr:col>8</xdr:col>
      <xdr:colOff>147150</xdr:colOff>
      <xdr:row>41</xdr:row>
      <xdr:rowOff>131973</xdr:rowOff>
    </xdr:to>
    <xdr:pic>
      <xdr:nvPicPr>
        <xdr:cNvPr id="5" name="Obrázek 4">
          <a:extLst>
            <a:ext uri="{FF2B5EF4-FFF2-40B4-BE49-F238E27FC236}">
              <a16:creationId xmlns:a16="http://schemas.microsoft.com/office/drawing/2014/main" id="{039E504D-982C-47B0-BA5E-70136E8EBA0F}"/>
            </a:ext>
          </a:extLst>
        </xdr:cNvPr>
        <xdr:cNvPicPr>
          <a:picLocks noChangeAspect="1"/>
        </xdr:cNvPicPr>
      </xdr:nvPicPr>
      <xdr:blipFill>
        <a:blip xmlns:r="http://schemas.openxmlformats.org/officeDocument/2006/relationships" r:embed="rId2"/>
        <a:stretch>
          <a:fillRect/>
        </a:stretch>
      </xdr:blipFill>
      <xdr:spPr>
        <a:xfrm>
          <a:off x="19050" y="3514725"/>
          <a:ext cx="6490800" cy="3265698"/>
        </a:xfrm>
        <a:prstGeom prst="rect">
          <a:avLst/>
        </a:prstGeom>
      </xdr:spPr>
    </xdr:pic>
    <xdr:clientData/>
  </xdr:twoCellAnchor>
  <xdr:twoCellAnchor>
    <xdr:from>
      <xdr:col>1</xdr:col>
      <xdr:colOff>142875</xdr:colOff>
      <xdr:row>29</xdr:row>
      <xdr:rowOff>114300</xdr:rowOff>
    </xdr:from>
    <xdr:to>
      <xdr:col>2</xdr:col>
      <xdr:colOff>19050</xdr:colOff>
      <xdr:row>31</xdr:row>
      <xdr:rowOff>28575</xdr:rowOff>
    </xdr:to>
    <xdr:sp macro="" textlink="">
      <xdr:nvSpPr>
        <xdr:cNvPr id="11" name="TextovéPole 10">
          <a:extLst>
            <a:ext uri="{FF2B5EF4-FFF2-40B4-BE49-F238E27FC236}">
              <a16:creationId xmlns:a16="http://schemas.microsoft.com/office/drawing/2014/main" id="{00000000-0008-0000-3200-00000B000000}"/>
            </a:ext>
          </a:extLst>
        </xdr:cNvPr>
        <xdr:cNvSpPr txBox="1"/>
      </xdr:nvSpPr>
      <xdr:spPr>
        <a:xfrm>
          <a:off x="2228850" y="4819650"/>
          <a:ext cx="4857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700">
              <a:latin typeface="Arial" panose="020B0604020202020204" pitchFamily="34" charset="0"/>
              <a:cs typeface="Arial" panose="020B0604020202020204" pitchFamily="34" charset="0"/>
            </a:rPr>
            <a:t>1 562,0</a:t>
          </a: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44823</xdr:colOff>
      <xdr:row>1</xdr:row>
      <xdr:rowOff>67237</xdr:rowOff>
    </xdr:from>
    <xdr:to>
      <xdr:col>14</xdr:col>
      <xdr:colOff>997323</xdr:colOff>
      <xdr:row>38</xdr:row>
      <xdr:rowOff>149569</xdr:rowOff>
    </xdr:to>
    <xdr:pic>
      <xdr:nvPicPr>
        <xdr:cNvPr id="3" name="Obrázek 2">
          <a:extLst>
            <a:ext uri="{FF2B5EF4-FFF2-40B4-BE49-F238E27FC236}">
              <a16:creationId xmlns:a16="http://schemas.microsoft.com/office/drawing/2014/main" id="{95BB32DA-7EAE-422B-BEAD-0B018E7BD7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823" y="224119"/>
          <a:ext cx="9424147" cy="588697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51</xdr:row>
      <xdr:rowOff>141515</xdr:rowOff>
    </xdr:from>
    <xdr:to>
      <xdr:col>5</xdr:col>
      <xdr:colOff>298711</xdr:colOff>
      <xdr:row>57</xdr:row>
      <xdr:rowOff>148375</xdr:rowOff>
    </xdr:to>
    <xdr:pic>
      <xdr:nvPicPr>
        <xdr:cNvPr id="4" name="Obrázek 3">
          <a:extLst>
            <a:ext uri="{FF2B5EF4-FFF2-40B4-BE49-F238E27FC236}">
              <a16:creationId xmlns:a16="http://schemas.microsoft.com/office/drawing/2014/main" id="{D1DD77DF-F2CE-4310-92D8-6BF2D74FD6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466365"/>
          <a:ext cx="3346711" cy="9784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21</xdr:row>
      <xdr:rowOff>115933</xdr:rowOff>
    </xdr:from>
    <xdr:to>
      <xdr:col>15</xdr:col>
      <xdr:colOff>523875</xdr:colOff>
      <xdr:row>44</xdr:row>
      <xdr:rowOff>9252</xdr:rowOff>
    </xdr:to>
    <xdr:graphicFrame macro="">
      <xdr:nvGraphicFramePr>
        <xdr:cNvPr id="2" name="Graf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22860</xdr:rowOff>
    </xdr:from>
    <xdr:to>
      <xdr:col>0</xdr:col>
      <xdr:colOff>123825</xdr:colOff>
      <xdr:row>19</xdr:row>
      <xdr:rowOff>149350</xdr:rowOff>
    </xdr:to>
    <xdr:graphicFrame macro="">
      <xdr:nvGraphicFramePr>
        <xdr:cNvPr id="4" name="Graf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24</xdr:row>
      <xdr:rowOff>57151</xdr:rowOff>
    </xdr:from>
    <xdr:to>
      <xdr:col>7</xdr:col>
      <xdr:colOff>129600</xdr:colOff>
      <xdr:row>42</xdr:row>
      <xdr:rowOff>15876</xdr:rowOff>
    </xdr:to>
    <xdr:graphicFrame macro="">
      <xdr:nvGraphicFramePr>
        <xdr:cNvPr id="5" name="Graf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477838</xdr:colOff>
      <xdr:row>24</xdr:row>
      <xdr:rowOff>57151</xdr:rowOff>
    </xdr:from>
    <xdr:to>
      <xdr:col>13</xdr:col>
      <xdr:colOff>612322</xdr:colOff>
      <xdr:row>42</xdr:row>
      <xdr:rowOff>47625</xdr:rowOff>
    </xdr:to>
    <xdr:graphicFrame macro="">
      <xdr:nvGraphicFramePr>
        <xdr:cNvPr id="2" name="Graf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xdr:row>
      <xdr:rowOff>0</xdr:rowOff>
    </xdr:from>
    <xdr:to>
      <xdr:col>0</xdr:col>
      <xdr:colOff>123825</xdr:colOff>
      <xdr:row>22</xdr:row>
      <xdr:rowOff>150302</xdr:rowOff>
    </xdr:to>
    <xdr:graphicFrame macro="">
      <xdr:nvGraphicFramePr>
        <xdr:cNvPr id="6" name="Graf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8</xdr:col>
      <xdr:colOff>601981</xdr:colOff>
      <xdr:row>21</xdr:row>
      <xdr:rowOff>128270</xdr:rowOff>
    </xdr:from>
    <xdr:to>
      <xdr:col>13</xdr:col>
      <xdr:colOff>653143</xdr:colOff>
      <xdr:row>45</xdr:row>
      <xdr:rowOff>81643</xdr:rowOff>
    </xdr:to>
    <xdr:graphicFrame macro="">
      <xdr:nvGraphicFramePr>
        <xdr:cNvPr id="2" name="Graf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21</xdr:row>
      <xdr:rowOff>128270</xdr:rowOff>
    </xdr:from>
    <xdr:to>
      <xdr:col>8</xdr:col>
      <xdr:colOff>198120</xdr:colOff>
      <xdr:row>43</xdr:row>
      <xdr:rowOff>114300</xdr:rowOff>
    </xdr:to>
    <xdr:graphicFrame macro="">
      <xdr:nvGraphicFramePr>
        <xdr:cNvPr id="3" name="Graf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xdr:row>
      <xdr:rowOff>0</xdr:rowOff>
    </xdr:from>
    <xdr:to>
      <xdr:col>0</xdr:col>
      <xdr:colOff>123825</xdr:colOff>
      <xdr:row>20</xdr:row>
      <xdr:rowOff>76200</xdr:rowOff>
    </xdr:to>
    <xdr:graphicFrame macro="">
      <xdr:nvGraphicFramePr>
        <xdr:cNvPr id="4" name="Graf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21</xdr:row>
      <xdr:rowOff>82827</xdr:rowOff>
    </xdr:from>
    <xdr:to>
      <xdr:col>15</xdr:col>
      <xdr:colOff>600074</xdr:colOff>
      <xdr:row>44</xdr:row>
      <xdr:rowOff>152399</xdr:rowOff>
    </xdr:to>
    <xdr:graphicFrame macro="">
      <xdr:nvGraphicFramePr>
        <xdr:cNvPr id="2" name="Graf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123825</xdr:colOff>
      <xdr:row>19</xdr:row>
      <xdr:rowOff>126490</xdr:rowOff>
    </xdr:to>
    <xdr:graphicFrame macro="">
      <xdr:nvGraphicFramePr>
        <xdr:cNvPr id="5" name="Graf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114300</xdr:colOff>
      <xdr:row>35</xdr:row>
      <xdr:rowOff>19591</xdr:rowOff>
    </xdr:from>
    <xdr:to>
      <xdr:col>3</xdr:col>
      <xdr:colOff>91440</xdr:colOff>
      <xdr:row>45</xdr:row>
      <xdr:rowOff>30521</xdr:rowOff>
    </xdr:to>
    <xdr:graphicFrame macro="">
      <xdr:nvGraphicFramePr>
        <xdr:cNvPr id="2" name="Graf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25</xdr:row>
      <xdr:rowOff>66946</xdr:rowOff>
    </xdr:from>
    <xdr:to>
      <xdr:col>2</xdr:col>
      <xdr:colOff>241575</xdr:colOff>
      <xdr:row>35</xdr:row>
      <xdr:rowOff>80282</xdr:rowOff>
    </xdr:to>
    <xdr:graphicFrame macro="">
      <xdr:nvGraphicFramePr>
        <xdr:cNvPr id="3" name="Graf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563881</xdr:colOff>
      <xdr:row>35</xdr:row>
      <xdr:rowOff>86266</xdr:rowOff>
    </xdr:from>
    <xdr:to>
      <xdr:col>8</xdr:col>
      <xdr:colOff>160108</xdr:colOff>
      <xdr:row>45</xdr:row>
      <xdr:rowOff>97880</xdr:rowOff>
    </xdr:to>
    <xdr:graphicFrame macro="">
      <xdr:nvGraphicFramePr>
        <xdr:cNvPr id="4" name="Graf 3">
          <a:extLst>
            <a:ext uri="{FF2B5EF4-FFF2-40B4-BE49-F238E27FC236}">
              <a16:creationId xmlns:a16="http://schemas.microsoft.com/office/drawing/2014/main" id="{00000000-0008-0000-0C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119062</xdr:colOff>
      <xdr:row>25</xdr:row>
      <xdr:rowOff>133621</xdr:rowOff>
    </xdr:from>
    <xdr:to>
      <xdr:col>8</xdr:col>
      <xdr:colOff>141562</xdr:colOff>
      <xdr:row>35</xdr:row>
      <xdr:rowOff>52342</xdr:rowOff>
    </xdr:to>
    <xdr:graphicFrame macro="">
      <xdr:nvGraphicFramePr>
        <xdr:cNvPr id="5" name="Graf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532311</xdr:colOff>
      <xdr:row>35</xdr:row>
      <xdr:rowOff>86266</xdr:rowOff>
    </xdr:from>
    <xdr:to>
      <xdr:col>13</xdr:col>
      <xdr:colOff>636118</xdr:colOff>
      <xdr:row>45</xdr:row>
      <xdr:rowOff>97880</xdr:rowOff>
    </xdr:to>
    <xdr:graphicFrame macro="">
      <xdr:nvGraphicFramePr>
        <xdr:cNvPr id="6" name="Graf 5">
          <a:extLst>
            <a:ext uri="{FF2B5EF4-FFF2-40B4-BE49-F238E27FC236}">
              <a16:creationId xmlns:a16="http://schemas.microsoft.com/office/drawing/2014/main" id="{00000000-0008-0000-0C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47625</xdr:colOff>
      <xdr:row>25</xdr:row>
      <xdr:rowOff>133621</xdr:rowOff>
    </xdr:from>
    <xdr:to>
      <xdr:col>13</xdr:col>
      <xdr:colOff>641625</xdr:colOff>
      <xdr:row>35</xdr:row>
      <xdr:rowOff>52342</xdr:rowOff>
    </xdr:to>
    <xdr:graphicFrame macro="">
      <xdr:nvGraphicFramePr>
        <xdr:cNvPr id="7" name="Graf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14</xdr:row>
      <xdr:rowOff>14287</xdr:rowOff>
    </xdr:from>
    <xdr:to>
      <xdr:col>0</xdr:col>
      <xdr:colOff>152400</xdr:colOff>
      <xdr:row>20</xdr:row>
      <xdr:rowOff>152400</xdr:rowOff>
    </xdr:to>
    <xdr:graphicFrame macro="">
      <xdr:nvGraphicFramePr>
        <xdr:cNvPr id="8" name="Graf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22</xdr:row>
      <xdr:rowOff>14286</xdr:rowOff>
    </xdr:from>
    <xdr:to>
      <xdr:col>0</xdr:col>
      <xdr:colOff>114300</xdr:colOff>
      <xdr:row>25</xdr:row>
      <xdr:rowOff>9524</xdr:rowOff>
    </xdr:to>
    <xdr:graphicFrame macro="">
      <xdr:nvGraphicFramePr>
        <xdr:cNvPr id="9" name="Graf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5</xdr:row>
      <xdr:rowOff>14287</xdr:rowOff>
    </xdr:from>
    <xdr:to>
      <xdr:col>0</xdr:col>
      <xdr:colOff>152400</xdr:colOff>
      <xdr:row>13</xdr:row>
      <xdr:rowOff>0</xdr:rowOff>
    </xdr:to>
    <xdr:graphicFrame macro="">
      <xdr:nvGraphicFramePr>
        <xdr:cNvPr id="10" name="Graf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theme/theme1.xml><?xml version="1.0" encoding="utf-8"?>
<a:theme xmlns:a="http://schemas.openxmlformats.org/drawingml/2006/main" name="Motiv_ERU_2206">
  <a:themeElements>
    <a:clrScheme name="ERU">
      <a:dk1>
        <a:srgbClr val="262626"/>
      </a:dk1>
      <a:lt1>
        <a:sysClr val="window" lastClr="FFFFFF"/>
      </a:lt1>
      <a:dk2>
        <a:srgbClr val="233060"/>
      </a:dk2>
      <a:lt2>
        <a:srgbClr val="D0D0D0"/>
      </a:lt2>
      <a:accent1>
        <a:srgbClr val="233060"/>
      </a:accent1>
      <a:accent2>
        <a:srgbClr val="5A6588"/>
      </a:accent2>
      <a:accent3>
        <a:srgbClr val="9198B0"/>
      </a:accent3>
      <a:accent4>
        <a:srgbClr val="C8CBD7"/>
      </a:accent4>
      <a:accent5>
        <a:srgbClr val="DF2B20"/>
      </a:accent5>
      <a:accent6>
        <a:srgbClr val="E86158"/>
      </a:accent6>
      <a:hlink>
        <a:srgbClr val="0563C1"/>
      </a:hlink>
      <a:folHlink>
        <a:srgbClr val="DF2B20"/>
      </a:folHlink>
    </a:clrScheme>
    <a:fontScheme name="Výchozí">
      <a:majorFont>
        <a:latin typeface="Arial"/>
        <a:ea typeface=""/>
        <a:cs typeface=""/>
      </a:majorFont>
      <a:minorFont>
        <a:latin typeface="Arial"/>
        <a:ea typeface=""/>
        <a:cs typeface=""/>
      </a:minorFont>
    </a:fontScheme>
    <a:fmtScheme name="Motiv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Motiv_ERU" id="{9FFB561D-4E9C-47DD-93C1-073C5FD388E9}" vid="{664F4A23-A473-446F-B730-8F377D84977F}"/>
    </a:ext>
  </a:extLst>
</a:theme>
</file>

<file path=xl/theme/themeOverride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53.bin"/><Relationship Id="rId1" Type="http://schemas.openxmlformats.org/officeDocument/2006/relationships/hyperlink" Target="mailto:teplo.statistika@eru.gov.cz"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2C69A-B170-4D1D-B463-105E4FC93B65}">
  <dimension ref="A1:K50"/>
  <sheetViews>
    <sheetView showGridLines="0" tabSelected="1" showWhiteSpace="0" view="pageBreakPreview" zoomScale="55" zoomScaleNormal="58" zoomScaleSheetLayoutView="55" zoomScalePageLayoutView="70" workbookViewId="0">
      <selection activeCell="D2" sqref="D2"/>
    </sheetView>
  </sheetViews>
  <sheetFormatPr defaultColWidth="9.140625" defaultRowHeight="12.75" x14ac:dyDescent="0.2"/>
  <cols>
    <col min="1" max="1" width="41.5703125" style="261" customWidth="1"/>
    <col min="2" max="2" width="50.42578125" style="261" customWidth="1"/>
    <col min="3" max="9" width="9.85546875" style="261" customWidth="1"/>
    <col min="10" max="10" width="10.28515625" style="261" customWidth="1"/>
    <col min="11" max="16384" width="9.140625" style="261"/>
  </cols>
  <sheetData>
    <row r="1" spans="1:11" ht="399.75" customHeight="1" x14ac:dyDescent="0.2">
      <c r="A1" s="319" t="s">
        <v>314</v>
      </c>
      <c r="B1" s="320"/>
    </row>
    <row r="2" spans="1:11" ht="400.15" customHeight="1" x14ac:dyDescent="0.2">
      <c r="A2" s="276"/>
      <c r="B2" s="275"/>
      <c r="C2" s="274"/>
      <c r="D2" s="274"/>
      <c r="E2" s="274"/>
      <c r="F2" s="274"/>
      <c r="G2" s="274"/>
      <c r="H2" s="274"/>
      <c r="I2" s="274"/>
      <c r="J2" s="274"/>
      <c r="K2" s="261" t="s">
        <v>217</v>
      </c>
    </row>
    <row r="3" spans="1:11" x14ac:dyDescent="0.2">
      <c r="B3" s="273"/>
      <c r="D3" s="272"/>
      <c r="E3" s="271"/>
      <c r="F3" s="271"/>
      <c r="G3" s="271"/>
      <c r="J3" s="265"/>
    </row>
    <row r="9" spans="1:11" x14ac:dyDescent="0.2">
      <c r="B9" s="270"/>
      <c r="I9" s="269"/>
    </row>
    <row r="10" spans="1:11" x14ac:dyDescent="0.2">
      <c r="B10" s="264"/>
      <c r="C10" s="263"/>
    </row>
    <row r="11" spans="1:11" x14ac:dyDescent="0.2">
      <c r="B11" s="264"/>
      <c r="C11" s="263"/>
    </row>
    <row r="12" spans="1:11" x14ac:dyDescent="0.2">
      <c r="B12" s="264"/>
      <c r="C12" s="263"/>
    </row>
    <row r="13" spans="1:11" x14ac:dyDescent="0.2">
      <c r="A13" s="266"/>
      <c r="B13" s="268"/>
      <c r="C13" s="267"/>
      <c r="D13" s="266"/>
      <c r="E13" s="266"/>
      <c r="F13" s="266"/>
      <c r="G13" s="266"/>
      <c r="H13" s="266"/>
      <c r="I13" s="266"/>
      <c r="J13" s="266"/>
    </row>
    <row r="14" spans="1:11" x14ac:dyDescent="0.2">
      <c r="A14" s="266"/>
      <c r="B14" s="268"/>
      <c r="C14" s="267"/>
      <c r="D14" s="266"/>
      <c r="E14" s="266"/>
      <c r="F14" s="266"/>
      <c r="G14" s="266"/>
      <c r="H14" s="266"/>
      <c r="I14" s="266"/>
      <c r="J14" s="266"/>
    </row>
    <row r="15" spans="1:11" x14ac:dyDescent="0.2">
      <c r="A15" s="266"/>
      <c r="B15" s="268"/>
      <c r="C15" s="267"/>
      <c r="D15" s="266"/>
      <c r="E15" s="266"/>
      <c r="F15" s="266"/>
      <c r="G15" s="266"/>
      <c r="H15" s="266"/>
      <c r="I15" s="266"/>
      <c r="J15" s="266"/>
    </row>
    <row r="16" spans="1:11" x14ac:dyDescent="0.2">
      <c r="A16" s="266"/>
      <c r="B16" s="268"/>
      <c r="C16" s="267"/>
      <c r="D16" s="266"/>
      <c r="E16" s="266"/>
      <c r="F16" s="266"/>
      <c r="G16" s="266"/>
      <c r="H16" s="266"/>
      <c r="I16" s="266"/>
      <c r="J16" s="266"/>
    </row>
    <row r="17" spans="1:10" x14ac:dyDescent="0.2">
      <c r="A17" s="266"/>
      <c r="B17" s="268"/>
      <c r="C17" s="267"/>
      <c r="D17" s="266"/>
      <c r="E17" s="266"/>
      <c r="F17" s="266"/>
      <c r="G17" s="266"/>
      <c r="H17" s="266"/>
      <c r="I17" s="266"/>
      <c r="J17" s="266"/>
    </row>
    <row r="18" spans="1:10" x14ac:dyDescent="0.2">
      <c r="A18" s="266"/>
      <c r="B18" s="268"/>
      <c r="C18" s="267"/>
      <c r="D18" s="266"/>
      <c r="E18" s="266"/>
      <c r="F18" s="266"/>
      <c r="G18" s="266"/>
      <c r="H18" s="266"/>
      <c r="I18" s="266"/>
      <c r="J18" s="266"/>
    </row>
    <row r="19" spans="1:10" x14ac:dyDescent="0.2">
      <c r="A19" s="266"/>
      <c r="B19" s="268"/>
      <c r="C19" s="267"/>
      <c r="D19" s="266"/>
      <c r="E19" s="266"/>
      <c r="F19" s="266"/>
      <c r="G19" s="266"/>
      <c r="H19" s="266"/>
      <c r="I19" s="266"/>
      <c r="J19" s="266"/>
    </row>
    <row r="21" spans="1:10" x14ac:dyDescent="0.2">
      <c r="A21" s="266"/>
      <c r="B21" s="268"/>
      <c r="C21" s="267"/>
      <c r="D21" s="266"/>
      <c r="E21" s="266"/>
      <c r="F21" s="266"/>
      <c r="G21" s="266"/>
      <c r="H21" s="266"/>
      <c r="I21" s="266"/>
      <c r="J21" s="266"/>
    </row>
    <row r="22" spans="1:10" x14ac:dyDescent="0.2">
      <c r="A22" s="266"/>
      <c r="B22" s="268"/>
      <c r="C22" s="267"/>
      <c r="D22" s="266"/>
      <c r="E22" s="266"/>
      <c r="F22" s="266"/>
      <c r="G22" s="266"/>
      <c r="H22" s="266"/>
      <c r="I22" s="266"/>
      <c r="J22" s="266"/>
    </row>
    <row r="23" spans="1:10" x14ac:dyDescent="0.2">
      <c r="A23" s="266"/>
      <c r="B23" s="268"/>
      <c r="C23" s="267"/>
      <c r="D23" s="266"/>
      <c r="E23" s="266"/>
      <c r="F23" s="266"/>
      <c r="G23" s="266"/>
      <c r="H23" s="266"/>
      <c r="I23" s="266"/>
      <c r="J23" s="266"/>
    </row>
    <row r="25" spans="1:10" x14ac:dyDescent="0.2">
      <c r="A25" s="266"/>
      <c r="C25" s="267"/>
      <c r="D25" s="266"/>
      <c r="E25" s="266"/>
      <c r="F25" s="266"/>
      <c r="G25" s="266"/>
      <c r="H25" s="266"/>
      <c r="I25" s="266"/>
      <c r="J25" s="266"/>
    </row>
    <row r="26" spans="1:10" x14ac:dyDescent="0.2">
      <c r="A26" s="266"/>
      <c r="C26" s="267"/>
      <c r="D26" s="266"/>
      <c r="E26" s="266"/>
      <c r="F26" s="266"/>
      <c r="G26" s="266"/>
      <c r="H26" s="266"/>
      <c r="I26" s="266"/>
      <c r="J26" s="266"/>
    </row>
    <row r="27" spans="1:10" x14ac:dyDescent="0.2">
      <c r="A27" s="266"/>
      <c r="C27" s="267"/>
      <c r="D27" s="266"/>
      <c r="E27" s="266"/>
      <c r="F27" s="266"/>
      <c r="G27" s="266"/>
      <c r="H27" s="266"/>
      <c r="I27" s="266"/>
      <c r="J27" s="266"/>
    </row>
    <row r="28" spans="1:10" x14ac:dyDescent="0.2">
      <c r="A28" s="321"/>
      <c r="B28" s="321"/>
      <c r="C28" s="321"/>
      <c r="D28" s="321"/>
      <c r="E28" s="321"/>
      <c r="F28" s="321"/>
      <c r="G28" s="321"/>
      <c r="H28" s="321"/>
      <c r="I28" s="321"/>
      <c r="J28" s="321"/>
    </row>
    <row r="29" spans="1:10" x14ac:dyDescent="0.2">
      <c r="A29" s="266"/>
      <c r="B29" s="268"/>
      <c r="C29" s="267"/>
      <c r="D29" s="266"/>
      <c r="E29" s="266"/>
      <c r="F29" s="266"/>
      <c r="G29" s="266"/>
      <c r="H29" s="266"/>
      <c r="I29" s="266"/>
      <c r="J29" s="266"/>
    </row>
    <row r="31" spans="1:10" x14ac:dyDescent="0.2">
      <c r="A31" s="266"/>
      <c r="B31" s="268"/>
      <c r="C31" s="267"/>
      <c r="D31" s="266"/>
      <c r="E31" s="266"/>
      <c r="F31" s="266"/>
      <c r="G31" s="266"/>
      <c r="H31" s="266"/>
      <c r="I31" s="266"/>
      <c r="J31" s="266"/>
    </row>
    <row r="32" spans="1:10" x14ac:dyDescent="0.2">
      <c r="A32" s="266"/>
      <c r="B32" s="268"/>
      <c r="C32" s="267"/>
      <c r="D32" s="266"/>
      <c r="E32" s="266"/>
      <c r="F32" s="266"/>
      <c r="G32" s="266"/>
      <c r="H32" s="266"/>
      <c r="I32" s="266"/>
      <c r="J32" s="266"/>
    </row>
    <row r="33" spans="1:10" x14ac:dyDescent="0.2">
      <c r="A33" s="322"/>
      <c r="B33" s="322"/>
      <c r="C33" s="322"/>
      <c r="D33" s="322"/>
      <c r="E33" s="322"/>
      <c r="F33" s="322"/>
      <c r="G33" s="322"/>
      <c r="H33" s="322"/>
      <c r="I33" s="322"/>
      <c r="J33" s="322"/>
    </row>
    <row r="34" spans="1:10" x14ac:dyDescent="0.2">
      <c r="B34" s="265"/>
      <c r="C34" s="265"/>
      <c r="D34" s="265"/>
      <c r="E34" s="265"/>
      <c r="F34" s="265"/>
      <c r="G34" s="265"/>
      <c r="H34" s="265"/>
      <c r="I34" s="265"/>
      <c r="J34" s="265"/>
    </row>
    <row r="37" spans="1:10" x14ac:dyDescent="0.2">
      <c r="B37" s="264"/>
      <c r="C37" s="263"/>
    </row>
    <row r="39" spans="1:10" x14ac:dyDescent="0.2">
      <c r="B39" s="262"/>
      <c r="C39" s="262"/>
      <c r="D39" s="262"/>
      <c r="E39" s="262"/>
      <c r="F39" s="262"/>
      <c r="G39" s="262"/>
      <c r="H39" s="262"/>
      <c r="I39" s="262"/>
    </row>
    <row r="50" spans="1:10" x14ac:dyDescent="0.2">
      <c r="A50" s="323"/>
      <c r="B50" s="323"/>
      <c r="C50" s="323"/>
      <c r="D50" s="323"/>
      <c r="E50" s="323"/>
      <c r="F50" s="323"/>
      <c r="G50" s="323"/>
      <c r="H50" s="323"/>
      <c r="I50" s="323"/>
      <c r="J50" s="323"/>
    </row>
  </sheetData>
  <mergeCells count="4">
    <mergeCell ref="A1:B1"/>
    <mergeCell ref="A28:J28"/>
    <mergeCell ref="A33:J33"/>
    <mergeCell ref="A50:J50"/>
  </mergeCells>
  <printOptions verticalCentered="1"/>
  <pageMargins left="0.59055118110236227" right="0.59055118110236227" top="0.39370078740157483" bottom="0.59055118110236227" header="0" footer="0"/>
  <pageSetup paperSize="9" scale="99"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1"/>
  <dimension ref="A1:V49"/>
  <sheetViews>
    <sheetView showGridLines="0" view="pageBreakPreview" zoomScaleNormal="70" zoomScaleSheetLayoutView="100" workbookViewId="0">
      <selection activeCell="O28" sqref="O28"/>
    </sheetView>
  </sheetViews>
  <sheetFormatPr defaultColWidth="9.140625" defaultRowHeight="12.75" x14ac:dyDescent="0.2"/>
  <cols>
    <col min="1" max="1" width="30.85546875" style="2" customWidth="1"/>
    <col min="2" max="13" width="8.5703125" style="2" customWidth="1"/>
    <col min="14" max="14" width="10.42578125" style="2" customWidth="1"/>
    <col min="15" max="15" width="8.42578125" style="2" customWidth="1"/>
    <col min="16" max="16" width="11.42578125" style="2" bestFit="1" customWidth="1"/>
    <col min="17" max="16384" width="9.140625" style="2"/>
  </cols>
  <sheetData>
    <row r="1" spans="1:22" ht="20.25" x14ac:dyDescent="0.3">
      <c r="A1" s="184" t="s">
        <v>261</v>
      </c>
      <c r="N1" s="250" t="str">
        <f>'3'!N1</f>
        <v>2023</v>
      </c>
    </row>
    <row r="2" spans="1:22" s="66" customFormat="1" ht="18" x14ac:dyDescent="0.25">
      <c r="A2" s="247" t="s">
        <v>262</v>
      </c>
      <c r="B2" s="23"/>
      <c r="C2" s="23"/>
      <c r="D2" s="23"/>
      <c r="E2" s="23"/>
      <c r="F2" s="23"/>
      <c r="G2" s="23"/>
      <c r="H2" s="23"/>
      <c r="I2" s="23"/>
      <c r="J2" s="23"/>
      <c r="K2" s="23"/>
      <c r="L2" s="23"/>
      <c r="M2" s="23"/>
    </row>
    <row r="3" spans="1:22" s="7" customFormat="1" ht="6" customHeight="1" x14ac:dyDescent="0.2"/>
    <row r="4" spans="1:22" s="7" customFormat="1" ht="12" x14ac:dyDescent="0.2">
      <c r="A4" s="332"/>
      <c r="B4" s="333" t="s">
        <v>42</v>
      </c>
      <c r="C4" s="334"/>
      <c r="D4" s="335"/>
      <c r="E4" s="334" t="s">
        <v>43</v>
      </c>
      <c r="F4" s="334"/>
      <c r="G4" s="334"/>
      <c r="H4" s="333" t="s">
        <v>44</v>
      </c>
      <c r="I4" s="334"/>
      <c r="J4" s="335"/>
      <c r="K4" s="333" t="s">
        <v>45</v>
      </c>
      <c r="L4" s="334"/>
      <c r="M4" s="335"/>
      <c r="N4" s="220" t="s">
        <v>7</v>
      </c>
    </row>
    <row r="5" spans="1:22" s="7" customFormat="1" ht="12" customHeight="1" x14ac:dyDescent="0.2">
      <c r="A5" s="332"/>
      <c r="B5" s="289" t="s">
        <v>8</v>
      </c>
      <c r="C5" s="279" t="s">
        <v>9</v>
      </c>
      <c r="D5" s="290" t="s">
        <v>10</v>
      </c>
      <c r="E5" s="202" t="s">
        <v>11</v>
      </c>
      <c r="F5" s="202" t="s">
        <v>12</v>
      </c>
      <c r="G5" s="202" t="s">
        <v>13</v>
      </c>
      <c r="H5" s="289" t="s">
        <v>14</v>
      </c>
      <c r="I5" s="279" t="s">
        <v>15</v>
      </c>
      <c r="J5" s="290" t="s">
        <v>16</v>
      </c>
      <c r="K5" s="289" t="s">
        <v>17</v>
      </c>
      <c r="L5" s="279" t="s">
        <v>18</v>
      </c>
      <c r="M5" s="290" t="s">
        <v>19</v>
      </c>
      <c r="N5" s="203"/>
    </row>
    <row r="6" spans="1:22" s="7" customFormat="1" ht="12" customHeight="1" x14ac:dyDescent="0.2">
      <c r="A6" s="337" t="s">
        <v>117</v>
      </c>
      <c r="B6" s="338">
        <f>SUM(B7:D7)</f>
        <v>29484.432911276286</v>
      </c>
      <c r="C6" s="327"/>
      <c r="D6" s="339"/>
      <c r="E6" s="327">
        <f>SUM(E7:G7)</f>
        <v>14352.910966146559</v>
      </c>
      <c r="F6" s="327"/>
      <c r="G6" s="327"/>
      <c r="H6" s="338">
        <f>SUM(H7:J7)</f>
        <v>8028.099451</v>
      </c>
      <c r="I6" s="327"/>
      <c r="J6" s="339"/>
      <c r="K6" s="338">
        <f>SUM(K7:M7)</f>
        <v>23937.290303095695</v>
      </c>
      <c r="L6" s="327"/>
      <c r="M6" s="339"/>
      <c r="N6" s="327">
        <f>SUM(B7:M7)</f>
        <v>75802.733631518538</v>
      </c>
    </row>
    <row r="7" spans="1:22" s="64" customFormat="1" ht="12" customHeight="1" x14ac:dyDescent="0.2">
      <c r="A7" s="337"/>
      <c r="B7" s="293">
        <f>SUM(B8:B23)</f>
        <v>10483.732458235478</v>
      </c>
      <c r="C7" s="277">
        <f t="shared" ref="C7:M7" si="0">SUM(C8:C23)</f>
        <v>9991.8577184010446</v>
      </c>
      <c r="D7" s="294">
        <f t="shared" si="0"/>
        <v>9008.8427346397639</v>
      </c>
      <c r="E7" s="201">
        <f t="shared" si="0"/>
        <v>7307.0193761318142</v>
      </c>
      <c r="F7" s="201">
        <f t="shared" si="0"/>
        <v>4265.2032931853355</v>
      </c>
      <c r="G7" s="201">
        <f t="shared" si="0"/>
        <v>2780.6882968294094</v>
      </c>
      <c r="H7" s="293">
        <f t="shared" si="0"/>
        <v>2578.1191059999996</v>
      </c>
      <c r="I7" s="277">
        <f t="shared" si="0"/>
        <v>2659.5106129999999</v>
      </c>
      <c r="J7" s="294">
        <f t="shared" si="0"/>
        <v>2790.4697320000005</v>
      </c>
      <c r="K7" s="293">
        <f t="shared" si="0"/>
        <v>5038.0440149296774</v>
      </c>
      <c r="L7" s="277">
        <f t="shared" si="0"/>
        <v>8464.0722282333627</v>
      </c>
      <c r="M7" s="294">
        <f t="shared" si="0"/>
        <v>10435.174059932653</v>
      </c>
      <c r="N7" s="327"/>
      <c r="P7" s="135"/>
      <c r="Q7" s="135"/>
      <c r="R7" s="135"/>
      <c r="S7" s="135"/>
      <c r="T7" s="135"/>
    </row>
    <row r="8" spans="1:22" s="7" customFormat="1" ht="12" customHeight="1" x14ac:dyDescent="0.2">
      <c r="A8" s="170" t="s">
        <v>40</v>
      </c>
      <c r="B8" s="291">
        <v>889.67118299999936</v>
      </c>
      <c r="C8" s="278">
        <v>885.91864200000009</v>
      </c>
      <c r="D8" s="292">
        <v>931.7330450000004</v>
      </c>
      <c r="E8" s="198">
        <v>833.47092799999973</v>
      </c>
      <c r="F8" s="198">
        <v>526.66838099999984</v>
      </c>
      <c r="G8" s="198">
        <v>337.58219399999984</v>
      </c>
      <c r="H8" s="291">
        <v>303.61280200000004</v>
      </c>
      <c r="I8" s="278">
        <v>238.34267799999998</v>
      </c>
      <c r="J8" s="292">
        <v>256.37742600000001</v>
      </c>
      <c r="K8" s="291">
        <v>607.73788200000001</v>
      </c>
      <c r="L8" s="278">
        <v>878.75725699999998</v>
      </c>
      <c r="M8" s="292">
        <v>1014.9533489999998</v>
      </c>
      <c r="N8" s="198">
        <f>SUM(B8:M8)</f>
        <v>7704.8257669999994</v>
      </c>
      <c r="P8" s="8"/>
      <c r="Q8" s="129"/>
      <c r="R8" s="129"/>
      <c r="S8" s="129"/>
      <c r="T8" s="129"/>
      <c r="U8" s="41"/>
    </row>
    <row r="9" spans="1:22" s="7" customFormat="1" ht="12" customHeight="1" x14ac:dyDescent="0.2">
      <c r="A9" s="170" t="s">
        <v>39</v>
      </c>
      <c r="B9" s="291">
        <v>65.49663799999999</v>
      </c>
      <c r="C9" s="278">
        <v>60.384103999999986</v>
      </c>
      <c r="D9" s="292">
        <v>58.603677000000012</v>
      </c>
      <c r="E9" s="198">
        <v>51.677325999999994</v>
      </c>
      <c r="F9" s="198">
        <v>42.574211000000005</v>
      </c>
      <c r="G9" s="198">
        <v>33.185485</v>
      </c>
      <c r="H9" s="291">
        <v>30.908870999999998</v>
      </c>
      <c r="I9" s="278">
        <v>30.680241000000002</v>
      </c>
      <c r="J9" s="292">
        <v>31.169543000000004</v>
      </c>
      <c r="K9" s="291">
        <v>42.858581000000008</v>
      </c>
      <c r="L9" s="278">
        <v>54.470981000000009</v>
      </c>
      <c r="M9" s="292">
        <v>59.479478999999984</v>
      </c>
      <c r="N9" s="198">
        <f>SUM(B9:M9)</f>
        <v>561.48913699999991</v>
      </c>
      <c r="P9" s="8"/>
      <c r="Q9" s="129"/>
      <c r="R9" s="129"/>
      <c r="S9" s="129"/>
      <c r="T9" s="129"/>
      <c r="U9" s="41"/>
    </row>
    <row r="10" spans="1:22" s="7" customFormat="1" ht="12" customHeight="1" x14ac:dyDescent="0.2">
      <c r="A10" s="170" t="s">
        <v>38</v>
      </c>
      <c r="B10" s="291">
        <v>1099.6016940000002</v>
      </c>
      <c r="C10" s="278">
        <v>1050.070203</v>
      </c>
      <c r="D10" s="292">
        <v>905.51116000000013</v>
      </c>
      <c r="E10" s="198">
        <v>689.10446500000012</v>
      </c>
      <c r="F10" s="198">
        <v>346.73555900000002</v>
      </c>
      <c r="G10" s="198">
        <v>194.57093999999998</v>
      </c>
      <c r="H10" s="291">
        <v>169.32380699999996</v>
      </c>
      <c r="I10" s="278">
        <v>153.72706000000002</v>
      </c>
      <c r="J10" s="292">
        <v>180.63842200000002</v>
      </c>
      <c r="K10" s="291">
        <v>407.28128700000002</v>
      </c>
      <c r="L10" s="278">
        <v>843.87133200000005</v>
      </c>
      <c r="M10" s="292">
        <v>1035.1659099999999</v>
      </c>
      <c r="N10" s="198">
        <f>SUM(B10:M10)</f>
        <v>7075.6018389999999</v>
      </c>
      <c r="P10" s="8"/>
      <c r="Q10" s="129"/>
      <c r="R10" s="129"/>
      <c r="S10" s="129"/>
      <c r="T10" s="129"/>
      <c r="U10" s="41"/>
    </row>
    <row r="11" spans="1:22" s="7" customFormat="1" ht="12" customHeight="1" x14ac:dyDescent="0.2">
      <c r="A11" s="170" t="s">
        <v>60</v>
      </c>
      <c r="B11" s="291">
        <v>5.2364470000000001</v>
      </c>
      <c r="C11" s="278">
        <v>7.6703010000000003</v>
      </c>
      <c r="D11" s="292">
        <v>8.9231610000000003</v>
      </c>
      <c r="E11" s="198">
        <v>8.1676640000000003</v>
      </c>
      <c r="F11" s="198">
        <v>5.220254999999999</v>
      </c>
      <c r="G11" s="198">
        <v>5.331334</v>
      </c>
      <c r="H11" s="291">
        <v>5.7077029999999995</v>
      </c>
      <c r="I11" s="278">
        <v>7.4248630000000002</v>
      </c>
      <c r="J11" s="292">
        <v>5.8079460000000003</v>
      </c>
      <c r="K11" s="291">
        <v>6.5951329999999997</v>
      </c>
      <c r="L11" s="278">
        <v>4.7871649999999999</v>
      </c>
      <c r="M11" s="292">
        <v>8.2749690000000005</v>
      </c>
      <c r="N11" s="198">
        <f t="shared" ref="N11:N21" si="1">SUM(B11:M11)</f>
        <v>79.146941000000012</v>
      </c>
      <c r="P11" s="8"/>
      <c r="Q11" s="129"/>
      <c r="R11" s="129"/>
      <c r="S11" s="129"/>
      <c r="T11" s="129"/>
      <c r="U11" s="41"/>
    </row>
    <row r="12" spans="1:22" s="7" customFormat="1" ht="12" customHeight="1" x14ac:dyDescent="0.2">
      <c r="A12" s="170" t="s">
        <v>61</v>
      </c>
      <c r="B12" s="291">
        <v>7.1415945071716385</v>
      </c>
      <c r="C12" s="278">
        <v>6.5174056503211864</v>
      </c>
      <c r="D12" s="292">
        <v>6.3436347788385996</v>
      </c>
      <c r="E12" s="198">
        <v>5.6473743412928767</v>
      </c>
      <c r="F12" s="198">
        <v>3.8226052549879888</v>
      </c>
      <c r="G12" s="198">
        <v>2.1382461924357319</v>
      </c>
      <c r="H12" s="291">
        <v>2.148814197125176</v>
      </c>
      <c r="I12" s="278">
        <v>1.7882198028225431</v>
      </c>
      <c r="J12" s="292">
        <v>2.1576893145895966</v>
      </c>
      <c r="K12" s="291">
        <v>6.4860950865110008</v>
      </c>
      <c r="L12" s="278">
        <v>8.239502802968854</v>
      </c>
      <c r="M12" s="292">
        <v>8.943643070934808</v>
      </c>
      <c r="N12" s="198">
        <f t="shared" si="1"/>
        <v>61.374825000000001</v>
      </c>
      <c r="P12" s="8"/>
      <c r="Q12" s="129"/>
      <c r="R12" s="129"/>
      <c r="S12" s="129"/>
      <c r="T12" s="129"/>
      <c r="U12" s="41"/>
    </row>
    <row r="13" spans="1:22" s="7" customFormat="1" ht="12" customHeight="1" x14ac:dyDescent="0.2">
      <c r="A13" s="170" t="s">
        <v>62</v>
      </c>
      <c r="B13" s="291">
        <v>7.8099999999999992E-3</v>
      </c>
      <c r="C13" s="278">
        <v>1.6640000000000002E-2</v>
      </c>
      <c r="D13" s="292">
        <v>3.1890000000000002E-2</v>
      </c>
      <c r="E13" s="198">
        <v>3.5709999999999999E-2</v>
      </c>
      <c r="F13" s="198">
        <v>6.1449999999999998E-2</v>
      </c>
      <c r="G13" s="198">
        <v>6.2570000000000001E-2</v>
      </c>
      <c r="H13" s="291">
        <v>8.3360000000000004E-2</v>
      </c>
      <c r="I13" s="278">
        <v>6.9099999999999995E-2</v>
      </c>
      <c r="J13" s="292">
        <v>7.4509999999999993E-2</v>
      </c>
      <c r="K13" s="291">
        <v>3.9190000000000003E-2</v>
      </c>
      <c r="L13" s="278">
        <v>1.4240000000000001E-2</v>
      </c>
      <c r="M13" s="292">
        <v>7.0400000000000003E-3</v>
      </c>
      <c r="N13" s="198">
        <f t="shared" si="1"/>
        <v>0.50351000000000001</v>
      </c>
      <c r="P13" s="8"/>
      <c r="Q13" s="129"/>
      <c r="R13" s="129"/>
      <c r="S13" s="129"/>
      <c r="T13" s="129"/>
      <c r="U13" s="41"/>
      <c r="V13" s="132"/>
    </row>
    <row r="14" spans="1:22" s="7" customFormat="1" ht="12" customHeight="1" x14ac:dyDescent="0.2">
      <c r="A14" s="170" t="s">
        <v>37</v>
      </c>
      <c r="B14" s="291">
        <v>4828.1436479999984</v>
      </c>
      <c r="C14" s="278">
        <v>4608.5140529999999</v>
      </c>
      <c r="D14" s="292">
        <v>4000.3068149999995</v>
      </c>
      <c r="E14" s="198">
        <v>3206.565834</v>
      </c>
      <c r="F14" s="198">
        <v>1849.5042549999998</v>
      </c>
      <c r="G14" s="198">
        <v>1031.6428819999999</v>
      </c>
      <c r="H14" s="291">
        <v>880.42493599999989</v>
      </c>
      <c r="I14" s="278">
        <v>1043.6326719999997</v>
      </c>
      <c r="J14" s="292">
        <v>1190.646827</v>
      </c>
      <c r="K14" s="291">
        <v>2118.8139600000004</v>
      </c>
      <c r="L14" s="278">
        <v>3705.5629159999985</v>
      </c>
      <c r="M14" s="292">
        <v>4702.2908690000004</v>
      </c>
      <c r="N14" s="198">
        <f t="shared" si="1"/>
        <v>33166.049666999999</v>
      </c>
      <c r="P14" s="8"/>
      <c r="Q14" s="129"/>
      <c r="R14" s="129"/>
      <c r="S14" s="129"/>
      <c r="T14" s="129"/>
      <c r="U14" s="41"/>
      <c r="V14" s="132"/>
    </row>
    <row r="15" spans="1:22" s="7" customFormat="1" ht="12" customHeight="1" x14ac:dyDescent="0.2">
      <c r="A15" s="170" t="s">
        <v>72</v>
      </c>
      <c r="B15" s="291">
        <v>32.93732</v>
      </c>
      <c r="C15" s="278">
        <v>30.534990000000001</v>
      </c>
      <c r="D15" s="292">
        <v>26.525880000000001</v>
      </c>
      <c r="E15" s="198">
        <v>23.974270000000001</v>
      </c>
      <c r="F15" s="198">
        <v>10.947199999999999</v>
      </c>
      <c r="G15" s="198">
        <v>6.0454799999999995</v>
      </c>
      <c r="H15" s="291">
        <v>6.7945199999999994</v>
      </c>
      <c r="I15" s="278">
        <v>6.9676299999999998</v>
      </c>
      <c r="J15" s="292">
        <v>7.3877199999999998</v>
      </c>
      <c r="K15" s="291">
        <v>71.017009999999999</v>
      </c>
      <c r="L15" s="278">
        <v>123.21738999999999</v>
      </c>
      <c r="M15" s="292">
        <v>142.37182999999999</v>
      </c>
      <c r="N15" s="198">
        <f t="shared" si="1"/>
        <v>488.72123999999997</v>
      </c>
      <c r="P15" s="8"/>
      <c r="Q15" s="129"/>
      <c r="R15" s="129"/>
      <c r="S15" s="129"/>
      <c r="T15" s="129"/>
      <c r="U15" s="41"/>
      <c r="V15" s="132"/>
    </row>
    <row r="16" spans="1:22" s="7" customFormat="1" ht="12" customHeight="1" x14ac:dyDescent="0.2">
      <c r="A16" s="170" t="s">
        <v>36</v>
      </c>
      <c r="B16" s="291">
        <v>0</v>
      </c>
      <c r="C16" s="278">
        <v>0</v>
      </c>
      <c r="D16" s="292">
        <v>0</v>
      </c>
      <c r="E16" s="198">
        <v>0</v>
      </c>
      <c r="F16" s="198">
        <v>0</v>
      </c>
      <c r="G16" s="198">
        <v>0</v>
      </c>
      <c r="H16" s="291">
        <v>0</v>
      </c>
      <c r="I16" s="278">
        <v>0</v>
      </c>
      <c r="J16" s="292">
        <v>0</v>
      </c>
      <c r="K16" s="291">
        <v>0</v>
      </c>
      <c r="L16" s="278">
        <v>0</v>
      </c>
      <c r="M16" s="292">
        <v>0</v>
      </c>
      <c r="N16" s="198">
        <f t="shared" si="1"/>
        <v>0</v>
      </c>
      <c r="P16" s="8"/>
      <c r="Q16" s="129"/>
      <c r="R16" s="129"/>
      <c r="S16" s="129"/>
      <c r="T16" s="129"/>
      <c r="U16" s="41"/>
      <c r="V16" s="132"/>
    </row>
    <row r="17" spans="1:22" s="7" customFormat="1" ht="12" customHeight="1" x14ac:dyDescent="0.2">
      <c r="A17" s="170" t="s">
        <v>35</v>
      </c>
      <c r="B17" s="291">
        <v>79.246994000000001</v>
      </c>
      <c r="C17" s="278">
        <v>70.094182000000004</v>
      </c>
      <c r="D17" s="292">
        <v>72.347997000000007</v>
      </c>
      <c r="E17" s="198">
        <v>66.253586999999996</v>
      </c>
      <c r="F17" s="198">
        <v>66.411664000000002</v>
      </c>
      <c r="G17" s="198">
        <v>62.008023000000001</v>
      </c>
      <c r="H17" s="291">
        <v>61.966864999999999</v>
      </c>
      <c r="I17" s="278">
        <v>70.695555999999996</v>
      </c>
      <c r="J17" s="292">
        <v>38.721229999999998</v>
      </c>
      <c r="K17" s="291">
        <v>62.887723999999999</v>
      </c>
      <c r="L17" s="278">
        <v>66.119919999999993</v>
      </c>
      <c r="M17" s="292">
        <v>69.393842000000006</v>
      </c>
      <c r="N17" s="198">
        <f t="shared" si="1"/>
        <v>786.14758400000005</v>
      </c>
      <c r="P17" s="8"/>
      <c r="Q17" s="129"/>
      <c r="R17" s="129"/>
      <c r="S17" s="129"/>
      <c r="T17" s="129"/>
      <c r="U17" s="41"/>
      <c r="V17" s="132"/>
    </row>
    <row r="18" spans="1:22" s="7" customFormat="1" ht="12" customHeight="1" x14ac:dyDescent="0.2">
      <c r="A18" s="170" t="s">
        <v>34</v>
      </c>
      <c r="B18" s="291">
        <v>9.960839</v>
      </c>
      <c r="C18" s="278">
        <v>9.6244739999999993</v>
      </c>
      <c r="D18" s="292">
        <v>7.3125850000000003</v>
      </c>
      <c r="E18" s="198">
        <v>6.3619110000000001</v>
      </c>
      <c r="F18" s="198">
        <v>2.9773200000000002</v>
      </c>
      <c r="G18" s="198">
        <v>0.30656299999999997</v>
      </c>
      <c r="H18" s="291">
        <v>0.77306600000000003</v>
      </c>
      <c r="I18" s="278">
        <v>0.64839899999999995</v>
      </c>
      <c r="J18" s="292">
        <v>0.80538200000000004</v>
      </c>
      <c r="K18" s="291">
        <v>0.73629600000000006</v>
      </c>
      <c r="L18" s="278">
        <v>4.4921189999999998</v>
      </c>
      <c r="M18" s="292">
        <v>7.6050010000000006</v>
      </c>
      <c r="N18" s="198">
        <f t="shared" si="1"/>
        <v>51.603954999999999</v>
      </c>
      <c r="P18" s="8"/>
      <c r="Q18" s="129"/>
      <c r="R18" s="129"/>
      <c r="S18" s="129"/>
      <c r="T18" s="129"/>
      <c r="U18" s="41"/>
      <c r="V18" s="132"/>
    </row>
    <row r="19" spans="1:22" s="7" customFormat="1" ht="12" customHeight="1" x14ac:dyDescent="0.2">
      <c r="A19" s="170" t="s">
        <v>33</v>
      </c>
      <c r="B19" s="291">
        <v>299.42399989787515</v>
      </c>
      <c r="C19" s="278">
        <v>285.90893122214959</v>
      </c>
      <c r="D19" s="292">
        <v>285.22710781917789</v>
      </c>
      <c r="E19" s="198">
        <v>304.99009349891514</v>
      </c>
      <c r="F19" s="198">
        <v>249.26456530486016</v>
      </c>
      <c r="G19" s="198">
        <v>207.49604600000001</v>
      </c>
      <c r="H19" s="291">
        <v>181.35478862854177</v>
      </c>
      <c r="I19" s="278">
        <v>198.18689910531577</v>
      </c>
      <c r="J19" s="292">
        <v>182.03079323142035</v>
      </c>
      <c r="K19" s="291">
        <v>225.6132567488869</v>
      </c>
      <c r="L19" s="278">
        <v>334.04194789975861</v>
      </c>
      <c r="M19" s="292">
        <v>327.46273200000002</v>
      </c>
      <c r="N19" s="198">
        <f t="shared" si="1"/>
        <v>3081.0011613569018</v>
      </c>
      <c r="P19" s="8"/>
      <c r="Q19" s="129"/>
      <c r="R19" s="129"/>
      <c r="S19" s="129"/>
      <c r="T19" s="129"/>
      <c r="U19" s="41"/>
      <c r="V19" s="132"/>
    </row>
    <row r="20" spans="1:22" s="7" customFormat="1" ht="12" customHeight="1" x14ac:dyDescent="0.2">
      <c r="A20" s="170" t="s">
        <v>32</v>
      </c>
      <c r="B20" s="291">
        <v>299.16283400000003</v>
      </c>
      <c r="C20" s="278">
        <v>280.39240900000004</v>
      </c>
      <c r="D20" s="292">
        <v>295.08216299999998</v>
      </c>
      <c r="E20" s="198">
        <v>266.31797299999999</v>
      </c>
      <c r="F20" s="198">
        <v>194.63942400000002</v>
      </c>
      <c r="G20" s="198">
        <v>188.42171999999997</v>
      </c>
      <c r="H20" s="291">
        <v>172.837436</v>
      </c>
      <c r="I20" s="278">
        <v>172.471417</v>
      </c>
      <c r="J20" s="292">
        <v>190.99583699999999</v>
      </c>
      <c r="K20" s="291">
        <v>228.62415799999999</v>
      </c>
      <c r="L20" s="278">
        <v>234.16241399999998</v>
      </c>
      <c r="M20" s="292">
        <v>215.43925600000003</v>
      </c>
      <c r="N20" s="198">
        <f t="shared" si="1"/>
        <v>2738.5470410000003</v>
      </c>
      <c r="P20" s="8"/>
      <c r="Q20" s="129"/>
      <c r="R20" s="129"/>
      <c r="S20" s="129"/>
      <c r="T20" s="129"/>
      <c r="U20" s="41"/>
      <c r="V20" s="132"/>
    </row>
    <row r="21" spans="1:22" s="7" customFormat="1" ht="12" customHeight="1" x14ac:dyDescent="0.2">
      <c r="A21" s="170" t="s">
        <v>3</v>
      </c>
      <c r="B21" s="291">
        <v>0</v>
      </c>
      <c r="C21" s="278">
        <v>0</v>
      </c>
      <c r="D21" s="292">
        <v>0</v>
      </c>
      <c r="E21" s="198">
        <v>0</v>
      </c>
      <c r="F21" s="198">
        <v>0</v>
      </c>
      <c r="G21" s="198">
        <v>0</v>
      </c>
      <c r="H21" s="291">
        <v>0</v>
      </c>
      <c r="I21" s="278">
        <v>0</v>
      </c>
      <c r="J21" s="292">
        <v>0</v>
      </c>
      <c r="K21" s="291">
        <v>0</v>
      </c>
      <c r="L21" s="278">
        <v>0</v>
      </c>
      <c r="M21" s="292">
        <v>0</v>
      </c>
      <c r="N21" s="198">
        <f t="shared" si="1"/>
        <v>0</v>
      </c>
      <c r="P21" s="8"/>
      <c r="Q21" s="129"/>
      <c r="R21" s="129"/>
      <c r="S21" s="129"/>
      <c r="T21" s="129"/>
      <c r="U21" s="41"/>
      <c r="V21" s="132"/>
    </row>
    <row r="22" spans="1:22" s="7" customFormat="1" ht="12" customHeight="1" x14ac:dyDescent="0.2">
      <c r="A22" s="170" t="s">
        <v>31</v>
      </c>
      <c r="B22" s="291">
        <v>90.833982000000034</v>
      </c>
      <c r="C22" s="278">
        <v>79.051297000000019</v>
      </c>
      <c r="D22" s="292">
        <v>47.133687000000002</v>
      </c>
      <c r="E22" s="198">
        <v>25.792905000000001</v>
      </c>
      <c r="F22" s="198">
        <v>6.8898659999999978</v>
      </c>
      <c r="G22" s="198">
        <v>35.031500999999992</v>
      </c>
      <c r="H22" s="291">
        <v>13.674141000000004</v>
      </c>
      <c r="I22" s="278">
        <v>9.5723300000000009</v>
      </c>
      <c r="J22" s="292">
        <v>6.4929910000000008</v>
      </c>
      <c r="K22" s="291">
        <v>8.0582269999999987</v>
      </c>
      <c r="L22" s="278">
        <v>22.508175000000001</v>
      </c>
      <c r="M22" s="292">
        <v>40.736331000000007</v>
      </c>
      <c r="N22" s="198">
        <f>SUM(B22:M22)</f>
        <v>385.77543300000008</v>
      </c>
      <c r="P22" s="8"/>
      <c r="Q22" s="129"/>
      <c r="R22" s="129"/>
      <c r="S22" s="129"/>
      <c r="T22" s="129"/>
      <c r="U22" s="41"/>
      <c r="V22" s="132"/>
    </row>
    <row r="23" spans="1:22" s="7" customFormat="1" ht="12" customHeight="1" x14ac:dyDescent="0.2">
      <c r="A23" s="170" t="s">
        <v>30</v>
      </c>
      <c r="B23" s="291">
        <v>2776.8674748304311</v>
      </c>
      <c r="C23" s="278">
        <v>2617.1600865285741</v>
      </c>
      <c r="D23" s="292">
        <v>2363.759932041748</v>
      </c>
      <c r="E23" s="198">
        <v>1818.6593352916054</v>
      </c>
      <c r="F23" s="198">
        <v>959.4865376254877</v>
      </c>
      <c r="G23" s="198">
        <v>676.86531263697395</v>
      </c>
      <c r="H23" s="291">
        <v>748.5079961743329</v>
      </c>
      <c r="I23" s="278">
        <v>725.30354809186178</v>
      </c>
      <c r="J23" s="292">
        <v>697.16341545398996</v>
      </c>
      <c r="K23" s="291">
        <v>1251.2952150942783</v>
      </c>
      <c r="L23" s="278">
        <v>2183.8268685306366</v>
      </c>
      <c r="M23" s="292">
        <v>2803.0498088617178</v>
      </c>
      <c r="N23" s="198">
        <f>SUM(B23:M23)</f>
        <v>19621.945531161637</v>
      </c>
      <c r="P23" s="8"/>
      <c r="Q23" s="129"/>
      <c r="R23" s="129"/>
      <c r="S23" s="129"/>
      <c r="T23" s="129"/>
      <c r="U23" s="41"/>
      <c r="V23" s="132"/>
    </row>
    <row r="24" spans="1:22" s="4" customFormat="1" ht="11.25" x14ac:dyDescent="0.2">
      <c r="A24" s="209"/>
      <c r="N24" s="3"/>
      <c r="P24" s="140"/>
      <c r="Q24" s="140"/>
      <c r="R24" s="140"/>
      <c r="S24" s="140"/>
      <c r="T24" s="140"/>
      <c r="U24" s="141"/>
    </row>
    <row r="25" spans="1:22" s="7" customFormat="1" x14ac:dyDescent="0.2">
      <c r="A25" s="67"/>
      <c r="B25" s="68"/>
      <c r="C25" s="68"/>
      <c r="D25" s="68"/>
      <c r="E25" s="68"/>
      <c r="F25" s="68"/>
      <c r="G25" s="68"/>
      <c r="H25" s="68"/>
      <c r="I25" s="68"/>
      <c r="J25" s="68"/>
      <c r="K25" s="68"/>
      <c r="L25" s="68"/>
      <c r="M25" s="68"/>
      <c r="N25" s="67"/>
      <c r="S25" s="132"/>
      <c r="T25" s="132"/>
      <c r="U25" s="132"/>
      <c r="V25" s="132"/>
    </row>
    <row r="26" spans="1:22" s="7" customFormat="1" x14ac:dyDescent="0.2">
      <c r="A26" s="119" t="s">
        <v>40</v>
      </c>
      <c r="B26" s="25">
        <v>7704.8257669999994</v>
      </c>
      <c r="C26" s="68"/>
      <c r="D26" s="68"/>
      <c r="E26" s="68"/>
      <c r="F26" s="68"/>
      <c r="G26" s="68"/>
      <c r="H26" s="68"/>
      <c r="I26" s="68"/>
      <c r="J26" s="68"/>
      <c r="K26" s="68"/>
      <c r="L26" s="68"/>
      <c r="M26" s="68"/>
      <c r="N26" s="68"/>
      <c r="S26" s="132"/>
      <c r="T26" s="132"/>
      <c r="U26" s="132"/>
      <c r="V26" s="132"/>
    </row>
    <row r="27" spans="1:22" s="7" customFormat="1" x14ac:dyDescent="0.2">
      <c r="A27" s="119" t="s">
        <v>39</v>
      </c>
      <c r="B27" s="25">
        <v>561.48913699999991</v>
      </c>
      <c r="C27" s="68"/>
      <c r="D27" s="68"/>
      <c r="E27" s="68"/>
      <c r="F27" s="68"/>
      <c r="G27" s="68"/>
      <c r="H27" s="68"/>
      <c r="I27" s="68"/>
      <c r="J27" s="68"/>
      <c r="K27" s="68"/>
      <c r="L27" s="68"/>
      <c r="M27" s="68"/>
      <c r="N27" s="68"/>
      <c r="O27" s="69"/>
      <c r="S27" s="132"/>
      <c r="T27" s="132"/>
      <c r="U27" s="132"/>
      <c r="V27" s="132"/>
    </row>
    <row r="28" spans="1:22" s="7" customFormat="1" x14ac:dyDescent="0.2">
      <c r="A28" s="119" t="s">
        <v>38</v>
      </c>
      <c r="B28" s="25">
        <v>7075.6018389999999</v>
      </c>
      <c r="C28" s="68"/>
      <c r="D28" s="68"/>
      <c r="E28" s="68"/>
      <c r="F28" s="68"/>
      <c r="G28" s="68"/>
      <c r="H28" s="68"/>
      <c r="I28" s="68"/>
      <c r="J28" s="68"/>
      <c r="K28" s="68"/>
      <c r="L28" s="68"/>
      <c r="M28" s="68"/>
      <c r="N28" s="68"/>
      <c r="O28" s="69"/>
      <c r="S28" s="132"/>
      <c r="T28" s="132"/>
      <c r="U28" s="132"/>
      <c r="V28" s="132"/>
    </row>
    <row r="29" spans="1:22" s="7" customFormat="1" x14ac:dyDescent="0.2">
      <c r="A29" s="119" t="s">
        <v>60</v>
      </c>
      <c r="B29" s="25">
        <v>79.146941000000012</v>
      </c>
      <c r="C29" s="68"/>
      <c r="D29" s="68"/>
      <c r="E29" s="68"/>
      <c r="F29" s="68"/>
      <c r="G29" s="68"/>
      <c r="H29" s="68"/>
      <c r="I29" s="68"/>
      <c r="J29" s="68"/>
      <c r="K29" s="68"/>
      <c r="L29" s="68"/>
      <c r="M29" s="68"/>
      <c r="N29" s="68"/>
      <c r="Q29" s="8"/>
      <c r="S29" s="132"/>
      <c r="T29" s="132"/>
      <c r="U29" s="132"/>
      <c r="V29" s="132"/>
    </row>
    <row r="30" spans="1:22" s="7" customFormat="1" x14ac:dyDescent="0.2">
      <c r="A30" s="119" t="s">
        <v>61</v>
      </c>
      <c r="B30" s="25">
        <v>61.374825000000001</v>
      </c>
      <c r="C30" s="68"/>
      <c r="D30" s="68"/>
      <c r="E30" s="68"/>
      <c r="F30" s="68"/>
      <c r="G30" s="68"/>
      <c r="H30" s="68"/>
      <c r="I30" s="68"/>
      <c r="J30" s="68"/>
      <c r="K30" s="68"/>
      <c r="L30" s="68"/>
      <c r="M30" s="68"/>
      <c r="N30" s="68"/>
      <c r="S30" s="132"/>
      <c r="T30" s="132"/>
      <c r="U30" s="132"/>
      <c r="V30" s="132"/>
    </row>
    <row r="31" spans="1:22" s="7" customFormat="1" x14ac:dyDescent="0.2">
      <c r="A31" s="119" t="s">
        <v>62</v>
      </c>
      <c r="B31" s="25">
        <v>0.50351000000000001</v>
      </c>
      <c r="C31" s="68"/>
      <c r="D31" s="68"/>
      <c r="E31" s="68"/>
      <c r="F31" s="68"/>
      <c r="G31" s="68"/>
      <c r="H31" s="68"/>
      <c r="I31" s="68"/>
      <c r="J31" s="68"/>
      <c r="K31" s="68"/>
      <c r="L31" s="68"/>
      <c r="M31" s="68"/>
      <c r="N31" s="68"/>
      <c r="S31" s="132"/>
      <c r="T31" s="132"/>
      <c r="U31" s="132"/>
      <c r="V31" s="132"/>
    </row>
    <row r="32" spans="1:22" s="7" customFormat="1" x14ac:dyDescent="0.2">
      <c r="A32" s="119" t="s">
        <v>37</v>
      </c>
      <c r="B32" s="25">
        <v>33166.049666999999</v>
      </c>
      <c r="C32" s="68"/>
      <c r="D32" s="68"/>
      <c r="E32" s="68"/>
      <c r="F32" s="68"/>
      <c r="G32" s="68"/>
      <c r="H32" s="68"/>
      <c r="I32" s="68"/>
      <c r="J32" s="68"/>
      <c r="K32" s="68"/>
      <c r="L32" s="68"/>
      <c r="M32" s="68"/>
      <c r="N32" s="68"/>
    </row>
    <row r="33" spans="1:14" s="7" customFormat="1" x14ac:dyDescent="0.2">
      <c r="A33" s="119" t="s">
        <v>72</v>
      </c>
      <c r="B33" s="25">
        <v>488.72123999999997</v>
      </c>
      <c r="C33" s="68"/>
      <c r="D33" s="68"/>
      <c r="E33" s="68"/>
      <c r="F33" s="68"/>
      <c r="G33" s="68"/>
      <c r="H33" s="68"/>
      <c r="I33" s="68"/>
      <c r="J33" s="68"/>
      <c r="K33" s="68"/>
      <c r="L33" s="68"/>
      <c r="M33" s="68"/>
      <c r="N33" s="68"/>
    </row>
    <row r="34" spans="1:14" s="7" customFormat="1" x14ac:dyDescent="0.2">
      <c r="A34" s="119" t="s">
        <v>36</v>
      </c>
      <c r="B34" s="25">
        <v>0</v>
      </c>
      <c r="C34" s="68"/>
      <c r="D34" s="68"/>
      <c r="E34" s="68"/>
      <c r="F34" s="68"/>
      <c r="G34" s="68"/>
      <c r="H34" s="68"/>
      <c r="I34" s="68"/>
      <c r="J34" s="68"/>
      <c r="K34" s="68"/>
      <c r="L34" s="68"/>
      <c r="M34" s="68"/>
      <c r="N34" s="68"/>
    </row>
    <row r="35" spans="1:14" s="7" customFormat="1" x14ac:dyDescent="0.2">
      <c r="A35" s="119" t="s">
        <v>35</v>
      </c>
      <c r="B35" s="25">
        <v>786.14758400000005</v>
      </c>
      <c r="C35" s="68"/>
      <c r="D35" s="68"/>
      <c r="E35" s="68"/>
      <c r="F35" s="68"/>
      <c r="G35" s="68"/>
      <c r="H35" s="68"/>
      <c r="I35" s="68"/>
      <c r="J35" s="68"/>
      <c r="K35" s="68"/>
      <c r="L35" s="68"/>
      <c r="M35" s="68"/>
      <c r="N35" s="68"/>
    </row>
    <row r="36" spans="1:14" s="7" customFormat="1" x14ac:dyDescent="0.2">
      <c r="A36" s="119" t="s">
        <v>34</v>
      </c>
      <c r="B36" s="25">
        <v>51.603954999999999</v>
      </c>
      <c r="C36" s="68"/>
      <c r="D36" s="68"/>
      <c r="E36" s="68"/>
      <c r="F36" s="68"/>
      <c r="G36" s="68"/>
      <c r="H36" s="68"/>
      <c r="I36" s="68"/>
      <c r="J36" s="68"/>
      <c r="K36" s="68"/>
      <c r="L36" s="68"/>
      <c r="M36" s="68"/>
      <c r="N36" s="68"/>
    </row>
    <row r="37" spans="1:14" s="7" customFormat="1" x14ac:dyDescent="0.2">
      <c r="A37" s="119" t="s">
        <v>33</v>
      </c>
      <c r="B37" s="25">
        <v>3081.0011613569018</v>
      </c>
      <c r="C37" s="68"/>
      <c r="D37" s="68"/>
      <c r="E37" s="68"/>
      <c r="F37" s="68"/>
      <c r="G37" s="68"/>
      <c r="H37" s="68"/>
      <c r="I37" s="68"/>
      <c r="J37" s="68"/>
      <c r="K37" s="68"/>
      <c r="L37" s="68"/>
      <c r="M37" s="68"/>
      <c r="N37" s="68"/>
    </row>
    <row r="38" spans="1:14" s="7" customFormat="1" x14ac:dyDescent="0.2">
      <c r="A38" s="119" t="s">
        <v>32</v>
      </c>
      <c r="B38" s="25">
        <v>2738.5470410000003</v>
      </c>
      <c r="C38" s="68"/>
      <c r="D38" s="68"/>
      <c r="E38" s="68"/>
      <c r="F38" s="68"/>
      <c r="G38" s="68"/>
      <c r="H38" s="68"/>
      <c r="I38" s="68"/>
      <c r="J38" s="68"/>
      <c r="K38" s="68"/>
      <c r="L38" s="68"/>
      <c r="M38" s="68"/>
      <c r="N38" s="68"/>
    </row>
    <row r="39" spans="1:14" s="7" customFormat="1" x14ac:dyDescent="0.2">
      <c r="A39" s="119" t="s">
        <v>3</v>
      </c>
      <c r="B39" s="25">
        <v>0</v>
      </c>
      <c r="C39" s="68"/>
      <c r="D39" s="68"/>
      <c r="E39" s="68"/>
      <c r="F39" s="68"/>
      <c r="G39" s="68"/>
      <c r="H39" s="68"/>
      <c r="I39" s="68"/>
      <c r="J39" s="68"/>
      <c r="K39" s="68"/>
      <c r="L39" s="68"/>
      <c r="M39" s="68"/>
      <c r="N39" s="68"/>
    </row>
    <row r="40" spans="1:14" s="7" customFormat="1" x14ac:dyDescent="0.2">
      <c r="A40" s="119" t="s">
        <v>31</v>
      </c>
      <c r="B40" s="25">
        <v>385.77543300000008</v>
      </c>
      <c r="C40" s="68"/>
      <c r="D40" s="68"/>
      <c r="E40" s="68"/>
      <c r="F40" s="68"/>
      <c r="G40" s="68"/>
      <c r="H40" s="68"/>
      <c r="I40" s="68"/>
      <c r="J40" s="68"/>
      <c r="K40" s="68"/>
      <c r="L40" s="68"/>
      <c r="M40" s="68"/>
      <c r="N40" s="68"/>
    </row>
    <row r="41" spans="1:14" s="7" customFormat="1" x14ac:dyDescent="0.2">
      <c r="A41" s="119" t="s">
        <v>30</v>
      </c>
      <c r="B41" s="25">
        <v>19621.945531161637</v>
      </c>
      <c r="C41" s="68"/>
      <c r="D41" s="68"/>
      <c r="E41" s="68"/>
      <c r="F41" s="68"/>
      <c r="G41" s="68"/>
      <c r="H41" s="68"/>
      <c r="I41" s="68"/>
      <c r="J41" s="68"/>
      <c r="K41" s="68"/>
      <c r="L41" s="68"/>
      <c r="M41" s="68"/>
      <c r="N41" s="68"/>
    </row>
    <row r="42" spans="1:14" s="7" customFormat="1" x14ac:dyDescent="0.2">
      <c r="A42" s="67"/>
      <c r="B42" s="68"/>
      <c r="C42" s="68"/>
      <c r="D42" s="68"/>
      <c r="E42" s="68"/>
      <c r="F42" s="68"/>
      <c r="G42" s="68"/>
      <c r="H42" s="68"/>
      <c r="I42" s="68"/>
      <c r="J42" s="68"/>
      <c r="K42" s="68"/>
      <c r="L42" s="68"/>
      <c r="M42" s="68"/>
      <c r="N42" s="68"/>
    </row>
    <row r="43" spans="1:14" s="7" customFormat="1" x14ac:dyDescent="0.2">
      <c r="A43" s="67"/>
      <c r="B43" s="68"/>
      <c r="C43" s="68"/>
      <c r="D43" s="68"/>
      <c r="E43" s="68"/>
      <c r="F43" s="68"/>
      <c r="G43" s="68"/>
      <c r="H43" s="68"/>
      <c r="I43" s="68"/>
      <c r="J43" s="68"/>
      <c r="K43" s="68"/>
      <c r="L43" s="68"/>
      <c r="M43" s="68"/>
      <c r="N43" s="68"/>
    </row>
    <row r="44" spans="1:14" s="7" customFormat="1" x14ac:dyDescent="0.2">
      <c r="A44" s="67"/>
      <c r="B44" s="68"/>
      <c r="C44" s="68"/>
      <c r="D44" s="68"/>
      <c r="E44" s="68"/>
      <c r="F44" s="68"/>
      <c r="G44" s="68"/>
      <c r="H44" s="68"/>
      <c r="I44" s="68"/>
      <c r="J44" s="68"/>
      <c r="K44" s="68"/>
      <c r="L44" s="68"/>
      <c r="M44" s="68"/>
      <c r="N44" s="68"/>
    </row>
    <row r="45" spans="1:14" s="7" customFormat="1" x14ac:dyDescent="0.2">
      <c r="A45" s="2"/>
      <c r="B45" s="2"/>
      <c r="C45" s="2"/>
      <c r="D45" s="2"/>
      <c r="E45" s="2"/>
      <c r="F45" s="2"/>
      <c r="G45" s="2"/>
      <c r="H45" s="2"/>
      <c r="I45" s="2"/>
      <c r="J45" s="2"/>
      <c r="K45" s="2"/>
      <c r="L45" s="2"/>
      <c r="M45" s="2"/>
      <c r="N45" s="2"/>
    </row>
    <row r="47" spans="1:14" x14ac:dyDescent="0.2">
      <c r="B47" s="70"/>
    </row>
    <row r="48" spans="1:14" x14ac:dyDescent="0.2">
      <c r="B48" s="70"/>
    </row>
    <row r="49" spans="2:2" x14ac:dyDescent="0.2">
      <c r="B49" s="70"/>
    </row>
  </sheetData>
  <mergeCells count="11">
    <mergeCell ref="N6:N7"/>
    <mergeCell ref="K6:M6"/>
    <mergeCell ref="H6:J6"/>
    <mergeCell ref="A4:A5"/>
    <mergeCell ref="A6:A7"/>
    <mergeCell ref="B6:D6"/>
    <mergeCell ref="E6:G6"/>
    <mergeCell ref="B4:D4"/>
    <mergeCell ref="E4:G4"/>
    <mergeCell ref="H4:J4"/>
    <mergeCell ref="K4:M4"/>
  </mergeCells>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5"/>
  <dimension ref="A1:U35"/>
  <sheetViews>
    <sheetView showGridLines="0" view="pageBreakPreview" zoomScaleNormal="100" zoomScaleSheetLayoutView="100" workbookViewId="0">
      <selection activeCell="Q7" sqref="Q7:Q20"/>
    </sheetView>
  </sheetViews>
  <sheetFormatPr defaultColWidth="9.140625" defaultRowHeight="12" x14ac:dyDescent="0.2"/>
  <cols>
    <col min="1" max="1" width="18.85546875" style="7" customWidth="1"/>
    <col min="2" max="13" width="9.5703125" style="7" customWidth="1"/>
    <col min="14" max="14" width="10.42578125" style="7" customWidth="1"/>
    <col min="15" max="16384" width="9.140625" style="7"/>
  </cols>
  <sheetData>
    <row r="1" spans="1:21" ht="18" x14ac:dyDescent="0.25">
      <c r="A1" s="247" t="s">
        <v>263</v>
      </c>
      <c r="N1" s="250" t="str">
        <f>'3'!N1</f>
        <v>2023</v>
      </c>
    </row>
    <row r="2" spans="1:21" ht="6" customHeight="1" x14ac:dyDescent="0.2"/>
    <row r="3" spans="1:21" x14ac:dyDescent="0.2">
      <c r="A3" s="332"/>
      <c r="B3" s="333" t="s">
        <v>42</v>
      </c>
      <c r="C3" s="334"/>
      <c r="D3" s="335"/>
      <c r="E3" s="333" t="s">
        <v>43</v>
      </c>
      <c r="F3" s="334"/>
      <c r="G3" s="335"/>
      <c r="H3" s="333" t="s">
        <v>44</v>
      </c>
      <c r="I3" s="334"/>
      <c r="J3" s="335"/>
      <c r="K3" s="333" t="s">
        <v>45</v>
      </c>
      <c r="L3" s="334"/>
      <c r="M3" s="335"/>
      <c r="N3" s="220" t="s">
        <v>7</v>
      </c>
    </row>
    <row r="4" spans="1:21" x14ac:dyDescent="0.2">
      <c r="A4" s="332"/>
      <c r="B4" s="289" t="s">
        <v>8</v>
      </c>
      <c r="C4" s="279" t="s">
        <v>9</v>
      </c>
      <c r="D4" s="290" t="s">
        <v>10</v>
      </c>
      <c r="E4" s="289" t="s">
        <v>11</v>
      </c>
      <c r="F4" s="279" t="s">
        <v>12</v>
      </c>
      <c r="G4" s="290" t="s">
        <v>13</v>
      </c>
      <c r="H4" s="289" t="s">
        <v>14</v>
      </c>
      <c r="I4" s="279" t="s">
        <v>15</v>
      </c>
      <c r="J4" s="290" t="s">
        <v>16</v>
      </c>
      <c r="K4" s="289" t="s">
        <v>17</v>
      </c>
      <c r="L4" s="279" t="s">
        <v>18</v>
      </c>
      <c r="M4" s="290" t="s">
        <v>19</v>
      </c>
      <c r="N4" s="203"/>
    </row>
    <row r="5" spans="1:21" x14ac:dyDescent="0.2">
      <c r="A5" s="337" t="s">
        <v>117</v>
      </c>
      <c r="B5" s="338">
        <f>SUM(B6:D6)</f>
        <v>29484.432911276283</v>
      </c>
      <c r="C5" s="327"/>
      <c r="D5" s="339"/>
      <c r="E5" s="338">
        <f t="shared" ref="E5" si="0">SUM(E6:G6)</f>
        <v>14352.910966146561</v>
      </c>
      <c r="F5" s="327"/>
      <c r="G5" s="339"/>
      <c r="H5" s="338">
        <f t="shared" ref="H5" si="1">SUM(H6:J6)</f>
        <v>8028.099451</v>
      </c>
      <c r="I5" s="327"/>
      <c r="J5" s="339"/>
      <c r="K5" s="338">
        <f t="shared" ref="K5" si="2">SUM(K6:M6)</f>
        <v>23937.293778095693</v>
      </c>
      <c r="L5" s="327"/>
      <c r="M5" s="339"/>
      <c r="N5" s="327">
        <f>SUM(N7:N20)</f>
        <v>75802.737106518529</v>
      </c>
    </row>
    <row r="6" spans="1:21" x14ac:dyDescent="0.2">
      <c r="A6" s="337"/>
      <c r="B6" s="295">
        <f>SUM(B7:B20)</f>
        <v>10483.732458235478</v>
      </c>
      <c r="C6" s="204">
        <f t="shared" ref="C6:M6" si="3">SUM(C7:C20)</f>
        <v>9991.8577184010428</v>
      </c>
      <c r="D6" s="296">
        <f t="shared" si="3"/>
        <v>9008.8427346397621</v>
      </c>
      <c r="E6" s="295">
        <f t="shared" si="3"/>
        <v>7307.0193761318133</v>
      </c>
      <c r="F6" s="204">
        <f t="shared" si="3"/>
        <v>4265.2032931853364</v>
      </c>
      <c r="G6" s="296">
        <f t="shared" si="3"/>
        <v>2780.6882968294103</v>
      </c>
      <c r="H6" s="295">
        <f t="shared" si="3"/>
        <v>2578.1191060000006</v>
      </c>
      <c r="I6" s="204">
        <f t="shared" si="3"/>
        <v>2659.5106130000004</v>
      </c>
      <c r="J6" s="296">
        <f t="shared" si="3"/>
        <v>2790.469732</v>
      </c>
      <c r="K6" s="295">
        <f t="shared" si="3"/>
        <v>5038.0440149296755</v>
      </c>
      <c r="L6" s="204">
        <f t="shared" si="3"/>
        <v>8464.0722282333645</v>
      </c>
      <c r="M6" s="296">
        <f t="shared" si="3"/>
        <v>10435.177534932651</v>
      </c>
      <c r="N6" s="327"/>
      <c r="P6" s="135"/>
      <c r="Q6" s="135"/>
      <c r="R6" s="135"/>
      <c r="S6" s="135"/>
      <c r="T6" s="135"/>
      <c r="U6" s="41"/>
    </row>
    <row r="7" spans="1:21" x14ac:dyDescent="0.2">
      <c r="A7" s="170" t="s">
        <v>131</v>
      </c>
      <c r="B7" s="297">
        <v>443.11325300000004</v>
      </c>
      <c r="C7" s="205">
        <v>425.13118800000001</v>
      </c>
      <c r="D7" s="298">
        <v>383.73451499999993</v>
      </c>
      <c r="E7" s="297">
        <v>313.71001799999999</v>
      </c>
      <c r="F7" s="205">
        <v>198.76573799999997</v>
      </c>
      <c r="G7" s="298">
        <v>129.56956199999999</v>
      </c>
      <c r="H7" s="297">
        <v>179.08312099999998</v>
      </c>
      <c r="I7" s="205">
        <v>126.872719</v>
      </c>
      <c r="J7" s="298">
        <v>106.32017900000001</v>
      </c>
      <c r="K7" s="297">
        <v>209.96178899999995</v>
      </c>
      <c r="L7" s="205">
        <v>394.00377400000008</v>
      </c>
      <c r="M7" s="298">
        <v>472.06095599999992</v>
      </c>
      <c r="N7" s="230">
        <f t="shared" ref="N7:N20" si="4">SUM(B7:M7)</f>
        <v>3382.3268119999998</v>
      </c>
      <c r="P7" s="8"/>
      <c r="Q7" s="129"/>
      <c r="R7" s="129"/>
      <c r="S7" s="129"/>
      <c r="T7" s="129"/>
      <c r="U7" s="41"/>
    </row>
    <row r="8" spans="1:21" x14ac:dyDescent="0.2">
      <c r="A8" s="170" t="s">
        <v>99</v>
      </c>
      <c r="B8" s="297">
        <v>595.52498700000001</v>
      </c>
      <c r="C8" s="205">
        <v>563.28832399999976</v>
      </c>
      <c r="D8" s="298">
        <v>502.92631499999987</v>
      </c>
      <c r="E8" s="297">
        <v>429.15303200000005</v>
      </c>
      <c r="F8" s="205">
        <v>260.35432600000007</v>
      </c>
      <c r="G8" s="298">
        <v>169.70542600000005</v>
      </c>
      <c r="H8" s="297">
        <v>163.67772399999998</v>
      </c>
      <c r="I8" s="205">
        <v>136.795997</v>
      </c>
      <c r="J8" s="298">
        <v>129.77114799999998</v>
      </c>
      <c r="K8" s="297">
        <v>264.77686499999987</v>
      </c>
      <c r="L8" s="205">
        <v>453.86535099999992</v>
      </c>
      <c r="M8" s="298">
        <v>565.46716899999956</v>
      </c>
      <c r="N8" s="230">
        <f t="shared" si="4"/>
        <v>4235.3066639999997</v>
      </c>
      <c r="P8" s="8"/>
      <c r="Q8" s="129"/>
      <c r="R8" s="129"/>
      <c r="S8" s="129"/>
      <c r="T8" s="129"/>
      <c r="U8" s="41"/>
    </row>
    <row r="9" spans="1:21" x14ac:dyDescent="0.2">
      <c r="A9" s="170" t="s">
        <v>100</v>
      </c>
      <c r="B9" s="297">
        <v>694.15072299999997</v>
      </c>
      <c r="C9" s="205">
        <v>639.93824399999994</v>
      </c>
      <c r="D9" s="298">
        <v>529.67272500000013</v>
      </c>
      <c r="E9" s="297">
        <v>440.55469700000009</v>
      </c>
      <c r="F9" s="205">
        <v>273.11433999999991</v>
      </c>
      <c r="G9" s="298">
        <v>185.69267599999995</v>
      </c>
      <c r="H9" s="297">
        <v>159.78990300000001</v>
      </c>
      <c r="I9" s="205">
        <v>167.80500899999996</v>
      </c>
      <c r="J9" s="298">
        <v>173.80480499999999</v>
      </c>
      <c r="K9" s="297">
        <v>279.85431899999998</v>
      </c>
      <c r="L9" s="205">
        <v>560.7882629999998</v>
      </c>
      <c r="M9" s="298">
        <v>722.71398799999997</v>
      </c>
      <c r="N9" s="230">
        <f t="shared" si="4"/>
        <v>4827.8796920000004</v>
      </c>
      <c r="P9" s="8"/>
      <c r="Q9" s="129"/>
      <c r="R9" s="129"/>
      <c r="S9" s="129"/>
      <c r="T9" s="129"/>
      <c r="U9" s="41"/>
    </row>
    <row r="10" spans="1:21" x14ac:dyDescent="0.2">
      <c r="A10" s="170" t="s">
        <v>101</v>
      </c>
      <c r="B10" s="297">
        <v>443.52591399999994</v>
      </c>
      <c r="C10" s="205">
        <v>426.25906800000001</v>
      </c>
      <c r="D10" s="298">
        <v>400.18058199999996</v>
      </c>
      <c r="E10" s="297">
        <v>321.80822300000005</v>
      </c>
      <c r="F10" s="205">
        <v>202.93575199999998</v>
      </c>
      <c r="G10" s="298">
        <v>112.84222799999998</v>
      </c>
      <c r="H10" s="297">
        <v>98.393119000000027</v>
      </c>
      <c r="I10" s="205">
        <v>106.47279399999999</v>
      </c>
      <c r="J10" s="298">
        <v>116.56604400000002</v>
      </c>
      <c r="K10" s="297">
        <v>244.75299900000002</v>
      </c>
      <c r="L10" s="205">
        <v>358.96472599999998</v>
      </c>
      <c r="M10" s="298">
        <v>432.32155099999989</v>
      </c>
      <c r="N10" s="230">
        <f t="shared" si="4"/>
        <v>3265.0230000000001</v>
      </c>
      <c r="P10" s="8"/>
      <c r="Q10" s="129"/>
      <c r="R10" s="129"/>
      <c r="S10" s="129"/>
      <c r="T10" s="129"/>
      <c r="U10" s="41"/>
    </row>
    <row r="11" spans="1:21" x14ac:dyDescent="0.2">
      <c r="A11" s="170" t="s">
        <v>130</v>
      </c>
      <c r="B11" s="297">
        <v>215.30620600000003</v>
      </c>
      <c r="C11" s="205">
        <v>201.465509</v>
      </c>
      <c r="D11" s="298">
        <v>174.69854100000003</v>
      </c>
      <c r="E11" s="297">
        <v>142.44313400000004</v>
      </c>
      <c r="F11" s="205">
        <v>80.441404000000006</v>
      </c>
      <c r="G11" s="298">
        <v>45.266519000000009</v>
      </c>
      <c r="H11" s="297">
        <v>38.734463999999988</v>
      </c>
      <c r="I11" s="205">
        <v>39.882415999999999</v>
      </c>
      <c r="J11" s="298">
        <v>39.865785999999986</v>
      </c>
      <c r="K11" s="297">
        <v>96.223230000000029</v>
      </c>
      <c r="L11" s="205">
        <v>176.6258960000001</v>
      </c>
      <c r="M11" s="298">
        <v>215.39208700000003</v>
      </c>
      <c r="N11" s="230">
        <f t="shared" si="4"/>
        <v>1466.3451920000002</v>
      </c>
      <c r="P11" s="8"/>
      <c r="Q11" s="129"/>
      <c r="R11" s="129"/>
      <c r="S11" s="129"/>
      <c r="T11" s="129"/>
      <c r="U11" s="41"/>
    </row>
    <row r="12" spans="1:21" x14ac:dyDescent="0.2">
      <c r="A12" s="170" t="s">
        <v>102</v>
      </c>
      <c r="B12" s="297">
        <v>348.14191399999999</v>
      </c>
      <c r="C12" s="205">
        <v>345.62513600000005</v>
      </c>
      <c r="D12" s="298">
        <v>300.49998199999993</v>
      </c>
      <c r="E12" s="297">
        <v>250.97468300000003</v>
      </c>
      <c r="F12" s="205">
        <v>172.04874399999997</v>
      </c>
      <c r="G12" s="298">
        <v>118.824155</v>
      </c>
      <c r="H12" s="297">
        <v>93.048787999999988</v>
      </c>
      <c r="I12" s="205">
        <v>94.855115000000012</v>
      </c>
      <c r="J12" s="298">
        <v>110.33069099999997</v>
      </c>
      <c r="K12" s="297">
        <v>202.83822800000002</v>
      </c>
      <c r="L12" s="205">
        <v>299.31938600000007</v>
      </c>
      <c r="M12" s="298">
        <v>348.1769900000001</v>
      </c>
      <c r="N12" s="230">
        <f t="shared" si="4"/>
        <v>2684.6838120000002</v>
      </c>
      <c r="P12" s="8"/>
      <c r="Q12" s="129"/>
      <c r="R12" s="129"/>
      <c r="S12" s="129"/>
      <c r="T12" s="129"/>
      <c r="U12" s="41"/>
    </row>
    <row r="13" spans="1:21" x14ac:dyDescent="0.2">
      <c r="A13" s="170" t="s">
        <v>103</v>
      </c>
      <c r="B13" s="297">
        <v>256.49353536968403</v>
      </c>
      <c r="C13" s="205">
        <v>244.82994061546722</v>
      </c>
      <c r="D13" s="298">
        <v>226.02855240020028</v>
      </c>
      <c r="E13" s="297">
        <v>178.03807765520992</v>
      </c>
      <c r="F13" s="205">
        <v>102.78737018156008</v>
      </c>
      <c r="G13" s="298">
        <v>60.465983540467064</v>
      </c>
      <c r="H13" s="297">
        <v>58.413859000000009</v>
      </c>
      <c r="I13" s="205">
        <v>60.454152999999991</v>
      </c>
      <c r="J13" s="298">
        <v>61.578527999999999</v>
      </c>
      <c r="K13" s="297">
        <v>132.58692892967554</v>
      </c>
      <c r="L13" s="205">
        <v>220.72938223336558</v>
      </c>
      <c r="M13" s="298">
        <v>266.85823593265206</v>
      </c>
      <c r="N13" s="230">
        <f t="shared" si="4"/>
        <v>1869.2645468582818</v>
      </c>
      <c r="P13" s="8"/>
      <c r="Q13" s="129"/>
      <c r="R13" s="129"/>
      <c r="S13" s="129"/>
      <c r="T13" s="129"/>
      <c r="U13" s="41"/>
    </row>
    <row r="14" spans="1:21" x14ac:dyDescent="0.2">
      <c r="A14" s="170" t="s">
        <v>104</v>
      </c>
      <c r="B14" s="297">
        <v>1795.1982130000015</v>
      </c>
      <c r="C14" s="205">
        <v>1760.7528530000011</v>
      </c>
      <c r="D14" s="298">
        <v>1532.1345529999999</v>
      </c>
      <c r="E14" s="297">
        <v>1221.4632900000008</v>
      </c>
      <c r="F14" s="205">
        <v>724.96009500000025</v>
      </c>
      <c r="G14" s="298">
        <v>442.83439200000004</v>
      </c>
      <c r="H14" s="297">
        <v>415.23166800000001</v>
      </c>
      <c r="I14" s="205">
        <v>392.26792000000006</v>
      </c>
      <c r="J14" s="298">
        <v>405.34137099999992</v>
      </c>
      <c r="K14" s="297">
        <v>771.9801759999998</v>
      </c>
      <c r="L14" s="205">
        <v>1382.5493190000007</v>
      </c>
      <c r="M14" s="298">
        <v>1691.5011700000002</v>
      </c>
      <c r="N14" s="230">
        <f t="shared" si="4"/>
        <v>12536.215020000003</v>
      </c>
      <c r="P14" s="8"/>
      <c r="Q14" s="129"/>
      <c r="R14" s="129"/>
      <c r="S14" s="129"/>
      <c r="T14" s="129"/>
      <c r="U14" s="41"/>
    </row>
    <row r="15" spans="1:21" x14ac:dyDescent="0.2">
      <c r="A15" s="170" t="s">
        <v>105</v>
      </c>
      <c r="B15" s="297">
        <v>423.49011100000001</v>
      </c>
      <c r="C15" s="205">
        <v>400.85094500000002</v>
      </c>
      <c r="D15" s="298">
        <v>338.26663700000006</v>
      </c>
      <c r="E15" s="297">
        <v>270.45266499999997</v>
      </c>
      <c r="F15" s="205">
        <v>162.90386699999993</v>
      </c>
      <c r="G15" s="298">
        <v>116.822104</v>
      </c>
      <c r="H15" s="297">
        <v>106.133589</v>
      </c>
      <c r="I15" s="205">
        <v>99.052448999999996</v>
      </c>
      <c r="J15" s="298">
        <v>121.31203499999999</v>
      </c>
      <c r="K15" s="297">
        <v>191.98994499999998</v>
      </c>
      <c r="L15" s="205">
        <v>344.7582789999999</v>
      </c>
      <c r="M15" s="298">
        <v>434.31092599999999</v>
      </c>
      <c r="N15" s="230">
        <f t="shared" si="4"/>
        <v>3010.3435520000003</v>
      </c>
      <c r="P15" s="8"/>
      <c r="Q15" s="129"/>
      <c r="R15" s="129"/>
      <c r="S15" s="129"/>
      <c r="T15" s="129"/>
      <c r="U15" s="41"/>
    </row>
    <row r="16" spans="1:21" x14ac:dyDescent="0.2">
      <c r="A16" s="170" t="s">
        <v>106</v>
      </c>
      <c r="B16" s="297">
        <v>560.75967200000002</v>
      </c>
      <c r="C16" s="205">
        <v>540.23627899999997</v>
      </c>
      <c r="D16" s="298">
        <v>465.81275199999999</v>
      </c>
      <c r="E16" s="297">
        <v>355.19536699999998</v>
      </c>
      <c r="F16" s="205">
        <v>174.171696</v>
      </c>
      <c r="G16" s="298">
        <v>88.414674000000019</v>
      </c>
      <c r="H16" s="297">
        <v>76.513869</v>
      </c>
      <c r="I16" s="205">
        <v>79.438206000000008</v>
      </c>
      <c r="J16" s="298">
        <v>83.725872999999993</v>
      </c>
      <c r="K16" s="297">
        <v>228.385581</v>
      </c>
      <c r="L16" s="205">
        <v>449.16515599999997</v>
      </c>
      <c r="M16" s="298">
        <v>578.61524999999983</v>
      </c>
      <c r="N16" s="230">
        <f t="shared" si="4"/>
        <v>3680.4343749999994</v>
      </c>
      <c r="P16" s="8"/>
      <c r="Q16" s="129"/>
      <c r="R16" s="129"/>
      <c r="S16" s="129"/>
      <c r="T16" s="129"/>
      <c r="U16" s="41"/>
    </row>
    <row r="17" spans="1:21" x14ac:dyDescent="0.2">
      <c r="A17" s="170" t="s">
        <v>107</v>
      </c>
      <c r="B17" s="297">
        <v>514.90962100000013</v>
      </c>
      <c r="C17" s="205">
        <v>508.50681899999995</v>
      </c>
      <c r="D17" s="298">
        <v>456.1762050000001</v>
      </c>
      <c r="E17" s="297">
        <v>356.37598900000012</v>
      </c>
      <c r="F17" s="205">
        <v>215.32925500000002</v>
      </c>
      <c r="G17" s="298">
        <v>116.30020399999999</v>
      </c>
      <c r="H17" s="297">
        <v>107.12615300000002</v>
      </c>
      <c r="I17" s="205">
        <v>97.128485999999981</v>
      </c>
      <c r="J17" s="298">
        <v>106.29995599999998</v>
      </c>
      <c r="K17" s="297">
        <v>253.245069</v>
      </c>
      <c r="L17" s="205">
        <v>434.09122400000001</v>
      </c>
      <c r="M17" s="298">
        <v>561.97401500000024</v>
      </c>
      <c r="N17" s="230">
        <f t="shared" si="4"/>
        <v>3727.4629960000007</v>
      </c>
      <c r="P17" s="8"/>
      <c r="Q17" s="129"/>
      <c r="R17" s="129"/>
      <c r="S17" s="129"/>
      <c r="T17" s="129"/>
      <c r="U17" s="41"/>
    </row>
    <row r="18" spans="1:21" x14ac:dyDescent="0.2">
      <c r="A18" s="170" t="s">
        <v>108</v>
      </c>
      <c r="B18" s="297">
        <v>2329.4963320000006</v>
      </c>
      <c r="C18" s="205">
        <v>2182.5974759999999</v>
      </c>
      <c r="D18" s="298">
        <v>2056.2262249999994</v>
      </c>
      <c r="E18" s="297">
        <v>1681.0956360000005</v>
      </c>
      <c r="F18" s="205">
        <v>850.40161400000011</v>
      </c>
      <c r="G18" s="298">
        <v>592.04629000000011</v>
      </c>
      <c r="H18" s="297">
        <v>536.68212100000005</v>
      </c>
      <c r="I18" s="205">
        <v>638.97213499999987</v>
      </c>
      <c r="J18" s="298">
        <v>697.31920600000012</v>
      </c>
      <c r="K18" s="297">
        <v>1171.495261</v>
      </c>
      <c r="L18" s="205">
        <v>1896.2552579999997</v>
      </c>
      <c r="M18" s="298">
        <v>2313.1843219999996</v>
      </c>
      <c r="N18" s="230">
        <f t="shared" si="4"/>
        <v>16945.771875999999</v>
      </c>
      <c r="P18" s="8"/>
      <c r="Q18" s="129"/>
      <c r="R18" s="129"/>
      <c r="S18" s="129"/>
      <c r="T18" s="129"/>
      <c r="U18" s="41"/>
    </row>
    <row r="19" spans="1:21" x14ac:dyDescent="0.2">
      <c r="A19" s="170" t="s">
        <v>109</v>
      </c>
      <c r="B19" s="297">
        <v>1403.3102889999993</v>
      </c>
      <c r="C19" s="205">
        <v>1303.9474130000001</v>
      </c>
      <c r="D19" s="298">
        <v>1255.9246429999998</v>
      </c>
      <c r="E19" s="297">
        <v>1039.1074160000001</v>
      </c>
      <c r="F19" s="205">
        <v>643.95623799999964</v>
      </c>
      <c r="G19" s="298">
        <v>459.5919830000002</v>
      </c>
      <c r="H19" s="297">
        <v>444.48375900000013</v>
      </c>
      <c r="I19" s="205">
        <v>479.13605100000001</v>
      </c>
      <c r="J19" s="298">
        <v>497.17060399999991</v>
      </c>
      <c r="K19" s="297">
        <v>773.74932300000057</v>
      </c>
      <c r="L19" s="205">
        <v>1135.9379620000002</v>
      </c>
      <c r="M19" s="298">
        <v>1404.0941890000001</v>
      </c>
      <c r="N19" s="230">
        <f t="shared" si="4"/>
        <v>10840.40987</v>
      </c>
      <c r="P19" s="8"/>
      <c r="Q19" s="129"/>
      <c r="R19" s="129"/>
      <c r="S19" s="129"/>
      <c r="T19" s="129"/>
      <c r="U19" s="41"/>
    </row>
    <row r="20" spans="1:21" x14ac:dyDescent="0.2">
      <c r="A20" s="170" t="s">
        <v>110</v>
      </c>
      <c r="B20" s="297">
        <v>460.31168786579326</v>
      </c>
      <c r="C20" s="205">
        <v>448.42852378557541</v>
      </c>
      <c r="D20" s="298">
        <v>386.56050723956344</v>
      </c>
      <c r="E20" s="297">
        <v>306.64714847660389</v>
      </c>
      <c r="F20" s="205">
        <v>203.0328540037759</v>
      </c>
      <c r="G20" s="298">
        <v>142.31210028894282</v>
      </c>
      <c r="H20" s="297">
        <v>100.80696900000001</v>
      </c>
      <c r="I20" s="205">
        <v>140.377163</v>
      </c>
      <c r="J20" s="298">
        <v>141.06350599999996</v>
      </c>
      <c r="K20" s="297">
        <v>216.20430100000007</v>
      </c>
      <c r="L20" s="205">
        <v>357.01825200000002</v>
      </c>
      <c r="M20" s="298">
        <v>428.50668600000006</v>
      </c>
      <c r="N20" s="230">
        <f t="shared" si="4"/>
        <v>3331.269698660255</v>
      </c>
      <c r="P20" s="8"/>
      <c r="Q20" s="129"/>
      <c r="R20" s="129"/>
      <c r="S20" s="129"/>
      <c r="T20" s="129"/>
      <c r="U20" s="41"/>
    </row>
    <row r="21" spans="1:21" x14ac:dyDescent="0.2">
      <c r="A21" s="4"/>
      <c r="N21" s="3"/>
      <c r="P21" s="1"/>
      <c r="Q21" s="1"/>
      <c r="R21" s="1"/>
      <c r="S21" s="1"/>
      <c r="T21" s="1"/>
      <c r="U21" s="145"/>
    </row>
    <row r="22" spans="1:21" x14ac:dyDescent="0.2">
      <c r="A22" s="10" t="s">
        <v>131</v>
      </c>
      <c r="B22" s="25">
        <v>3382.3268119999998</v>
      </c>
      <c r="P22" s="8"/>
      <c r="U22" s="141"/>
    </row>
    <row r="23" spans="1:21" x14ac:dyDescent="0.2">
      <c r="A23" s="10" t="s">
        <v>99</v>
      </c>
      <c r="B23" s="25">
        <v>4235.3066639999997</v>
      </c>
    </row>
    <row r="24" spans="1:21" x14ac:dyDescent="0.2">
      <c r="A24" s="10" t="s">
        <v>100</v>
      </c>
      <c r="B24" s="25">
        <v>4827.8796920000004</v>
      </c>
    </row>
    <row r="25" spans="1:21" x14ac:dyDescent="0.2">
      <c r="A25" s="10" t="s">
        <v>101</v>
      </c>
      <c r="B25" s="25">
        <v>3265.0230000000001</v>
      </c>
    </row>
    <row r="26" spans="1:21" x14ac:dyDescent="0.2">
      <c r="A26" s="10" t="s">
        <v>130</v>
      </c>
      <c r="B26" s="25">
        <v>1466.3451920000002</v>
      </c>
    </row>
    <row r="27" spans="1:21" x14ac:dyDescent="0.2">
      <c r="A27" s="10" t="s">
        <v>102</v>
      </c>
      <c r="B27" s="25">
        <v>2684.6838120000002</v>
      </c>
    </row>
    <row r="28" spans="1:21" x14ac:dyDescent="0.2">
      <c r="A28" s="10" t="s">
        <v>103</v>
      </c>
      <c r="B28" s="25">
        <v>1869.2645468582818</v>
      </c>
    </row>
    <row r="29" spans="1:21" x14ac:dyDescent="0.2">
      <c r="A29" s="10" t="s">
        <v>104</v>
      </c>
      <c r="B29" s="25">
        <v>12536.215020000003</v>
      </c>
    </row>
    <row r="30" spans="1:21" x14ac:dyDescent="0.2">
      <c r="A30" s="10" t="s">
        <v>105</v>
      </c>
      <c r="B30" s="25">
        <v>3010.3435520000003</v>
      </c>
    </row>
    <row r="31" spans="1:21" x14ac:dyDescent="0.2">
      <c r="A31" s="10" t="s">
        <v>106</v>
      </c>
      <c r="B31" s="25">
        <v>3680.4343749999994</v>
      </c>
    </row>
    <row r="32" spans="1:21" x14ac:dyDescent="0.2">
      <c r="A32" s="10" t="s">
        <v>107</v>
      </c>
      <c r="B32" s="25">
        <v>3727.4629960000007</v>
      </c>
    </row>
    <row r="33" spans="1:2" x14ac:dyDescent="0.2">
      <c r="A33" s="10" t="s">
        <v>108</v>
      </c>
      <c r="B33" s="25">
        <v>16945.771875999999</v>
      </c>
    </row>
    <row r="34" spans="1:2" x14ac:dyDescent="0.2">
      <c r="A34" s="10" t="s">
        <v>109</v>
      </c>
      <c r="B34" s="25">
        <v>10840.40987</v>
      </c>
    </row>
    <row r="35" spans="1:2" x14ac:dyDescent="0.2">
      <c r="A35" s="10" t="s">
        <v>110</v>
      </c>
      <c r="B35" s="25">
        <v>3331.269698660255</v>
      </c>
    </row>
  </sheetData>
  <sortState ref="A7:N20">
    <sortCondition ref="A7"/>
  </sortState>
  <mergeCells count="11">
    <mergeCell ref="N5:N6"/>
    <mergeCell ref="A3:A4"/>
    <mergeCell ref="B3:D3"/>
    <mergeCell ref="E3:G3"/>
    <mergeCell ref="H3:J3"/>
    <mergeCell ref="K3:M3"/>
    <mergeCell ref="A5:A6"/>
    <mergeCell ref="B5:D5"/>
    <mergeCell ref="E5:G5"/>
    <mergeCell ref="H5:J5"/>
    <mergeCell ref="K5:M5"/>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dimension ref="A1:T46"/>
  <sheetViews>
    <sheetView showGridLines="0" view="pageBreakPreview" zoomScale="90" zoomScaleNormal="70" zoomScaleSheetLayoutView="90" workbookViewId="0">
      <selection activeCell="Q17" sqref="Q17"/>
    </sheetView>
  </sheetViews>
  <sheetFormatPr defaultColWidth="9.140625" defaultRowHeight="12.75" x14ac:dyDescent="0.2"/>
  <cols>
    <col min="1" max="1" width="30.85546875" style="2" customWidth="1"/>
    <col min="2" max="15" width="7.42578125" style="2" customWidth="1"/>
    <col min="16" max="16" width="9.140625" style="2" customWidth="1"/>
    <col min="17" max="16384" width="9.140625" style="2"/>
  </cols>
  <sheetData>
    <row r="1" spans="1:20" s="66" customFormat="1" ht="18" x14ac:dyDescent="0.25">
      <c r="A1" s="247" t="s">
        <v>274</v>
      </c>
      <c r="B1" s="23"/>
      <c r="C1" s="23"/>
      <c r="D1" s="23"/>
      <c r="E1" s="23"/>
      <c r="G1" s="23"/>
      <c r="H1" s="23"/>
      <c r="I1" s="23"/>
      <c r="J1" s="23"/>
      <c r="K1" s="23"/>
      <c r="L1" s="23"/>
      <c r="M1" s="23"/>
      <c r="N1" s="23"/>
      <c r="P1" s="250" t="str">
        <f>'3'!N1</f>
        <v>2023</v>
      </c>
    </row>
    <row r="2" spans="1:20" s="7" customFormat="1" ht="6" customHeight="1" x14ac:dyDescent="0.2">
      <c r="B2" s="115"/>
      <c r="C2" s="115"/>
      <c r="D2" s="115"/>
      <c r="E2" s="115"/>
      <c r="F2" s="115"/>
      <c r="G2" s="115"/>
      <c r="H2" s="115"/>
      <c r="I2" s="115"/>
      <c r="J2" s="115"/>
      <c r="K2" s="115"/>
      <c r="L2" s="115"/>
      <c r="M2" s="115"/>
      <c r="N2" s="115"/>
      <c r="O2" s="115"/>
    </row>
    <row r="3" spans="1:20" s="7" customFormat="1" ht="12" customHeight="1" x14ac:dyDescent="0.2">
      <c r="A3" s="169"/>
      <c r="B3" s="206" t="s">
        <v>85</v>
      </c>
      <c r="C3" s="206" t="s">
        <v>76</v>
      </c>
      <c r="D3" s="206" t="s">
        <v>77</v>
      </c>
      <c r="E3" s="206" t="s">
        <v>78</v>
      </c>
      <c r="F3" s="206" t="s">
        <v>88</v>
      </c>
      <c r="G3" s="206" t="s">
        <v>79</v>
      </c>
      <c r="H3" s="206" t="s">
        <v>80</v>
      </c>
      <c r="I3" s="206" t="s">
        <v>81</v>
      </c>
      <c r="J3" s="206" t="s">
        <v>82</v>
      </c>
      <c r="K3" s="206" t="s">
        <v>83</v>
      </c>
      <c r="L3" s="206" t="s">
        <v>84</v>
      </c>
      <c r="M3" s="206" t="s">
        <v>86</v>
      </c>
      <c r="N3" s="206" t="s">
        <v>87</v>
      </c>
      <c r="O3" s="206" t="s">
        <v>89</v>
      </c>
      <c r="P3" s="206" t="s">
        <v>7</v>
      </c>
    </row>
    <row r="4" spans="1:20" s="110" customFormat="1" ht="12" customHeight="1" x14ac:dyDescent="0.2">
      <c r="A4" s="171" t="s">
        <v>117</v>
      </c>
      <c r="B4" s="286">
        <f>SUM(B5:B20)</f>
        <v>3382.3268120000007</v>
      </c>
      <c r="C4" s="286">
        <f>SUM(C5:C20)</f>
        <v>4235.3066640000015</v>
      </c>
      <c r="D4" s="286">
        <f t="shared" ref="D4:P4" si="0">SUM(D5:D20)</f>
        <v>4827.8796920000023</v>
      </c>
      <c r="E4" s="286">
        <f t="shared" si="0"/>
        <v>3265.0230000000006</v>
      </c>
      <c r="F4" s="286">
        <f>SUM(F5:F20)</f>
        <v>1466.3451919999993</v>
      </c>
      <c r="G4" s="286">
        <f t="shared" si="0"/>
        <v>2684.6838120000002</v>
      </c>
      <c r="H4" s="286">
        <f t="shared" si="0"/>
        <v>1869.2645468582814</v>
      </c>
      <c r="I4" s="286">
        <f t="shared" si="0"/>
        <v>12536.21502</v>
      </c>
      <c r="J4" s="286">
        <f t="shared" si="0"/>
        <v>3010.3435519999994</v>
      </c>
      <c r="K4" s="286">
        <f t="shared" si="0"/>
        <v>3680.4343749999994</v>
      </c>
      <c r="L4" s="286">
        <f t="shared" si="0"/>
        <v>3727.4629960000002</v>
      </c>
      <c r="M4" s="286">
        <f t="shared" si="0"/>
        <v>16945.768401000008</v>
      </c>
      <c r="N4" s="286">
        <f t="shared" si="0"/>
        <v>10840.409870000003</v>
      </c>
      <c r="O4" s="286">
        <f t="shared" si="0"/>
        <v>3331.2696986602546</v>
      </c>
      <c r="P4" s="201">
        <f t="shared" si="0"/>
        <v>75802.733631518538</v>
      </c>
    </row>
    <row r="5" spans="1:20" s="7" customFormat="1" ht="12" customHeight="1" x14ac:dyDescent="0.2">
      <c r="A5" s="170" t="s">
        <v>40</v>
      </c>
      <c r="B5" s="205">
        <v>0</v>
      </c>
      <c r="C5" s="205">
        <v>1413.1451140000008</v>
      </c>
      <c r="D5" s="205">
        <v>362.88946999999996</v>
      </c>
      <c r="E5" s="205">
        <v>333.85693900000001</v>
      </c>
      <c r="F5" s="205">
        <v>564.60382599999991</v>
      </c>
      <c r="G5" s="205">
        <v>508.94479199999995</v>
      </c>
      <c r="H5" s="205">
        <v>2.7994939999999993</v>
      </c>
      <c r="I5" s="205">
        <v>692.6499819999998</v>
      </c>
      <c r="J5" s="205">
        <v>145.76293899999996</v>
      </c>
      <c r="K5" s="205">
        <v>43.844594000000008</v>
      </c>
      <c r="L5" s="205">
        <v>733.2418990000001</v>
      </c>
      <c r="M5" s="205">
        <v>1161.6562860000004</v>
      </c>
      <c r="N5" s="205">
        <v>1322.4581780000001</v>
      </c>
      <c r="O5" s="205">
        <v>418.97225400000002</v>
      </c>
      <c r="P5" s="198">
        <f>SUM(B5:O5)</f>
        <v>7704.8257670000021</v>
      </c>
      <c r="T5" s="8"/>
    </row>
    <row r="6" spans="1:20" s="7" customFormat="1" ht="12" customHeight="1" x14ac:dyDescent="0.2">
      <c r="A6" s="170" t="s">
        <v>39</v>
      </c>
      <c r="B6" s="205">
        <v>78.519300000000001</v>
      </c>
      <c r="C6" s="205">
        <v>111.22317899999997</v>
      </c>
      <c r="D6" s="205">
        <v>66.966122999999996</v>
      </c>
      <c r="E6" s="205">
        <v>5.3220000000000001</v>
      </c>
      <c r="F6" s="205">
        <v>47.576418999999987</v>
      </c>
      <c r="G6" s="205">
        <v>27.303999999999998</v>
      </c>
      <c r="H6" s="205">
        <v>10.452129999999999</v>
      </c>
      <c r="I6" s="205">
        <v>1.01085</v>
      </c>
      <c r="J6" s="205">
        <v>36.018938999999996</v>
      </c>
      <c r="K6" s="205">
        <v>56.382122000000017</v>
      </c>
      <c r="L6" s="205">
        <v>58.36347</v>
      </c>
      <c r="M6" s="205">
        <v>41.915878999999997</v>
      </c>
      <c r="N6" s="205">
        <v>12.683286000000001</v>
      </c>
      <c r="O6" s="205">
        <v>7.7514399999999988</v>
      </c>
      <c r="P6" s="198">
        <f t="shared" ref="P6:P20" si="1">SUM(B6:O6)</f>
        <v>561.48913699999991</v>
      </c>
      <c r="T6" s="8"/>
    </row>
    <row r="7" spans="1:20" s="7" customFormat="1" ht="12" customHeight="1" x14ac:dyDescent="0.2">
      <c r="A7" s="170" t="s">
        <v>38</v>
      </c>
      <c r="B7" s="205">
        <v>0</v>
      </c>
      <c r="C7" s="205">
        <v>0</v>
      </c>
      <c r="D7" s="205">
        <v>1.00837</v>
      </c>
      <c r="E7" s="205">
        <v>0</v>
      </c>
      <c r="F7" s="205">
        <v>0</v>
      </c>
      <c r="G7" s="205">
        <v>9.6987100000000002</v>
      </c>
      <c r="H7" s="205">
        <v>0</v>
      </c>
      <c r="I7" s="205">
        <v>7057.920248999998</v>
      </c>
      <c r="J7" s="205">
        <v>0</v>
      </c>
      <c r="K7" s="205">
        <v>0</v>
      </c>
      <c r="L7" s="205">
        <v>0</v>
      </c>
      <c r="M7" s="205">
        <v>0</v>
      </c>
      <c r="N7" s="205">
        <v>4.0155099999999999</v>
      </c>
      <c r="O7" s="205">
        <v>2.9590000000000001</v>
      </c>
      <c r="P7" s="198">
        <f t="shared" si="1"/>
        <v>7075.6018389999981</v>
      </c>
      <c r="T7" s="8"/>
    </row>
    <row r="8" spans="1:20" s="7" customFormat="1" ht="12" customHeight="1" x14ac:dyDescent="0.2">
      <c r="A8" s="170" t="s">
        <v>60</v>
      </c>
      <c r="B8" s="287">
        <v>3.238</v>
      </c>
      <c r="C8" s="287">
        <v>0</v>
      </c>
      <c r="D8" s="287">
        <v>4.2789999999999999</v>
      </c>
      <c r="E8" s="287">
        <v>0</v>
      </c>
      <c r="F8" s="287">
        <v>6.7000000000000004E-2</v>
      </c>
      <c r="G8" s="287">
        <v>0</v>
      </c>
      <c r="H8" s="287">
        <v>1.1819999999999999</v>
      </c>
      <c r="I8" s="287">
        <v>7.4858000000000008E-2</v>
      </c>
      <c r="J8" s="287">
        <v>0.154886</v>
      </c>
      <c r="K8" s="287">
        <v>32.658000000000001</v>
      </c>
      <c r="L8" s="287">
        <v>3.0160990000000001</v>
      </c>
      <c r="M8" s="287">
        <v>33.675277999999999</v>
      </c>
      <c r="N8" s="287">
        <v>0.67822000000000005</v>
      </c>
      <c r="O8" s="205">
        <v>0.12359999999999997</v>
      </c>
      <c r="P8" s="198">
        <f t="shared" si="1"/>
        <v>79.146940999999998</v>
      </c>
      <c r="T8" s="8"/>
    </row>
    <row r="9" spans="1:20" s="7" customFormat="1" ht="12" customHeight="1" x14ac:dyDescent="0.2">
      <c r="A9" s="170" t="s">
        <v>61</v>
      </c>
      <c r="B9" s="287">
        <v>10.845300000000002</v>
      </c>
      <c r="C9" s="287">
        <v>0</v>
      </c>
      <c r="D9" s="287">
        <v>0.30299999999999999</v>
      </c>
      <c r="E9" s="287">
        <v>5.0176090000000002</v>
      </c>
      <c r="F9" s="287">
        <v>0</v>
      </c>
      <c r="G9" s="287">
        <v>0</v>
      </c>
      <c r="H9" s="287">
        <v>0.23400000000000001</v>
      </c>
      <c r="I9" s="287">
        <v>0</v>
      </c>
      <c r="J9" s="287">
        <v>0</v>
      </c>
      <c r="K9" s="287">
        <v>0</v>
      </c>
      <c r="L9" s="287">
        <v>0</v>
      </c>
      <c r="M9" s="287">
        <v>0</v>
      </c>
      <c r="N9" s="287">
        <v>44.927799999999998</v>
      </c>
      <c r="O9" s="205">
        <v>4.7115999999999991E-2</v>
      </c>
      <c r="P9" s="198">
        <f t="shared" si="1"/>
        <v>61.374825000000001</v>
      </c>
      <c r="T9" s="8"/>
    </row>
    <row r="10" spans="1:20" s="7" customFormat="1" ht="12" customHeight="1" x14ac:dyDescent="0.2">
      <c r="A10" s="170" t="s">
        <v>62</v>
      </c>
      <c r="B10" s="287">
        <v>0</v>
      </c>
      <c r="C10" s="287">
        <v>0</v>
      </c>
      <c r="D10" s="287">
        <v>0.105</v>
      </c>
      <c r="E10" s="287">
        <v>0.16517999999999999</v>
      </c>
      <c r="F10" s="287">
        <v>0.1457</v>
      </c>
      <c r="G10" s="287">
        <v>1.1630000000000001E-2</v>
      </c>
      <c r="H10" s="287">
        <v>0</v>
      </c>
      <c r="I10" s="287">
        <v>0</v>
      </c>
      <c r="J10" s="287">
        <v>0</v>
      </c>
      <c r="K10" s="287">
        <v>0</v>
      </c>
      <c r="L10" s="287">
        <v>0</v>
      </c>
      <c r="M10" s="287">
        <v>0</v>
      </c>
      <c r="N10" s="287">
        <v>7.5999999999999998E-2</v>
      </c>
      <c r="O10" s="205">
        <v>0</v>
      </c>
      <c r="P10" s="198">
        <f t="shared" si="1"/>
        <v>0.5035099999999999</v>
      </c>
      <c r="T10" s="8"/>
    </row>
    <row r="11" spans="1:20" s="7" customFormat="1" ht="12" customHeight="1" x14ac:dyDescent="0.2">
      <c r="A11" s="170" t="s">
        <v>37</v>
      </c>
      <c r="B11" s="287">
        <v>0</v>
      </c>
      <c r="C11" s="287">
        <v>1517.726398</v>
      </c>
      <c r="D11" s="287">
        <v>99.573570000000004</v>
      </c>
      <c r="E11" s="287">
        <v>2232.695611000001</v>
      </c>
      <c r="F11" s="287">
        <v>201.30163900000002</v>
      </c>
      <c r="G11" s="287">
        <v>1162.14159</v>
      </c>
      <c r="H11" s="287">
        <v>76.720473999999996</v>
      </c>
      <c r="I11" s="287">
        <v>348.67007600000005</v>
      </c>
      <c r="J11" s="287">
        <v>1278.1352280000001</v>
      </c>
      <c r="K11" s="287">
        <v>3113.1428049999995</v>
      </c>
      <c r="L11" s="287">
        <v>2091.9403559999996</v>
      </c>
      <c r="M11" s="287">
        <v>10618.828888000005</v>
      </c>
      <c r="N11" s="287">
        <v>8478.4272060000021</v>
      </c>
      <c r="O11" s="205">
        <v>1946.7458260000001</v>
      </c>
      <c r="P11" s="198">
        <f t="shared" si="1"/>
        <v>33166.049667000007</v>
      </c>
      <c r="T11" s="8"/>
    </row>
    <row r="12" spans="1:20" s="7" customFormat="1" ht="12" customHeight="1" x14ac:dyDescent="0.2">
      <c r="A12" s="170" t="s">
        <v>72</v>
      </c>
      <c r="B12" s="287">
        <v>0</v>
      </c>
      <c r="C12" s="287">
        <v>447.68151</v>
      </c>
      <c r="D12" s="287">
        <v>0</v>
      </c>
      <c r="E12" s="287">
        <v>0</v>
      </c>
      <c r="F12" s="287">
        <v>41.039730000000006</v>
      </c>
      <c r="G12" s="287">
        <v>0</v>
      </c>
      <c r="H12" s="287">
        <v>0</v>
      </c>
      <c r="I12" s="287">
        <v>0</v>
      </c>
      <c r="J12" s="287">
        <v>0</v>
      </c>
      <c r="K12" s="287">
        <v>0</v>
      </c>
      <c r="L12" s="287">
        <v>0</v>
      </c>
      <c r="M12" s="287">
        <v>0</v>
      </c>
      <c r="N12" s="287">
        <v>0</v>
      </c>
      <c r="O12" s="205">
        <v>0</v>
      </c>
      <c r="P12" s="198">
        <f t="shared" si="1"/>
        <v>488.72124000000002</v>
      </c>
      <c r="T12" s="8"/>
    </row>
    <row r="13" spans="1:20" s="7" customFormat="1" ht="12" customHeight="1" x14ac:dyDescent="0.2">
      <c r="A13" s="170" t="s">
        <v>36</v>
      </c>
      <c r="B13" s="287">
        <v>0</v>
      </c>
      <c r="C13" s="287">
        <v>0</v>
      </c>
      <c r="D13" s="287">
        <v>0</v>
      </c>
      <c r="E13" s="287">
        <v>0</v>
      </c>
      <c r="F13" s="287">
        <v>0</v>
      </c>
      <c r="G13" s="287">
        <v>0</v>
      </c>
      <c r="H13" s="287">
        <v>0</v>
      </c>
      <c r="I13" s="287">
        <v>0</v>
      </c>
      <c r="J13" s="287">
        <v>0</v>
      </c>
      <c r="K13" s="287">
        <v>0</v>
      </c>
      <c r="L13" s="287">
        <v>0</v>
      </c>
      <c r="M13" s="287">
        <v>0</v>
      </c>
      <c r="N13" s="287">
        <v>0</v>
      </c>
      <c r="O13" s="205">
        <v>0</v>
      </c>
      <c r="P13" s="198">
        <f t="shared" si="1"/>
        <v>0</v>
      </c>
      <c r="T13" s="8"/>
    </row>
    <row r="14" spans="1:20" s="7" customFormat="1" ht="12" customHeight="1" x14ac:dyDescent="0.2">
      <c r="A14" s="170" t="s">
        <v>35</v>
      </c>
      <c r="B14" s="287">
        <v>0</v>
      </c>
      <c r="C14" s="287">
        <v>0</v>
      </c>
      <c r="D14" s="287">
        <v>58.890079999999998</v>
      </c>
      <c r="E14" s="287">
        <v>0.49441999999999997</v>
      </c>
      <c r="F14" s="287">
        <v>17.687651000000002</v>
      </c>
      <c r="G14" s="287">
        <v>0</v>
      </c>
      <c r="H14" s="287">
        <v>2.9214000000000002</v>
      </c>
      <c r="I14" s="287">
        <v>592.39167999999995</v>
      </c>
      <c r="J14" s="287">
        <v>0</v>
      </c>
      <c r="K14" s="287">
        <v>20.044</v>
      </c>
      <c r="L14" s="287">
        <v>0</v>
      </c>
      <c r="M14" s="287">
        <v>75.390353000000005</v>
      </c>
      <c r="N14" s="287">
        <v>3.1789999999999998</v>
      </c>
      <c r="O14" s="205">
        <v>15.148999999999999</v>
      </c>
      <c r="P14" s="198">
        <f t="shared" si="1"/>
        <v>786.14758399999994</v>
      </c>
      <c r="T14" s="8"/>
    </row>
    <row r="15" spans="1:20" s="7" customFormat="1" ht="12" customHeight="1" x14ac:dyDescent="0.2">
      <c r="A15" s="170" t="s">
        <v>34</v>
      </c>
      <c r="B15" s="287">
        <v>0</v>
      </c>
      <c r="C15" s="287">
        <v>0</v>
      </c>
      <c r="D15" s="287">
        <v>0</v>
      </c>
      <c r="E15" s="287">
        <v>0</v>
      </c>
      <c r="F15" s="287">
        <v>0</v>
      </c>
      <c r="G15" s="287">
        <v>0</v>
      </c>
      <c r="H15" s="287">
        <v>0</v>
      </c>
      <c r="I15" s="287">
        <v>0</v>
      </c>
      <c r="J15" s="287">
        <v>0</v>
      </c>
      <c r="K15" s="287">
        <v>0</v>
      </c>
      <c r="L15" s="287">
        <v>0</v>
      </c>
      <c r="M15" s="287">
        <v>12.439955000000001</v>
      </c>
      <c r="N15" s="287">
        <v>0</v>
      </c>
      <c r="O15" s="205">
        <v>39.164000000000001</v>
      </c>
      <c r="P15" s="198">
        <f t="shared" si="1"/>
        <v>51.603954999999999</v>
      </c>
      <c r="T15" s="8"/>
    </row>
    <row r="16" spans="1:20" s="7" customFormat="1" ht="12" customHeight="1" x14ac:dyDescent="0.2">
      <c r="A16" s="170" t="s">
        <v>33</v>
      </c>
      <c r="B16" s="287">
        <v>716.76</v>
      </c>
      <c r="C16" s="287">
        <v>8.6724189999999979</v>
      </c>
      <c r="D16" s="287">
        <v>1181.8800000000001</v>
      </c>
      <c r="E16" s="287">
        <v>0</v>
      </c>
      <c r="F16" s="287">
        <v>7.9527390000000002</v>
      </c>
      <c r="G16" s="287">
        <v>0</v>
      </c>
      <c r="H16" s="287">
        <v>558.322</v>
      </c>
      <c r="I16" s="287">
        <v>32.262999999999998</v>
      </c>
      <c r="J16" s="287">
        <v>182.29191500000002</v>
      </c>
      <c r="K16" s="287">
        <v>0</v>
      </c>
      <c r="L16" s="287">
        <v>284.57668100000001</v>
      </c>
      <c r="M16" s="287">
        <v>64.927747356901207</v>
      </c>
      <c r="N16" s="287">
        <v>14.31086</v>
      </c>
      <c r="O16" s="205">
        <v>29.043800000000005</v>
      </c>
      <c r="P16" s="198">
        <f t="shared" si="1"/>
        <v>3081.0011613569013</v>
      </c>
      <c r="T16" s="8"/>
    </row>
    <row r="17" spans="1:20" s="7" customFormat="1" ht="12" customHeight="1" x14ac:dyDescent="0.2">
      <c r="A17" s="170" t="s">
        <v>32</v>
      </c>
      <c r="B17" s="287">
        <v>0</v>
      </c>
      <c r="C17" s="287">
        <v>0.73726499999999995</v>
      </c>
      <c r="D17" s="287">
        <v>0</v>
      </c>
      <c r="E17" s="287">
        <v>3.4707900000000005</v>
      </c>
      <c r="F17" s="287">
        <v>0</v>
      </c>
      <c r="G17" s="287">
        <v>0</v>
      </c>
      <c r="H17" s="287">
        <v>0</v>
      </c>
      <c r="I17" s="287">
        <v>1891.733604</v>
      </c>
      <c r="J17" s="287">
        <v>0</v>
      </c>
      <c r="K17" s="287">
        <v>0</v>
      </c>
      <c r="L17" s="287">
        <v>0.42799999999999999</v>
      </c>
      <c r="M17" s="287">
        <v>720.92838199999983</v>
      </c>
      <c r="N17" s="287">
        <v>25.518999999999998</v>
      </c>
      <c r="O17" s="205">
        <v>95.73</v>
      </c>
      <c r="P17" s="198">
        <f t="shared" si="1"/>
        <v>2738.5470409999998</v>
      </c>
      <c r="T17" s="8"/>
    </row>
    <row r="18" spans="1:20" s="7" customFormat="1" ht="12" customHeight="1" x14ac:dyDescent="0.2">
      <c r="A18" s="170" t="s">
        <v>3</v>
      </c>
      <c r="B18" s="287">
        <v>0</v>
      </c>
      <c r="C18" s="287">
        <v>0</v>
      </c>
      <c r="D18" s="287">
        <v>0</v>
      </c>
      <c r="E18" s="287">
        <v>0</v>
      </c>
      <c r="F18" s="287">
        <v>0</v>
      </c>
      <c r="G18" s="287">
        <v>0</v>
      </c>
      <c r="H18" s="287">
        <v>0</v>
      </c>
      <c r="I18" s="287">
        <v>0</v>
      </c>
      <c r="J18" s="287">
        <v>0</v>
      </c>
      <c r="K18" s="287">
        <v>0</v>
      </c>
      <c r="L18" s="287">
        <v>0</v>
      </c>
      <c r="M18" s="287">
        <v>0</v>
      </c>
      <c r="N18" s="287">
        <v>0</v>
      </c>
      <c r="O18" s="205">
        <v>0</v>
      </c>
      <c r="P18" s="198">
        <f t="shared" si="1"/>
        <v>0</v>
      </c>
      <c r="T18" s="8"/>
    </row>
    <row r="19" spans="1:20" s="7" customFormat="1" ht="12" customHeight="1" x14ac:dyDescent="0.2">
      <c r="A19" s="170" t="s">
        <v>31</v>
      </c>
      <c r="B19" s="287">
        <v>0</v>
      </c>
      <c r="C19" s="287">
        <v>50.989256999999995</v>
      </c>
      <c r="D19" s="287">
        <v>7.4299939999999998</v>
      </c>
      <c r="E19" s="287">
        <v>51.13991</v>
      </c>
      <c r="F19" s="287">
        <v>6.4164899999999996</v>
      </c>
      <c r="G19" s="287">
        <v>1.90096</v>
      </c>
      <c r="H19" s="287">
        <v>94.925460000000001</v>
      </c>
      <c r="I19" s="287">
        <v>22.056844000000005</v>
      </c>
      <c r="J19" s="287">
        <v>110.76183</v>
      </c>
      <c r="K19" s="287">
        <v>0.29649000000000003</v>
      </c>
      <c r="L19" s="287">
        <v>1.895648</v>
      </c>
      <c r="M19" s="287">
        <v>24.53400700000001</v>
      </c>
      <c r="N19" s="287">
        <v>12.493312999999999</v>
      </c>
      <c r="O19" s="205">
        <v>0.93523000000000001</v>
      </c>
      <c r="P19" s="198">
        <f t="shared" si="1"/>
        <v>385.77543300000002</v>
      </c>
      <c r="T19" s="8"/>
    </row>
    <row r="20" spans="1:20" s="7" customFormat="1" ht="12" customHeight="1" x14ac:dyDescent="0.2">
      <c r="A20" s="170" t="s">
        <v>30</v>
      </c>
      <c r="B20" s="287">
        <v>2572.9642120000008</v>
      </c>
      <c r="C20" s="287">
        <v>685.1315219999999</v>
      </c>
      <c r="D20" s="287">
        <v>3044.5550850000022</v>
      </c>
      <c r="E20" s="287">
        <v>632.86054100000013</v>
      </c>
      <c r="F20" s="287">
        <v>579.55399799999941</v>
      </c>
      <c r="G20" s="287">
        <v>974.68213000000014</v>
      </c>
      <c r="H20" s="287">
        <v>1121.7075888582815</v>
      </c>
      <c r="I20" s="287">
        <v>1897.4438769999999</v>
      </c>
      <c r="J20" s="287">
        <v>1257.2178149999995</v>
      </c>
      <c r="K20" s="287">
        <v>414.06636399999991</v>
      </c>
      <c r="L20" s="287">
        <v>554.00084300000026</v>
      </c>
      <c r="M20" s="287">
        <v>4191.4716256430984</v>
      </c>
      <c r="N20" s="287">
        <v>921.64149700000053</v>
      </c>
      <c r="O20" s="205">
        <v>774.64843266025434</v>
      </c>
      <c r="P20" s="198">
        <f t="shared" si="1"/>
        <v>19621.945531161637</v>
      </c>
      <c r="T20" s="8"/>
    </row>
    <row r="21" spans="1:20" s="4" customFormat="1" ht="11.25" x14ac:dyDescent="0.2">
      <c r="A21" s="209"/>
      <c r="P21" s="3"/>
    </row>
    <row r="22" spans="1:20" s="7" customFormat="1" x14ac:dyDescent="0.2">
      <c r="A22" s="67"/>
      <c r="B22" s="68"/>
      <c r="C22" s="68"/>
      <c r="D22" s="68"/>
      <c r="E22" s="68"/>
      <c r="F22" s="68"/>
      <c r="G22" s="68"/>
      <c r="H22" s="68"/>
      <c r="I22" s="68"/>
      <c r="J22" s="68"/>
      <c r="K22" s="68"/>
      <c r="L22" s="68"/>
      <c r="M22" s="68"/>
      <c r="N22" s="68"/>
      <c r="O22" s="68"/>
      <c r="P22" s="67"/>
    </row>
    <row r="23" spans="1:20" s="7" customFormat="1" x14ac:dyDescent="0.2">
      <c r="A23" s="67"/>
      <c r="B23" s="68"/>
      <c r="C23" s="68"/>
      <c r="D23" s="68"/>
      <c r="E23" s="68"/>
      <c r="F23" s="68"/>
      <c r="G23" s="68"/>
      <c r="H23" s="68"/>
      <c r="I23" s="68"/>
      <c r="J23" s="68"/>
      <c r="K23" s="68"/>
      <c r="L23" s="68"/>
      <c r="M23" s="68"/>
      <c r="N23" s="68"/>
      <c r="O23" s="68"/>
      <c r="P23" s="68"/>
    </row>
    <row r="24" spans="1:20" s="7" customFormat="1" x14ac:dyDescent="0.2">
      <c r="A24" s="67"/>
      <c r="B24" s="68"/>
      <c r="C24" s="68"/>
      <c r="D24" s="68"/>
      <c r="E24" s="68"/>
      <c r="F24" s="68"/>
      <c r="G24" s="68"/>
      <c r="H24" s="68"/>
      <c r="I24" s="68"/>
      <c r="J24" s="68"/>
      <c r="K24" s="68"/>
      <c r="L24" s="68"/>
      <c r="M24" s="68"/>
      <c r="N24" s="68"/>
      <c r="O24" s="68"/>
      <c r="P24" s="68"/>
      <c r="Q24" s="69"/>
    </row>
    <row r="25" spans="1:20" s="7" customFormat="1" x14ac:dyDescent="0.2">
      <c r="A25" s="67"/>
      <c r="B25" s="68"/>
      <c r="C25" s="68"/>
      <c r="D25" s="68"/>
      <c r="E25" s="68"/>
      <c r="F25" s="68"/>
      <c r="G25" s="68"/>
      <c r="H25" s="68"/>
      <c r="I25" s="68"/>
      <c r="J25" s="68"/>
      <c r="K25" s="68"/>
      <c r="L25" s="68"/>
      <c r="M25" s="68"/>
      <c r="N25" s="68"/>
      <c r="O25" s="68"/>
      <c r="P25" s="68"/>
      <c r="Q25" s="69"/>
    </row>
    <row r="26" spans="1:20" s="7" customFormat="1" x14ac:dyDescent="0.2">
      <c r="A26" s="67"/>
      <c r="B26" s="68"/>
      <c r="C26" s="68"/>
      <c r="D26" s="68"/>
      <c r="E26" s="68"/>
      <c r="F26" s="68"/>
      <c r="G26" s="68"/>
      <c r="H26" s="68"/>
      <c r="I26" s="68"/>
      <c r="J26" s="68"/>
      <c r="K26" s="68"/>
      <c r="L26" s="68"/>
      <c r="M26" s="68"/>
      <c r="N26" s="68"/>
      <c r="O26" s="68"/>
      <c r="P26" s="68"/>
      <c r="S26" s="8"/>
    </row>
    <row r="27" spans="1:20" s="7" customFormat="1" x14ac:dyDescent="0.2">
      <c r="A27" s="67"/>
      <c r="B27" s="68"/>
      <c r="C27" s="68"/>
      <c r="D27" s="68"/>
      <c r="E27" s="68"/>
      <c r="F27" s="68"/>
      <c r="G27" s="68"/>
      <c r="H27" s="68"/>
      <c r="I27" s="68"/>
      <c r="J27" s="68"/>
      <c r="K27" s="68"/>
      <c r="L27" s="68"/>
      <c r="M27" s="68"/>
      <c r="N27" s="68"/>
      <c r="O27" s="68"/>
      <c r="P27" s="68"/>
    </row>
    <row r="28" spans="1:20" s="7" customFormat="1" x14ac:dyDescent="0.2">
      <c r="A28" s="67"/>
      <c r="B28" s="68"/>
      <c r="C28" s="68"/>
      <c r="D28" s="68"/>
      <c r="E28" s="68"/>
      <c r="F28" s="68"/>
      <c r="G28" s="68"/>
      <c r="H28" s="68"/>
      <c r="I28" s="68"/>
      <c r="J28" s="68"/>
      <c r="K28" s="68"/>
      <c r="L28" s="68"/>
      <c r="M28" s="68"/>
      <c r="N28" s="68"/>
      <c r="O28" s="68"/>
      <c r="P28" s="68"/>
    </row>
    <row r="29" spans="1:20" s="7" customFormat="1" x14ac:dyDescent="0.2">
      <c r="A29" s="67"/>
      <c r="B29" s="68"/>
      <c r="C29" s="68"/>
      <c r="D29" s="68"/>
      <c r="E29" s="68"/>
      <c r="F29" s="68"/>
      <c r="G29" s="68"/>
      <c r="H29" s="68"/>
      <c r="I29" s="68"/>
      <c r="J29" s="68"/>
      <c r="K29" s="68"/>
      <c r="L29" s="68"/>
      <c r="M29" s="68"/>
      <c r="N29" s="68"/>
      <c r="O29" s="68"/>
      <c r="P29" s="68"/>
    </row>
    <row r="30" spans="1:20" s="7" customFormat="1" x14ac:dyDescent="0.2">
      <c r="A30" s="67"/>
      <c r="B30" s="68"/>
      <c r="C30" s="68"/>
      <c r="D30" s="68"/>
      <c r="E30" s="68"/>
      <c r="F30" s="68"/>
      <c r="G30" s="68"/>
      <c r="H30" s="68"/>
      <c r="I30" s="68"/>
      <c r="J30" s="68"/>
      <c r="K30" s="68"/>
      <c r="L30" s="68"/>
      <c r="M30" s="68"/>
      <c r="N30" s="68"/>
      <c r="O30" s="68"/>
      <c r="P30" s="68"/>
    </row>
    <row r="31" spans="1:20" s="7" customFormat="1" x14ac:dyDescent="0.2">
      <c r="A31" s="67"/>
      <c r="B31" s="68"/>
      <c r="C31" s="68"/>
      <c r="D31" s="68"/>
      <c r="E31" s="68"/>
      <c r="F31" s="68"/>
      <c r="G31" s="68"/>
      <c r="H31" s="68"/>
      <c r="I31" s="68"/>
      <c r="J31" s="68"/>
      <c r="K31" s="68"/>
      <c r="L31" s="68"/>
      <c r="M31" s="68"/>
      <c r="N31" s="68"/>
      <c r="O31" s="68"/>
      <c r="P31" s="68"/>
    </row>
    <row r="32" spans="1:20" s="7" customFormat="1" x14ac:dyDescent="0.2">
      <c r="A32" s="67"/>
      <c r="B32" s="68"/>
      <c r="C32" s="68"/>
      <c r="D32" s="68"/>
      <c r="E32" s="68"/>
      <c r="F32" s="68"/>
      <c r="G32" s="68"/>
      <c r="H32" s="68"/>
      <c r="I32" s="68"/>
      <c r="J32" s="68"/>
      <c r="K32" s="68"/>
      <c r="L32" s="68"/>
      <c r="M32" s="68"/>
      <c r="N32" s="68"/>
      <c r="O32" s="68"/>
      <c r="P32" s="68"/>
    </row>
    <row r="33" spans="1:16" s="7" customFormat="1" x14ac:dyDescent="0.2">
      <c r="A33" s="67"/>
      <c r="B33" s="68"/>
      <c r="C33" s="68"/>
      <c r="D33" s="68"/>
      <c r="E33" s="68"/>
      <c r="F33" s="68"/>
      <c r="G33" s="68"/>
      <c r="H33" s="68"/>
      <c r="I33" s="68"/>
      <c r="J33" s="68"/>
      <c r="K33" s="68"/>
      <c r="L33" s="68"/>
      <c r="M33" s="68"/>
      <c r="N33" s="68"/>
      <c r="O33" s="68"/>
      <c r="P33" s="68"/>
    </row>
    <row r="34" spans="1:16" s="7" customFormat="1" x14ac:dyDescent="0.2">
      <c r="A34" s="67"/>
      <c r="B34" s="68"/>
      <c r="C34" s="68"/>
      <c r="D34" s="68"/>
      <c r="E34" s="68"/>
      <c r="F34" s="68"/>
      <c r="G34" s="68"/>
      <c r="H34" s="68"/>
      <c r="I34" s="68"/>
      <c r="J34" s="68"/>
      <c r="K34" s="68"/>
      <c r="L34" s="68"/>
      <c r="M34" s="68"/>
      <c r="N34" s="68"/>
      <c r="O34" s="68"/>
      <c r="P34" s="68"/>
    </row>
    <row r="35" spans="1:16" s="7" customFormat="1" x14ac:dyDescent="0.2">
      <c r="A35" s="67"/>
      <c r="B35" s="68"/>
      <c r="C35" s="68"/>
      <c r="D35" s="68"/>
      <c r="E35" s="68"/>
      <c r="F35" s="68"/>
      <c r="G35" s="68"/>
      <c r="H35" s="68"/>
      <c r="I35" s="68"/>
      <c r="J35" s="68"/>
      <c r="K35" s="68"/>
      <c r="L35" s="68"/>
      <c r="M35" s="68"/>
      <c r="N35" s="68"/>
      <c r="O35" s="68"/>
      <c r="P35" s="68"/>
    </row>
    <row r="36" spans="1:16" s="7" customFormat="1" x14ac:dyDescent="0.2">
      <c r="A36" s="67"/>
      <c r="B36" s="68"/>
      <c r="C36" s="68"/>
      <c r="D36" s="68"/>
      <c r="E36" s="68"/>
      <c r="F36" s="68"/>
      <c r="G36" s="68"/>
      <c r="H36" s="68"/>
      <c r="I36" s="68"/>
      <c r="J36" s="68"/>
      <c r="K36" s="68"/>
      <c r="L36" s="68"/>
      <c r="M36" s="68"/>
      <c r="N36" s="68"/>
      <c r="O36" s="68"/>
      <c r="P36" s="68"/>
    </row>
    <row r="37" spans="1:16" s="7" customFormat="1" x14ac:dyDescent="0.2">
      <c r="A37" s="67"/>
      <c r="B37" s="68"/>
      <c r="C37" s="68"/>
      <c r="D37" s="68"/>
      <c r="E37" s="68"/>
      <c r="F37" s="68"/>
      <c r="G37" s="68"/>
      <c r="H37" s="68"/>
      <c r="I37" s="68"/>
      <c r="J37" s="68"/>
      <c r="K37" s="68"/>
      <c r="L37" s="68"/>
      <c r="M37" s="68"/>
      <c r="N37" s="68"/>
      <c r="O37" s="68"/>
      <c r="P37" s="68"/>
    </row>
    <row r="38" spans="1:16" s="7" customFormat="1" x14ac:dyDescent="0.2">
      <c r="A38" s="67"/>
      <c r="B38" s="68"/>
      <c r="C38" s="68"/>
      <c r="D38" s="68"/>
      <c r="E38" s="68"/>
      <c r="F38" s="68"/>
      <c r="G38" s="68"/>
      <c r="H38" s="68"/>
      <c r="I38" s="68"/>
      <c r="J38" s="68"/>
      <c r="K38" s="68"/>
      <c r="L38" s="68"/>
      <c r="M38" s="68"/>
      <c r="N38" s="68"/>
      <c r="O38" s="68"/>
      <c r="P38" s="68"/>
    </row>
    <row r="39" spans="1:16" s="7" customFormat="1" x14ac:dyDescent="0.2">
      <c r="A39" s="67"/>
      <c r="B39" s="68"/>
      <c r="C39" s="68"/>
      <c r="D39" s="68"/>
      <c r="E39" s="68"/>
      <c r="F39" s="68"/>
      <c r="G39" s="68"/>
      <c r="H39" s="68"/>
      <c r="I39" s="68"/>
      <c r="J39" s="68"/>
      <c r="K39" s="68"/>
      <c r="L39" s="68"/>
      <c r="M39" s="68"/>
      <c r="N39" s="68"/>
      <c r="O39" s="68"/>
      <c r="P39" s="68"/>
    </row>
    <row r="40" spans="1:16" s="7" customFormat="1" x14ac:dyDescent="0.2">
      <c r="A40" s="67"/>
      <c r="B40" s="68"/>
      <c r="C40" s="68"/>
      <c r="D40" s="68"/>
      <c r="E40" s="68"/>
      <c r="F40" s="68"/>
      <c r="G40" s="68"/>
      <c r="H40" s="68"/>
      <c r="I40" s="68"/>
      <c r="J40" s="68"/>
      <c r="K40" s="68"/>
      <c r="L40" s="68"/>
      <c r="M40" s="68"/>
      <c r="N40" s="68"/>
      <c r="O40" s="68"/>
      <c r="P40" s="68"/>
    </row>
    <row r="41" spans="1:16" s="7" customFormat="1" x14ac:dyDescent="0.2">
      <c r="A41" s="67"/>
      <c r="B41" s="68"/>
      <c r="C41" s="68"/>
      <c r="D41" s="68"/>
      <c r="E41" s="68"/>
      <c r="F41" s="68"/>
      <c r="G41" s="68"/>
      <c r="H41" s="68"/>
      <c r="I41" s="68"/>
      <c r="J41" s="68"/>
      <c r="K41" s="68"/>
      <c r="L41" s="68"/>
      <c r="M41" s="68"/>
      <c r="N41" s="68"/>
      <c r="O41" s="68"/>
      <c r="P41" s="68"/>
    </row>
    <row r="42" spans="1:16" s="7" customFormat="1" x14ac:dyDescent="0.2">
      <c r="A42" s="2"/>
      <c r="B42" s="2"/>
      <c r="C42" s="2"/>
      <c r="D42" s="2"/>
      <c r="E42" s="2"/>
      <c r="F42" s="2"/>
      <c r="G42" s="2"/>
      <c r="H42" s="2"/>
      <c r="I42" s="2"/>
      <c r="J42" s="2"/>
      <c r="K42" s="2"/>
      <c r="L42" s="2"/>
      <c r="M42" s="2"/>
      <c r="N42" s="2"/>
      <c r="O42" s="2"/>
      <c r="P42" s="2"/>
    </row>
    <row r="44" spans="1:16" x14ac:dyDescent="0.2">
      <c r="C44" s="70"/>
    </row>
    <row r="45" spans="1:16" x14ac:dyDescent="0.2">
      <c r="C45" s="70"/>
    </row>
    <row r="46" spans="1:16" x14ac:dyDescent="0.2">
      <c r="C46" s="70"/>
    </row>
  </sheetData>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9"/>
  <dimension ref="A1:Z54"/>
  <sheetViews>
    <sheetView showGridLines="0" view="pageBreakPreview" zoomScaleNormal="70" zoomScaleSheetLayoutView="100" workbookViewId="0">
      <selection activeCell="S38" sqref="S38"/>
    </sheetView>
  </sheetViews>
  <sheetFormatPr defaultColWidth="9.140625" defaultRowHeight="12" x14ac:dyDescent="0.2"/>
  <cols>
    <col min="1" max="1" width="31.42578125" style="7" customWidth="1"/>
    <col min="2" max="13" width="8.5703125" style="7" customWidth="1"/>
    <col min="14" max="14" width="9.85546875" style="7" customWidth="1"/>
    <col min="15" max="16384" width="9.140625" style="7"/>
  </cols>
  <sheetData>
    <row r="1" spans="1:26" ht="18" x14ac:dyDescent="0.25">
      <c r="A1" s="247" t="s">
        <v>275</v>
      </c>
      <c r="B1" s="73"/>
      <c r="C1" s="73"/>
      <c r="D1" s="73"/>
      <c r="N1" s="250" t="str">
        <f>'3'!N1</f>
        <v>2023</v>
      </c>
    </row>
    <row r="2" spans="1:26" ht="6" customHeight="1" x14ac:dyDescent="0.2"/>
    <row r="3" spans="1:26" ht="12" customHeight="1" x14ac:dyDescent="0.2">
      <c r="A3" s="332"/>
      <c r="B3" s="333" t="s">
        <v>42</v>
      </c>
      <c r="C3" s="334"/>
      <c r="D3" s="335"/>
      <c r="E3" s="333" t="s">
        <v>43</v>
      </c>
      <c r="F3" s="334"/>
      <c r="G3" s="335"/>
      <c r="H3" s="333" t="s">
        <v>44</v>
      </c>
      <c r="I3" s="334"/>
      <c r="J3" s="335"/>
      <c r="K3" s="333" t="s">
        <v>45</v>
      </c>
      <c r="L3" s="334"/>
      <c r="M3" s="335"/>
      <c r="N3" s="219" t="s">
        <v>7</v>
      </c>
    </row>
    <row r="4" spans="1:26" x14ac:dyDescent="0.2">
      <c r="A4" s="332"/>
      <c r="B4" s="299" t="s">
        <v>8</v>
      </c>
      <c r="C4" s="187" t="s">
        <v>9</v>
      </c>
      <c r="D4" s="300" t="s">
        <v>10</v>
      </c>
      <c r="E4" s="299" t="s">
        <v>11</v>
      </c>
      <c r="F4" s="187" t="s">
        <v>12</v>
      </c>
      <c r="G4" s="300" t="s">
        <v>13</v>
      </c>
      <c r="H4" s="299" t="s">
        <v>14</v>
      </c>
      <c r="I4" s="187" t="s">
        <v>15</v>
      </c>
      <c r="J4" s="300" t="s">
        <v>16</v>
      </c>
      <c r="K4" s="299" t="s">
        <v>17</v>
      </c>
      <c r="L4" s="187" t="s">
        <v>18</v>
      </c>
      <c r="M4" s="300" t="s">
        <v>19</v>
      </c>
      <c r="N4" s="208"/>
    </row>
    <row r="5" spans="1:26" x14ac:dyDescent="0.2">
      <c r="A5" s="172" t="s">
        <v>73</v>
      </c>
      <c r="B5" s="293">
        <f>SUM(B6:B13)</f>
        <v>5927.7453420000002</v>
      </c>
      <c r="C5" s="277">
        <f t="shared" ref="C5:M5" si="0">SUM(C6:C13)</f>
        <v>5658.5842560000001</v>
      </c>
      <c r="D5" s="294">
        <f t="shared" si="0"/>
        <v>4905.8179749999999</v>
      </c>
      <c r="E5" s="293">
        <f t="shared" si="0"/>
        <v>3895.6702989999994</v>
      </c>
      <c r="F5" s="277">
        <f t="shared" si="0"/>
        <v>2196.239814</v>
      </c>
      <c r="G5" s="294">
        <f t="shared" si="0"/>
        <v>1226.2138219999999</v>
      </c>
      <c r="H5" s="293">
        <f t="shared" si="0"/>
        <v>1049.7487430000001</v>
      </c>
      <c r="I5" s="277">
        <f t="shared" si="0"/>
        <v>1197.3597319999999</v>
      </c>
      <c r="J5" s="294">
        <f t="shared" si="0"/>
        <v>1371.285249</v>
      </c>
      <c r="K5" s="293">
        <f t="shared" si="0"/>
        <v>2526.0952470000002</v>
      </c>
      <c r="L5" s="277">
        <f t="shared" si="0"/>
        <v>4549.4342480000005</v>
      </c>
      <c r="M5" s="294">
        <f t="shared" si="0"/>
        <v>5737.4567789999983</v>
      </c>
      <c r="N5" s="201">
        <f t="shared" ref="N5" si="1">SUM(N6:N13)</f>
        <v>40241.651505999995</v>
      </c>
    </row>
    <row r="6" spans="1:26" x14ac:dyDescent="0.2">
      <c r="A6" s="173" t="s">
        <v>63</v>
      </c>
      <c r="B6" s="291">
        <v>36.116900000000001</v>
      </c>
      <c r="C6" s="278">
        <v>40.032069999999997</v>
      </c>
      <c r="D6" s="292">
        <v>24.006060000000002</v>
      </c>
      <c r="E6" s="291">
        <v>30.031179999999999</v>
      </c>
      <c r="F6" s="278">
        <v>5.9582899999999999</v>
      </c>
      <c r="G6" s="292">
        <v>11.813510000000001</v>
      </c>
      <c r="H6" s="291">
        <v>5.4033699999999998</v>
      </c>
      <c r="I6" s="278">
        <v>2.605E-2</v>
      </c>
      <c r="J6" s="292">
        <v>38.385379999999998</v>
      </c>
      <c r="K6" s="291">
        <v>18.78595</v>
      </c>
      <c r="L6" s="278">
        <v>45.789519999999996</v>
      </c>
      <c r="M6" s="292">
        <v>66.039229999999989</v>
      </c>
      <c r="N6" s="198">
        <f>SUM(B6:M6)</f>
        <v>322.38750999999996</v>
      </c>
      <c r="O6" s="11"/>
      <c r="T6" s="128"/>
    </row>
    <row r="7" spans="1:26" x14ac:dyDescent="0.2">
      <c r="A7" s="173" t="s">
        <v>64</v>
      </c>
      <c r="B7" s="291">
        <v>1061.8969640000003</v>
      </c>
      <c r="C7" s="278">
        <v>1009.6545830000001</v>
      </c>
      <c r="D7" s="292">
        <v>881.20299</v>
      </c>
      <c r="E7" s="291">
        <v>659.07328500000006</v>
      </c>
      <c r="F7" s="278">
        <v>340.77726900000005</v>
      </c>
      <c r="G7" s="292">
        <v>181.72522000000001</v>
      </c>
      <c r="H7" s="291">
        <v>163.53131699999997</v>
      </c>
      <c r="I7" s="278">
        <v>153.70101</v>
      </c>
      <c r="J7" s="292">
        <v>142.25304200000002</v>
      </c>
      <c r="K7" s="291">
        <v>388.49533700000001</v>
      </c>
      <c r="L7" s="278">
        <v>798.08181200000001</v>
      </c>
      <c r="M7" s="292">
        <v>969.12667999999996</v>
      </c>
      <c r="N7" s="198">
        <f t="shared" ref="N7:N13" si="2">SUM(B7:M7)</f>
        <v>6749.5195090000016</v>
      </c>
      <c r="O7" s="11"/>
      <c r="T7" s="128"/>
    </row>
    <row r="8" spans="1:26" x14ac:dyDescent="0.2">
      <c r="A8" s="173" t="s">
        <v>65</v>
      </c>
      <c r="B8" s="291">
        <v>1.5878299999999999</v>
      </c>
      <c r="C8" s="278">
        <v>0.38355</v>
      </c>
      <c r="D8" s="292">
        <v>0.30210999999999999</v>
      </c>
      <c r="E8" s="291">
        <v>0</v>
      </c>
      <c r="F8" s="278">
        <v>0</v>
      </c>
      <c r="G8" s="292">
        <v>1.0322100000000001</v>
      </c>
      <c r="H8" s="291">
        <v>0.38912000000000002</v>
      </c>
      <c r="I8" s="278">
        <v>0</v>
      </c>
      <c r="J8" s="292">
        <v>0</v>
      </c>
      <c r="K8" s="291">
        <v>0</v>
      </c>
      <c r="L8" s="278">
        <v>0</v>
      </c>
      <c r="M8" s="292">
        <v>0</v>
      </c>
      <c r="N8" s="198">
        <f t="shared" si="2"/>
        <v>3.69482</v>
      </c>
      <c r="O8" s="11"/>
      <c r="T8" s="128"/>
    </row>
    <row r="9" spans="1:26" x14ac:dyDescent="0.2">
      <c r="A9" s="173" t="s">
        <v>66</v>
      </c>
      <c r="B9" s="291">
        <v>367.83311600000002</v>
      </c>
      <c r="C9" s="278">
        <v>397.58940499999994</v>
      </c>
      <c r="D9" s="292">
        <v>293.37620499999997</v>
      </c>
      <c r="E9" s="291">
        <v>245.16258999999999</v>
      </c>
      <c r="F9" s="278">
        <v>164.98668900000001</v>
      </c>
      <c r="G9" s="292">
        <v>68.907092000000006</v>
      </c>
      <c r="H9" s="291">
        <v>101.007268</v>
      </c>
      <c r="I9" s="278">
        <v>125.87014600000001</v>
      </c>
      <c r="J9" s="292">
        <v>120.57915599999998</v>
      </c>
      <c r="K9" s="291">
        <v>219.05863499999998</v>
      </c>
      <c r="L9" s="278">
        <v>357.73371200000003</v>
      </c>
      <c r="M9" s="292">
        <v>462.21885799999995</v>
      </c>
      <c r="N9" s="198">
        <f t="shared" si="2"/>
        <v>2924.3228719999997</v>
      </c>
      <c r="O9" s="11"/>
      <c r="P9" s="74"/>
      <c r="Q9" s="74"/>
      <c r="R9" s="74"/>
      <c r="S9" s="74"/>
      <c r="T9" s="128"/>
    </row>
    <row r="10" spans="1:26" x14ac:dyDescent="0.2">
      <c r="A10" s="170" t="s">
        <v>67</v>
      </c>
      <c r="B10" s="291">
        <v>4460.3105319999995</v>
      </c>
      <c r="C10" s="278">
        <v>4210.9246480000002</v>
      </c>
      <c r="D10" s="292">
        <v>3706.9306099999994</v>
      </c>
      <c r="E10" s="291">
        <v>2961.2652439999993</v>
      </c>
      <c r="F10" s="278">
        <v>1684.4815659999999</v>
      </c>
      <c r="G10" s="292">
        <v>962.73578999999995</v>
      </c>
      <c r="H10" s="291">
        <v>779.41766800000005</v>
      </c>
      <c r="I10" s="278">
        <v>917.76252599999998</v>
      </c>
      <c r="J10" s="292">
        <v>1070.067671</v>
      </c>
      <c r="K10" s="291">
        <v>1899.6783250000001</v>
      </c>
      <c r="L10" s="278">
        <v>3347.8292040000001</v>
      </c>
      <c r="M10" s="292">
        <v>4239.8150109999988</v>
      </c>
      <c r="N10" s="198">
        <f t="shared" si="2"/>
        <v>30241.218794999997</v>
      </c>
      <c r="O10" s="11"/>
      <c r="P10" s="74"/>
      <c r="Q10" s="74"/>
      <c r="R10" s="74"/>
      <c r="S10" s="74"/>
      <c r="T10" s="128"/>
    </row>
    <row r="11" spans="1:26" x14ac:dyDescent="0.2">
      <c r="A11" s="170" t="s">
        <v>68</v>
      </c>
      <c r="B11" s="291">
        <v>0</v>
      </c>
      <c r="C11" s="278">
        <v>0</v>
      </c>
      <c r="D11" s="292">
        <v>0</v>
      </c>
      <c r="E11" s="291">
        <v>0.13800000000000001</v>
      </c>
      <c r="F11" s="278">
        <v>3.5999999999999997E-2</v>
      </c>
      <c r="G11" s="292">
        <v>0</v>
      </c>
      <c r="H11" s="291">
        <v>0</v>
      </c>
      <c r="I11" s="278">
        <v>0</v>
      </c>
      <c r="J11" s="292">
        <v>0</v>
      </c>
      <c r="K11" s="291">
        <v>7.6999999999999999E-2</v>
      </c>
      <c r="L11" s="278">
        <v>0</v>
      </c>
      <c r="M11" s="292">
        <v>0.25700000000000001</v>
      </c>
      <c r="N11" s="198">
        <f t="shared" si="2"/>
        <v>0.50800000000000001</v>
      </c>
      <c r="O11" s="11"/>
      <c r="P11" s="74"/>
      <c r="Q11" s="74"/>
      <c r="R11" s="74"/>
      <c r="S11" s="74"/>
      <c r="T11" s="128"/>
    </row>
    <row r="12" spans="1:26" x14ac:dyDescent="0.2">
      <c r="A12" s="170" t="s">
        <v>69</v>
      </c>
      <c r="B12" s="291">
        <v>0</v>
      </c>
      <c r="C12" s="278">
        <v>0</v>
      </c>
      <c r="D12" s="292">
        <v>0</v>
      </c>
      <c r="E12" s="291">
        <v>0</v>
      </c>
      <c r="F12" s="278">
        <v>0</v>
      </c>
      <c r="G12" s="292">
        <v>0</v>
      </c>
      <c r="H12" s="291">
        <v>0</v>
      </c>
      <c r="I12" s="278">
        <v>0</v>
      </c>
      <c r="J12" s="292">
        <v>0</v>
      </c>
      <c r="K12" s="291">
        <v>0</v>
      </c>
      <c r="L12" s="278">
        <v>0</v>
      </c>
      <c r="M12" s="292">
        <v>0</v>
      </c>
      <c r="N12" s="198">
        <f t="shared" si="2"/>
        <v>0</v>
      </c>
      <c r="O12" s="11"/>
      <c r="P12" s="74"/>
      <c r="Q12" s="74"/>
      <c r="R12" s="74"/>
      <c r="S12" s="74"/>
      <c r="T12" s="128"/>
    </row>
    <row r="13" spans="1:26" x14ac:dyDescent="0.2">
      <c r="A13" s="170" t="s">
        <v>70</v>
      </c>
      <c r="B13" s="291">
        <v>0</v>
      </c>
      <c r="C13" s="278">
        <v>0</v>
      </c>
      <c r="D13" s="292">
        <v>0</v>
      </c>
      <c r="E13" s="291">
        <v>0</v>
      </c>
      <c r="F13" s="278">
        <v>0</v>
      </c>
      <c r="G13" s="292">
        <v>0</v>
      </c>
      <c r="H13" s="291">
        <v>0</v>
      </c>
      <c r="I13" s="278">
        <v>0</v>
      </c>
      <c r="J13" s="292">
        <v>0</v>
      </c>
      <c r="K13" s="291">
        <v>0</v>
      </c>
      <c r="L13" s="278">
        <v>0</v>
      </c>
      <c r="M13" s="292">
        <v>0</v>
      </c>
      <c r="N13" s="198">
        <f t="shared" si="2"/>
        <v>0</v>
      </c>
      <c r="O13" s="11"/>
      <c r="P13" s="74"/>
      <c r="Q13" s="74"/>
      <c r="R13" s="74"/>
      <c r="S13" s="74"/>
      <c r="T13" s="128"/>
    </row>
    <row r="14" spans="1:26" x14ac:dyDescent="0.2">
      <c r="A14" s="172" t="s">
        <v>75</v>
      </c>
      <c r="B14" s="293">
        <f t="shared" ref="B14:M14" si="3">SUM(B15:B21)</f>
        <v>889.67118299999981</v>
      </c>
      <c r="C14" s="277">
        <f t="shared" si="3"/>
        <v>885.91864199999986</v>
      </c>
      <c r="D14" s="294">
        <f t="shared" si="3"/>
        <v>931.73304500000006</v>
      </c>
      <c r="E14" s="293">
        <f t="shared" si="3"/>
        <v>833.47092799999996</v>
      </c>
      <c r="F14" s="277">
        <f t="shared" si="3"/>
        <v>526.66838099999984</v>
      </c>
      <c r="G14" s="294">
        <f t="shared" si="3"/>
        <v>337.58219399999996</v>
      </c>
      <c r="H14" s="293">
        <f t="shared" si="3"/>
        <v>303.61280200000004</v>
      </c>
      <c r="I14" s="277">
        <f t="shared" si="3"/>
        <v>238.34267800000001</v>
      </c>
      <c r="J14" s="294">
        <f t="shared" si="3"/>
        <v>256.37742600000001</v>
      </c>
      <c r="K14" s="293">
        <f t="shared" si="3"/>
        <v>607.7378819999999</v>
      </c>
      <c r="L14" s="277">
        <f t="shared" si="3"/>
        <v>878.75725699999975</v>
      </c>
      <c r="M14" s="294">
        <f t="shared" si="3"/>
        <v>1014.9533489999999</v>
      </c>
      <c r="N14" s="201">
        <f>SUM(N15:N21)</f>
        <v>7704.8257669999994</v>
      </c>
    </row>
    <row r="15" spans="1:26" x14ac:dyDescent="0.2">
      <c r="A15" s="173" t="s">
        <v>20</v>
      </c>
      <c r="B15" s="291">
        <v>65.67303276592574</v>
      </c>
      <c r="C15" s="278">
        <v>74.584305018432133</v>
      </c>
      <c r="D15" s="292">
        <v>68.330647595164493</v>
      </c>
      <c r="E15" s="291">
        <v>59.233377057889321</v>
      </c>
      <c r="F15" s="278">
        <v>29.118669250533898</v>
      </c>
      <c r="G15" s="292">
        <v>16.420674999999999</v>
      </c>
      <c r="H15" s="291">
        <v>9.3177130000000012</v>
      </c>
      <c r="I15" s="278">
        <v>18.388392</v>
      </c>
      <c r="J15" s="292">
        <v>17.693766</v>
      </c>
      <c r="K15" s="291">
        <v>47.524439227159434</v>
      </c>
      <c r="L15" s="278">
        <v>83.017487784050275</v>
      </c>
      <c r="M15" s="292">
        <v>85.674189773140625</v>
      </c>
      <c r="N15" s="198">
        <f>SUM(B15:M15)</f>
        <v>574.976694472296</v>
      </c>
      <c r="O15" s="11"/>
      <c r="T15" s="128"/>
      <c r="U15" s="74"/>
      <c r="V15" s="74"/>
      <c r="W15" s="74"/>
      <c r="X15" s="74"/>
      <c r="Y15" s="74"/>
      <c r="Z15" s="74"/>
    </row>
    <row r="16" spans="1:26" x14ac:dyDescent="0.2">
      <c r="A16" s="173" t="s">
        <v>41</v>
      </c>
      <c r="B16" s="291">
        <v>73.885829999999999</v>
      </c>
      <c r="C16" s="278">
        <v>53.694519999999997</v>
      </c>
      <c r="D16" s="292">
        <v>78.053160000000005</v>
      </c>
      <c r="E16" s="291">
        <v>71.989960000000011</v>
      </c>
      <c r="F16" s="278">
        <v>40.4373</v>
      </c>
      <c r="G16" s="292">
        <v>43.935160000000003</v>
      </c>
      <c r="H16" s="291">
        <v>47.854559999999999</v>
      </c>
      <c r="I16" s="278">
        <v>59.049150000000004</v>
      </c>
      <c r="J16" s="292">
        <v>57.172319999999999</v>
      </c>
      <c r="K16" s="291">
        <v>54.386269999999996</v>
      </c>
      <c r="L16" s="278">
        <v>37.492280000000001</v>
      </c>
      <c r="M16" s="292">
        <v>87.619799999999998</v>
      </c>
      <c r="N16" s="198">
        <f t="shared" ref="N16:N21" si="4">SUM(B16:M16)</f>
        <v>705.57031000000006</v>
      </c>
      <c r="O16" s="11"/>
      <c r="T16" s="128"/>
      <c r="U16" s="74"/>
      <c r="V16" s="74"/>
      <c r="W16" s="74"/>
      <c r="X16" s="74"/>
      <c r="Y16" s="74"/>
      <c r="Z16" s="74"/>
    </row>
    <row r="17" spans="1:26" x14ac:dyDescent="0.2">
      <c r="A17" s="173" t="s">
        <v>21</v>
      </c>
      <c r="B17" s="291">
        <v>0</v>
      </c>
      <c r="C17" s="278">
        <v>0</v>
      </c>
      <c r="D17" s="292">
        <v>0</v>
      </c>
      <c r="E17" s="291">
        <v>0</v>
      </c>
      <c r="F17" s="278">
        <v>0</v>
      </c>
      <c r="G17" s="292">
        <v>0</v>
      </c>
      <c r="H17" s="291">
        <v>0</v>
      </c>
      <c r="I17" s="278">
        <v>0</v>
      </c>
      <c r="J17" s="292">
        <v>0</v>
      </c>
      <c r="K17" s="291">
        <v>0</v>
      </c>
      <c r="L17" s="278">
        <v>0</v>
      </c>
      <c r="M17" s="292">
        <v>0</v>
      </c>
      <c r="N17" s="198">
        <f t="shared" si="4"/>
        <v>0</v>
      </c>
      <c r="O17" s="11"/>
      <c r="T17" s="128"/>
      <c r="U17" s="74"/>
      <c r="V17" s="74"/>
      <c r="W17" s="74"/>
      <c r="X17" s="74"/>
      <c r="Y17" s="74"/>
      <c r="Z17" s="74"/>
    </row>
    <row r="18" spans="1:26" x14ac:dyDescent="0.2">
      <c r="A18" s="173" t="s">
        <v>22</v>
      </c>
      <c r="B18" s="291">
        <v>0</v>
      </c>
      <c r="C18" s="278">
        <v>0</v>
      </c>
      <c r="D18" s="292">
        <v>0</v>
      </c>
      <c r="E18" s="291">
        <v>0</v>
      </c>
      <c r="F18" s="278">
        <v>0</v>
      </c>
      <c r="G18" s="292">
        <v>0</v>
      </c>
      <c r="H18" s="291">
        <v>0</v>
      </c>
      <c r="I18" s="278">
        <v>0</v>
      </c>
      <c r="J18" s="292">
        <v>0</v>
      </c>
      <c r="K18" s="291">
        <v>0</v>
      </c>
      <c r="L18" s="278">
        <v>0</v>
      </c>
      <c r="M18" s="292">
        <v>0</v>
      </c>
      <c r="N18" s="198">
        <f t="shared" si="4"/>
        <v>0</v>
      </c>
      <c r="O18" s="11"/>
      <c r="T18" s="128"/>
      <c r="U18" s="74"/>
      <c r="V18" s="74"/>
      <c r="W18" s="74"/>
      <c r="X18" s="74"/>
      <c r="Y18" s="74"/>
      <c r="Z18" s="74"/>
    </row>
    <row r="19" spans="1:26" x14ac:dyDescent="0.2">
      <c r="A19" s="173" t="s">
        <v>23</v>
      </c>
      <c r="B19" s="291">
        <v>0</v>
      </c>
      <c r="C19" s="278">
        <v>0</v>
      </c>
      <c r="D19" s="292">
        <v>0</v>
      </c>
      <c r="E19" s="291">
        <v>0</v>
      </c>
      <c r="F19" s="278">
        <v>0</v>
      </c>
      <c r="G19" s="292">
        <v>0</v>
      </c>
      <c r="H19" s="291">
        <v>0</v>
      </c>
      <c r="I19" s="278">
        <v>0</v>
      </c>
      <c r="J19" s="292">
        <v>0</v>
      </c>
      <c r="K19" s="291">
        <v>0</v>
      </c>
      <c r="L19" s="278">
        <v>0</v>
      </c>
      <c r="M19" s="292">
        <v>0</v>
      </c>
      <c r="N19" s="198">
        <f t="shared" si="4"/>
        <v>0</v>
      </c>
      <c r="O19" s="11"/>
      <c r="T19" s="128"/>
    </row>
    <row r="20" spans="1:26" x14ac:dyDescent="0.2">
      <c r="A20" s="173" t="s">
        <v>24</v>
      </c>
      <c r="B20" s="291">
        <v>702.02090623407412</v>
      </c>
      <c r="C20" s="278">
        <v>709.56324498156778</v>
      </c>
      <c r="D20" s="292">
        <v>745.17597740483552</v>
      </c>
      <c r="E20" s="291">
        <v>671.38853794211059</v>
      </c>
      <c r="F20" s="278">
        <v>440.62536274946598</v>
      </c>
      <c r="G20" s="292">
        <v>266.12717999999995</v>
      </c>
      <c r="H20" s="291">
        <v>237.45606200000003</v>
      </c>
      <c r="I20" s="278">
        <v>151.11612500000001</v>
      </c>
      <c r="J20" s="292">
        <v>173.10689300000001</v>
      </c>
      <c r="K20" s="291">
        <v>484.42776077284043</v>
      </c>
      <c r="L20" s="278">
        <v>718.40271721594945</v>
      </c>
      <c r="M20" s="292">
        <v>788.22190022685925</v>
      </c>
      <c r="N20" s="198">
        <f t="shared" si="4"/>
        <v>6087.6326675277032</v>
      </c>
      <c r="O20" s="11"/>
      <c r="T20" s="128"/>
    </row>
    <row r="21" spans="1:26" x14ac:dyDescent="0.2">
      <c r="A21" s="170" t="s">
        <v>116</v>
      </c>
      <c r="B21" s="291">
        <v>48.091414</v>
      </c>
      <c r="C21" s="278">
        <v>48.076571999999992</v>
      </c>
      <c r="D21" s="292">
        <v>40.173259999999999</v>
      </c>
      <c r="E21" s="291">
        <v>30.859053000000003</v>
      </c>
      <c r="F21" s="278">
        <v>16.487048999999999</v>
      </c>
      <c r="G21" s="292">
        <v>11.099178999999999</v>
      </c>
      <c r="H21" s="291">
        <v>8.9844670000000004</v>
      </c>
      <c r="I21" s="278">
        <v>9.7890110000000004</v>
      </c>
      <c r="J21" s="292">
        <v>8.4044469999999993</v>
      </c>
      <c r="K21" s="291">
        <v>21.399412000000002</v>
      </c>
      <c r="L21" s="278">
        <v>39.844771999999999</v>
      </c>
      <c r="M21" s="292">
        <v>53.437458999999997</v>
      </c>
      <c r="N21" s="198">
        <f t="shared" si="4"/>
        <v>336.64609499999995</v>
      </c>
      <c r="O21" s="11"/>
      <c r="T21" s="128"/>
    </row>
    <row r="22" spans="1:26" x14ac:dyDescent="0.2">
      <c r="A22" s="172" t="s">
        <v>74</v>
      </c>
      <c r="B22" s="293">
        <f t="shared" ref="B22:N22" si="5">SUM(B23:B25)</f>
        <v>65.49663799999999</v>
      </c>
      <c r="C22" s="277">
        <f t="shared" si="5"/>
        <v>60.384103999999994</v>
      </c>
      <c r="D22" s="294">
        <f t="shared" si="5"/>
        <v>58.603677000000012</v>
      </c>
      <c r="E22" s="293">
        <f t="shared" si="5"/>
        <v>51.677325999999994</v>
      </c>
      <c r="F22" s="277">
        <f t="shared" si="5"/>
        <v>42.574210999999998</v>
      </c>
      <c r="G22" s="294">
        <f t="shared" si="5"/>
        <v>33.185485000000007</v>
      </c>
      <c r="H22" s="293">
        <f t="shared" si="5"/>
        <v>30.908870999999998</v>
      </c>
      <c r="I22" s="277">
        <f t="shared" si="5"/>
        <v>30.680241000000006</v>
      </c>
      <c r="J22" s="294">
        <f t="shared" si="5"/>
        <v>31.169543000000004</v>
      </c>
      <c r="K22" s="293">
        <f t="shared" si="5"/>
        <v>42.858581000000001</v>
      </c>
      <c r="L22" s="277">
        <f t="shared" si="5"/>
        <v>54.470981000000002</v>
      </c>
      <c r="M22" s="294">
        <f t="shared" si="5"/>
        <v>59.479478999999984</v>
      </c>
      <c r="N22" s="201">
        <f t="shared" si="5"/>
        <v>561.48913699999991</v>
      </c>
      <c r="O22" s="74"/>
      <c r="P22" s="74"/>
      <c r="Q22" s="74"/>
      <c r="R22" s="74"/>
      <c r="S22" s="74"/>
      <c r="T22" s="74"/>
    </row>
    <row r="23" spans="1:26" x14ac:dyDescent="0.2">
      <c r="A23" s="170" t="s">
        <v>27</v>
      </c>
      <c r="B23" s="291">
        <v>7.1660000000000004</v>
      </c>
      <c r="C23" s="278">
        <v>7.4269999999999996</v>
      </c>
      <c r="D23" s="292">
        <v>9.9016000000000002</v>
      </c>
      <c r="E23" s="291">
        <v>7.7225000000000001</v>
      </c>
      <c r="F23" s="278">
        <v>7.1929999999999996</v>
      </c>
      <c r="G23" s="292">
        <v>5.3440000000000003</v>
      </c>
      <c r="H23" s="291">
        <v>5.0193000000000003</v>
      </c>
      <c r="I23" s="278">
        <v>5.1769999999999996</v>
      </c>
      <c r="J23" s="292">
        <v>5.3019999999999996</v>
      </c>
      <c r="K23" s="291">
        <v>7.02</v>
      </c>
      <c r="L23" s="278">
        <v>7.0804999999999998</v>
      </c>
      <c r="M23" s="292">
        <v>7.0380000000000003</v>
      </c>
      <c r="N23" s="198">
        <f>SUM(B23:M23)</f>
        <v>81.390900000000002</v>
      </c>
      <c r="O23" s="114"/>
      <c r="P23" s="74"/>
      <c r="Q23" s="74"/>
      <c r="R23" s="74"/>
      <c r="S23" s="74"/>
      <c r="T23" s="128"/>
    </row>
    <row r="24" spans="1:26" x14ac:dyDescent="0.2">
      <c r="A24" s="170" t="s">
        <v>28</v>
      </c>
      <c r="B24" s="291">
        <v>0.60910400000000009</v>
      </c>
      <c r="C24" s="278">
        <v>0.39178299999999999</v>
      </c>
      <c r="D24" s="292">
        <v>0.50378599999999996</v>
      </c>
      <c r="E24" s="291">
        <v>0.50305600000000006</v>
      </c>
      <c r="F24" s="278">
        <v>0.6083869999999999</v>
      </c>
      <c r="G24" s="292">
        <v>0.94308500000000006</v>
      </c>
      <c r="H24" s="291">
        <v>0.77998299999999998</v>
      </c>
      <c r="I24" s="278">
        <v>0.68238199999999993</v>
      </c>
      <c r="J24" s="292">
        <v>0.79725800000000002</v>
      </c>
      <c r="K24" s="291">
        <v>1.0056069999999999</v>
      </c>
      <c r="L24" s="278">
        <v>1.000532</v>
      </c>
      <c r="M24" s="292">
        <v>0.95970199999999994</v>
      </c>
      <c r="N24" s="198">
        <f t="shared" ref="N24:N25" si="6">SUM(B24:M24)</f>
        <v>8.7846649999999986</v>
      </c>
      <c r="O24" s="114"/>
      <c r="P24" s="74"/>
      <c r="Q24" s="74"/>
      <c r="R24" s="74"/>
      <c r="S24" s="74"/>
      <c r="T24" s="128"/>
    </row>
    <row r="25" spans="1:26" x14ac:dyDescent="0.2">
      <c r="A25" s="170" t="s">
        <v>29</v>
      </c>
      <c r="B25" s="291">
        <v>57.721533999999991</v>
      </c>
      <c r="C25" s="278">
        <v>52.56532099999999</v>
      </c>
      <c r="D25" s="292">
        <v>48.198291000000012</v>
      </c>
      <c r="E25" s="291">
        <v>43.451769999999996</v>
      </c>
      <c r="F25" s="278">
        <v>34.772824</v>
      </c>
      <c r="G25" s="292">
        <v>26.898400000000006</v>
      </c>
      <c r="H25" s="291">
        <v>25.109587999999999</v>
      </c>
      <c r="I25" s="278">
        <v>24.820859000000006</v>
      </c>
      <c r="J25" s="292">
        <v>25.070285000000005</v>
      </c>
      <c r="K25" s="291">
        <v>34.832974</v>
      </c>
      <c r="L25" s="278">
        <v>46.389949000000001</v>
      </c>
      <c r="M25" s="292">
        <v>51.481776999999987</v>
      </c>
      <c r="N25" s="198">
        <f t="shared" si="6"/>
        <v>471.31357199999991</v>
      </c>
      <c r="O25" s="114"/>
      <c r="P25" s="74"/>
      <c r="Q25" s="74"/>
      <c r="R25" s="74"/>
      <c r="S25" s="74"/>
      <c r="T25" s="128"/>
    </row>
    <row r="26" spans="1:26" x14ac:dyDescent="0.2">
      <c r="A26" s="209"/>
      <c r="B26" s="4"/>
      <c r="C26" s="4"/>
      <c r="D26" s="4"/>
      <c r="E26" s="4"/>
      <c r="F26" s="4"/>
      <c r="G26" s="4"/>
      <c r="H26" s="4"/>
      <c r="I26" s="4"/>
      <c r="J26" s="4"/>
      <c r="K26" s="4"/>
      <c r="L26" s="4"/>
      <c r="M26" s="4"/>
      <c r="N26" s="3"/>
      <c r="O26" s="75"/>
      <c r="P26" s="75"/>
      <c r="Q26" s="75"/>
      <c r="R26" s="75"/>
      <c r="S26" s="75"/>
      <c r="T26" s="75"/>
    </row>
    <row r="27" spans="1:26" x14ac:dyDescent="0.2">
      <c r="A27" s="10"/>
      <c r="B27" s="10"/>
      <c r="C27" s="10"/>
      <c r="D27" s="10"/>
      <c r="E27" s="10"/>
      <c r="F27" s="10"/>
      <c r="G27" s="10"/>
      <c r="H27" s="10"/>
      <c r="I27" s="10"/>
      <c r="J27" s="10"/>
    </row>
    <row r="28" spans="1:26" x14ac:dyDescent="0.2">
      <c r="A28" s="10"/>
      <c r="B28" s="10"/>
      <c r="C28" s="10"/>
      <c r="D28" s="10"/>
      <c r="E28" s="10"/>
      <c r="F28" s="10"/>
      <c r="G28" s="10"/>
      <c r="H28" s="10"/>
      <c r="I28" s="10"/>
      <c r="J28" s="10"/>
    </row>
    <row r="29" spans="1:26" x14ac:dyDescent="0.2">
      <c r="A29" s="10"/>
      <c r="B29" s="10"/>
      <c r="C29" s="10"/>
      <c r="D29" s="10"/>
      <c r="E29" s="10"/>
      <c r="F29" s="10"/>
      <c r="G29" s="10"/>
      <c r="H29" s="10"/>
      <c r="I29" s="10"/>
      <c r="J29" s="10"/>
    </row>
    <row r="30" spans="1:26" x14ac:dyDescent="0.2">
      <c r="A30" s="10"/>
      <c r="B30" s="10"/>
      <c r="C30" s="10"/>
      <c r="D30" s="10"/>
      <c r="E30" s="10"/>
      <c r="F30" s="10"/>
      <c r="G30" s="10"/>
      <c r="H30" s="10"/>
      <c r="I30" s="10"/>
      <c r="J30" s="10"/>
    </row>
    <row r="31" spans="1:26" x14ac:dyDescent="0.2">
      <c r="A31" s="10"/>
      <c r="B31" s="10"/>
      <c r="C31" s="10"/>
      <c r="D31" s="10"/>
      <c r="E31" s="10"/>
      <c r="F31" s="10"/>
      <c r="G31" s="10"/>
      <c r="H31" s="10"/>
      <c r="I31" s="10"/>
      <c r="J31" s="10"/>
    </row>
    <row r="32" spans="1:26" x14ac:dyDescent="0.2">
      <c r="A32" s="10"/>
      <c r="B32" s="10"/>
      <c r="C32" s="10"/>
      <c r="D32" s="10"/>
      <c r="E32" s="10"/>
      <c r="F32" s="10"/>
      <c r="G32" s="10"/>
      <c r="H32" s="10"/>
      <c r="I32" s="10"/>
      <c r="J32" s="10"/>
    </row>
    <row r="33" spans="1:10" x14ac:dyDescent="0.2">
      <c r="A33" s="10"/>
      <c r="B33" s="10"/>
      <c r="C33" s="10"/>
      <c r="D33" s="10"/>
      <c r="E33" s="10"/>
      <c r="F33" s="10"/>
      <c r="G33" s="10"/>
      <c r="H33" s="10"/>
      <c r="I33" s="10"/>
      <c r="J33" s="10"/>
    </row>
    <row r="34" spans="1:10" x14ac:dyDescent="0.2">
      <c r="A34" s="10"/>
      <c r="B34" s="10"/>
      <c r="C34" s="10"/>
      <c r="D34" s="10"/>
      <c r="E34" s="10"/>
      <c r="F34" s="10"/>
      <c r="G34" s="10"/>
      <c r="H34" s="10"/>
      <c r="I34" s="10"/>
      <c r="J34" s="10"/>
    </row>
    <row r="35" spans="1:10" x14ac:dyDescent="0.2">
      <c r="A35" s="74"/>
      <c r="B35" s="74"/>
      <c r="C35" s="74"/>
      <c r="D35" s="74"/>
      <c r="E35" s="74"/>
      <c r="F35" s="74"/>
      <c r="G35" s="74"/>
      <c r="H35" s="74"/>
      <c r="I35" s="74"/>
      <c r="J35" s="74"/>
    </row>
    <row r="50" spans="1:3" x14ac:dyDescent="0.2">
      <c r="A50" s="132"/>
      <c r="B50" s="132"/>
      <c r="C50" s="132"/>
    </row>
    <row r="51" spans="1:3" x14ac:dyDescent="0.2">
      <c r="A51" s="132"/>
      <c r="B51" s="132"/>
      <c r="C51" s="132"/>
    </row>
    <row r="52" spans="1:3" x14ac:dyDescent="0.2">
      <c r="A52" s="132"/>
      <c r="B52" s="132"/>
      <c r="C52" s="132"/>
    </row>
    <row r="53" spans="1:3" x14ac:dyDescent="0.2">
      <c r="A53" s="132"/>
      <c r="B53" s="132"/>
      <c r="C53" s="132"/>
    </row>
    <row r="54" spans="1:3" x14ac:dyDescent="0.2">
      <c r="A54" s="132"/>
      <c r="B54" s="132"/>
      <c r="C54" s="132"/>
    </row>
  </sheetData>
  <mergeCells count="5">
    <mergeCell ref="A3:A4"/>
    <mergeCell ref="B3:D3"/>
    <mergeCell ref="E3:G3"/>
    <mergeCell ref="H3:J3"/>
    <mergeCell ref="K3:M3"/>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7"/>
  <dimension ref="A1:T36"/>
  <sheetViews>
    <sheetView showGridLines="0" view="pageBreakPreview" zoomScaleNormal="100" zoomScaleSheetLayoutView="100" workbookViewId="0">
      <selection activeCell="M15" sqref="M15"/>
    </sheetView>
  </sheetViews>
  <sheetFormatPr defaultColWidth="9.140625" defaultRowHeight="12" x14ac:dyDescent="0.2"/>
  <cols>
    <col min="1" max="1" width="24" style="7" customWidth="1"/>
    <col min="2" max="13" width="10" style="7" customWidth="1"/>
    <col min="14" max="14" width="9.140625" style="7" customWidth="1"/>
    <col min="15" max="16384" width="9.140625" style="7"/>
  </cols>
  <sheetData>
    <row r="1" spans="1:20" ht="23.25" x14ac:dyDescent="0.4">
      <c r="A1" s="183" t="s">
        <v>276</v>
      </c>
      <c r="M1" s="250" t="str">
        <f>'3'!N1</f>
        <v>2023</v>
      </c>
    </row>
    <row r="2" spans="1:20" ht="6" customHeight="1" x14ac:dyDescent="0.2"/>
    <row r="3" spans="1:20" x14ac:dyDescent="0.2">
      <c r="A3" s="332"/>
      <c r="B3" s="333" t="s">
        <v>42</v>
      </c>
      <c r="C3" s="334"/>
      <c r="D3" s="335"/>
      <c r="E3" s="333" t="s">
        <v>43</v>
      </c>
      <c r="F3" s="334"/>
      <c r="G3" s="335"/>
      <c r="H3" s="333" t="s">
        <v>44</v>
      </c>
      <c r="I3" s="334"/>
      <c r="J3" s="335"/>
      <c r="K3" s="334" t="s">
        <v>45</v>
      </c>
      <c r="L3" s="334"/>
      <c r="M3" s="334"/>
    </row>
    <row r="4" spans="1:20" x14ac:dyDescent="0.2">
      <c r="A4" s="332"/>
      <c r="B4" s="289" t="s">
        <v>8</v>
      </c>
      <c r="C4" s="279" t="s">
        <v>9</v>
      </c>
      <c r="D4" s="290" t="s">
        <v>10</v>
      </c>
      <c r="E4" s="289" t="s">
        <v>11</v>
      </c>
      <c r="F4" s="279" t="s">
        <v>12</v>
      </c>
      <c r="G4" s="290" t="s">
        <v>13</v>
      </c>
      <c r="H4" s="289" t="s">
        <v>14</v>
      </c>
      <c r="I4" s="279" t="s">
        <v>15</v>
      </c>
      <c r="J4" s="290" t="s">
        <v>16</v>
      </c>
      <c r="K4" s="202" t="s">
        <v>17</v>
      </c>
      <c r="L4" s="202" t="s">
        <v>18</v>
      </c>
      <c r="M4" s="202" t="s">
        <v>19</v>
      </c>
    </row>
    <row r="5" spans="1:20" x14ac:dyDescent="0.2">
      <c r="A5" s="334" t="s">
        <v>159</v>
      </c>
      <c r="B5" s="338">
        <f>D6</f>
        <v>37972.0743</v>
      </c>
      <c r="C5" s="327"/>
      <c r="D5" s="339"/>
      <c r="E5" s="338">
        <f>G6</f>
        <v>37805.057499999995</v>
      </c>
      <c r="F5" s="327"/>
      <c r="G5" s="339"/>
      <c r="H5" s="338">
        <f>J6</f>
        <v>37872.094299999997</v>
      </c>
      <c r="I5" s="327"/>
      <c r="J5" s="339"/>
      <c r="K5" s="327">
        <f>M6</f>
        <v>37912.316800000001</v>
      </c>
      <c r="L5" s="327"/>
      <c r="M5" s="327"/>
    </row>
    <row r="6" spans="1:20" x14ac:dyDescent="0.2">
      <c r="A6" s="334"/>
      <c r="B6" s="293">
        <f>SUM(B7:B20)</f>
        <v>37987.695299999999</v>
      </c>
      <c r="C6" s="277">
        <f t="shared" ref="C6:M6" si="0">SUM(C7:C20)</f>
        <v>37973.304299999996</v>
      </c>
      <c r="D6" s="294">
        <f t="shared" si="0"/>
        <v>37972.0743</v>
      </c>
      <c r="E6" s="293">
        <f t="shared" si="0"/>
        <v>37802.127300000007</v>
      </c>
      <c r="F6" s="277">
        <f t="shared" si="0"/>
        <v>37805.189700000003</v>
      </c>
      <c r="G6" s="294">
        <f t="shared" si="0"/>
        <v>37805.057499999995</v>
      </c>
      <c r="H6" s="293">
        <f t="shared" si="0"/>
        <v>37826.796300000002</v>
      </c>
      <c r="I6" s="277">
        <f t="shared" si="0"/>
        <v>37829.727299999999</v>
      </c>
      <c r="J6" s="294">
        <f t="shared" si="0"/>
        <v>37872.094299999997</v>
      </c>
      <c r="K6" s="201">
        <f t="shared" si="0"/>
        <v>37912.887299999995</v>
      </c>
      <c r="L6" s="201">
        <f t="shared" si="0"/>
        <v>37912.349300000002</v>
      </c>
      <c r="M6" s="201">
        <f t="shared" si="0"/>
        <v>37912.316800000001</v>
      </c>
    </row>
    <row r="7" spans="1:20" x14ac:dyDescent="0.2">
      <c r="A7" s="170" t="s">
        <v>128</v>
      </c>
      <c r="B7" s="291">
        <v>1555.6542999999999</v>
      </c>
      <c r="C7" s="278">
        <v>1555.6542999999999</v>
      </c>
      <c r="D7" s="292">
        <v>1555.6542999999999</v>
      </c>
      <c r="E7" s="291">
        <v>1555.4153000000001</v>
      </c>
      <c r="F7" s="278">
        <v>1555.1763000000003</v>
      </c>
      <c r="G7" s="292">
        <v>1555.1763000000003</v>
      </c>
      <c r="H7" s="291">
        <v>1553.3313000000003</v>
      </c>
      <c r="I7" s="278">
        <v>1553.3313000000003</v>
      </c>
      <c r="J7" s="292">
        <v>1553.3313000000003</v>
      </c>
      <c r="K7" s="198">
        <v>1561.9903000000004</v>
      </c>
      <c r="L7" s="198">
        <v>1561.9903000000004</v>
      </c>
      <c r="M7" s="198">
        <v>1561.9903000000004</v>
      </c>
      <c r="T7" s="41"/>
    </row>
    <row r="8" spans="1:20" x14ac:dyDescent="0.2">
      <c r="A8" s="170" t="s">
        <v>155</v>
      </c>
      <c r="B8" s="291">
        <v>2171.2682000000013</v>
      </c>
      <c r="C8" s="278">
        <v>2171.2682000000013</v>
      </c>
      <c r="D8" s="292">
        <v>2171.2692000000015</v>
      </c>
      <c r="E8" s="291">
        <v>2167.0602000000017</v>
      </c>
      <c r="F8" s="278">
        <v>2167.3812000000021</v>
      </c>
      <c r="G8" s="292">
        <v>2167.231200000002</v>
      </c>
      <c r="H8" s="291">
        <v>2167.8070000000021</v>
      </c>
      <c r="I8" s="278">
        <v>2168.2650000000021</v>
      </c>
      <c r="J8" s="292">
        <v>2168.3080000000023</v>
      </c>
      <c r="K8" s="198">
        <v>2165.8070000000025</v>
      </c>
      <c r="L8" s="198">
        <v>2165.8070000000025</v>
      </c>
      <c r="M8" s="198">
        <v>2165.4460000000022</v>
      </c>
      <c r="T8" s="41"/>
    </row>
    <row r="9" spans="1:20" x14ac:dyDescent="0.2">
      <c r="A9" s="170" t="s">
        <v>156</v>
      </c>
      <c r="B9" s="291">
        <v>1591.5829999999985</v>
      </c>
      <c r="C9" s="278">
        <v>1578.5829999999985</v>
      </c>
      <c r="D9" s="292">
        <v>1578.5179999999984</v>
      </c>
      <c r="E9" s="291">
        <v>1572.9879999999987</v>
      </c>
      <c r="F9" s="278">
        <v>1574.0509999999988</v>
      </c>
      <c r="G9" s="292">
        <v>1574.0509999999988</v>
      </c>
      <c r="H9" s="291">
        <v>1577.2609999999988</v>
      </c>
      <c r="I9" s="278">
        <v>1577.2609999999988</v>
      </c>
      <c r="J9" s="292">
        <v>1577.2609999999988</v>
      </c>
      <c r="K9" s="198">
        <v>1578.4749999999985</v>
      </c>
      <c r="L9" s="198">
        <v>1578.2159999999988</v>
      </c>
      <c r="M9" s="198">
        <v>1578.2154999999989</v>
      </c>
      <c r="T9" s="41"/>
    </row>
    <row r="10" spans="1:20" x14ac:dyDescent="0.2">
      <c r="A10" s="170" t="s">
        <v>157</v>
      </c>
      <c r="B10" s="291">
        <v>2806.8090000000002</v>
      </c>
      <c r="C10" s="278">
        <v>2806.8090000000002</v>
      </c>
      <c r="D10" s="292">
        <v>2806.8090000000002</v>
      </c>
      <c r="E10" s="291">
        <v>2806.7190000000001</v>
      </c>
      <c r="F10" s="278">
        <v>2808.6550000000002</v>
      </c>
      <c r="G10" s="292">
        <v>2808.6550000000002</v>
      </c>
      <c r="H10" s="291">
        <v>2808.6550000000002</v>
      </c>
      <c r="I10" s="278">
        <v>2808.6550000000002</v>
      </c>
      <c r="J10" s="292">
        <v>2808.6550000000002</v>
      </c>
      <c r="K10" s="198">
        <v>2813.335</v>
      </c>
      <c r="L10" s="198">
        <v>2813.335</v>
      </c>
      <c r="M10" s="198">
        <v>2813.335</v>
      </c>
      <c r="T10" s="41"/>
    </row>
    <row r="11" spans="1:20" x14ac:dyDescent="0.2">
      <c r="A11" s="170" t="s">
        <v>129</v>
      </c>
      <c r="B11" s="291">
        <v>612.9340000000002</v>
      </c>
      <c r="C11" s="278">
        <v>612.97600000000023</v>
      </c>
      <c r="D11" s="292">
        <v>610.8760000000002</v>
      </c>
      <c r="E11" s="291">
        <v>610.48500000000013</v>
      </c>
      <c r="F11" s="278">
        <v>610.48500000000013</v>
      </c>
      <c r="G11" s="292">
        <v>611.20300000000032</v>
      </c>
      <c r="H11" s="291">
        <v>611.23100000000022</v>
      </c>
      <c r="I11" s="278">
        <v>611.23100000000022</v>
      </c>
      <c r="J11" s="292">
        <v>611.17000000000019</v>
      </c>
      <c r="K11" s="198">
        <v>611.15200000000016</v>
      </c>
      <c r="L11" s="198">
        <v>611.15200000000016</v>
      </c>
      <c r="M11" s="198">
        <v>611.15200000000016</v>
      </c>
      <c r="T11" s="41"/>
    </row>
    <row r="12" spans="1:20" x14ac:dyDescent="0.2">
      <c r="A12" s="170" t="s">
        <v>146</v>
      </c>
      <c r="B12" s="291">
        <v>961.25749999999994</v>
      </c>
      <c r="C12" s="278">
        <v>961.25749999999994</v>
      </c>
      <c r="D12" s="292">
        <v>961.51749999999993</v>
      </c>
      <c r="E12" s="291">
        <v>961.4905</v>
      </c>
      <c r="F12" s="278">
        <v>961.4905</v>
      </c>
      <c r="G12" s="292">
        <v>961.4905</v>
      </c>
      <c r="H12" s="291">
        <v>961.4905</v>
      </c>
      <c r="I12" s="278">
        <v>961.4905</v>
      </c>
      <c r="J12" s="292">
        <v>961.4905</v>
      </c>
      <c r="K12" s="198">
        <v>961.55049999999994</v>
      </c>
      <c r="L12" s="198">
        <v>962.05049999999994</v>
      </c>
      <c r="M12" s="198">
        <v>962.05049999999994</v>
      </c>
      <c r="T12" s="41"/>
    </row>
    <row r="13" spans="1:20" x14ac:dyDescent="0.2">
      <c r="A13" s="170" t="s">
        <v>147</v>
      </c>
      <c r="B13" s="291">
        <v>444.702</v>
      </c>
      <c r="C13" s="278">
        <v>444.702</v>
      </c>
      <c r="D13" s="292">
        <v>444.94</v>
      </c>
      <c r="E13" s="291">
        <v>444.94</v>
      </c>
      <c r="F13" s="278">
        <v>444.94</v>
      </c>
      <c r="G13" s="292">
        <v>444.94</v>
      </c>
      <c r="H13" s="291">
        <v>444.94</v>
      </c>
      <c r="I13" s="278">
        <v>444.94</v>
      </c>
      <c r="J13" s="292">
        <v>444.94</v>
      </c>
      <c r="K13" s="198">
        <v>444.88599999999997</v>
      </c>
      <c r="L13" s="198">
        <v>444.88599999999997</v>
      </c>
      <c r="M13" s="198">
        <v>445.60599999999999</v>
      </c>
      <c r="T13" s="41"/>
    </row>
    <row r="14" spans="1:20" x14ac:dyDescent="0.2">
      <c r="A14" s="170" t="s">
        <v>148</v>
      </c>
      <c r="B14" s="291">
        <v>6123.5155999999979</v>
      </c>
      <c r="C14" s="278">
        <v>6122.9195999999984</v>
      </c>
      <c r="D14" s="292">
        <v>6122.9195999999984</v>
      </c>
      <c r="E14" s="291">
        <v>6122.2185999999983</v>
      </c>
      <c r="F14" s="278">
        <v>6122.0445999999984</v>
      </c>
      <c r="G14" s="292">
        <v>6122.0273999999981</v>
      </c>
      <c r="H14" s="291">
        <v>6115.2273999999979</v>
      </c>
      <c r="I14" s="278">
        <v>6115.2273999999979</v>
      </c>
      <c r="J14" s="292">
        <v>6115.2273999999979</v>
      </c>
      <c r="K14" s="198">
        <v>6115.1923999999981</v>
      </c>
      <c r="L14" s="198">
        <v>6114.9293999999982</v>
      </c>
      <c r="M14" s="198">
        <v>6114.9293999999982</v>
      </c>
      <c r="T14" s="41"/>
    </row>
    <row r="15" spans="1:20" x14ac:dyDescent="0.2">
      <c r="A15" s="170" t="s">
        <v>149</v>
      </c>
      <c r="B15" s="291">
        <v>1344.5751999999993</v>
      </c>
      <c r="C15" s="278">
        <v>1344.5751999999993</v>
      </c>
      <c r="D15" s="292">
        <v>1344.5751999999993</v>
      </c>
      <c r="E15" s="291">
        <v>1302.6521999999993</v>
      </c>
      <c r="F15" s="278">
        <v>1302.6521999999993</v>
      </c>
      <c r="G15" s="292">
        <v>1302.6241999999993</v>
      </c>
      <c r="H15" s="291">
        <v>1302.6241999999993</v>
      </c>
      <c r="I15" s="278">
        <v>1304.5601999999994</v>
      </c>
      <c r="J15" s="292">
        <v>1346.5241999999994</v>
      </c>
      <c r="K15" s="198">
        <v>1347.6211999999994</v>
      </c>
      <c r="L15" s="198">
        <v>1347.6211999999994</v>
      </c>
      <c r="M15" s="198">
        <v>1347.6211999999994</v>
      </c>
      <c r="T15" s="41"/>
    </row>
    <row r="16" spans="1:20" x14ac:dyDescent="0.2">
      <c r="A16" s="170" t="s">
        <v>150</v>
      </c>
      <c r="B16" s="291">
        <v>3509.1325999999995</v>
      </c>
      <c r="C16" s="278">
        <v>3509.1325999999995</v>
      </c>
      <c r="D16" s="292">
        <v>3509.5535999999993</v>
      </c>
      <c r="E16" s="291">
        <v>3509.5535999999993</v>
      </c>
      <c r="F16" s="278">
        <v>3509.4919999999993</v>
      </c>
      <c r="G16" s="292">
        <v>3509.4919999999993</v>
      </c>
      <c r="H16" s="291">
        <v>3508.8239999999996</v>
      </c>
      <c r="I16" s="278">
        <v>3508.8239999999996</v>
      </c>
      <c r="J16" s="292">
        <v>3508.8319999999994</v>
      </c>
      <c r="K16" s="198">
        <v>3508.8239999999996</v>
      </c>
      <c r="L16" s="198">
        <v>3508.8239999999996</v>
      </c>
      <c r="M16" s="198">
        <v>3508.6609999999996</v>
      </c>
      <c r="T16" s="41"/>
    </row>
    <row r="17" spans="1:20" x14ac:dyDescent="0.2">
      <c r="A17" s="170" t="s">
        <v>151</v>
      </c>
      <c r="B17" s="291">
        <v>1060.2950000000003</v>
      </c>
      <c r="C17" s="278">
        <v>1059.2140000000002</v>
      </c>
      <c r="D17" s="292">
        <v>1059.2290000000003</v>
      </c>
      <c r="E17" s="291">
        <v>1038.3290000000009</v>
      </c>
      <c r="F17" s="278">
        <v>1038.3290000000009</v>
      </c>
      <c r="G17" s="292">
        <v>1038.2700000000009</v>
      </c>
      <c r="H17" s="291">
        <v>1059.1850000000004</v>
      </c>
      <c r="I17" s="278">
        <v>1059.1850000000004</v>
      </c>
      <c r="J17" s="292">
        <v>1059.3580000000004</v>
      </c>
      <c r="K17" s="198">
        <v>1039.5020000000011</v>
      </c>
      <c r="L17" s="198">
        <v>1039.302000000001</v>
      </c>
      <c r="M17" s="198">
        <v>1039.302000000001</v>
      </c>
      <c r="T17" s="41"/>
    </row>
    <row r="18" spans="1:20" x14ac:dyDescent="0.2">
      <c r="A18" s="170" t="s">
        <v>152</v>
      </c>
      <c r="B18" s="291">
        <v>4636.8866000000007</v>
      </c>
      <c r="C18" s="278">
        <v>4636.8866000000007</v>
      </c>
      <c r="D18" s="292">
        <v>4636.8866000000007</v>
      </c>
      <c r="E18" s="291">
        <v>4623.0696000000007</v>
      </c>
      <c r="F18" s="278">
        <v>4623.2866000000013</v>
      </c>
      <c r="G18" s="292">
        <v>4622.6906000000008</v>
      </c>
      <c r="H18" s="291">
        <v>4633.5815999999995</v>
      </c>
      <c r="I18" s="278">
        <v>4633.5815999999995</v>
      </c>
      <c r="J18" s="292">
        <v>4633.8215999999993</v>
      </c>
      <c r="K18" s="198">
        <v>4616.8215999999993</v>
      </c>
      <c r="L18" s="198">
        <v>4616.8215999999993</v>
      </c>
      <c r="M18" s="198">
        <v>4616.5935999999992</v>
      </c>
      <c r="T18" s="41"/>
    </row>
    <row r="19" spans="1:20" x14ac:dyDescent="0.2">
      <c r="A19" s="170" t="s">
        <v>153</v>
      </c>
      <c r="B19" s="291">
        <v>9911.9990000000016</v>
      </c>
      <c r="C19" s="278">
        <v>9911.9990000000016</v>
      </c>
      <c r="D19" s="292">
        <v>9911.9990000000016</v>
      </c>
      <c r="E19" s="291">
        <v>9830.0990000000002</v>
      </c>
      <c r="F19" s="278">
        <v>9830.0989999999983</v>
      </c>
      <c r="G19" s="292">
        <v>9830.0989999999983</v>
      </c>
      <c r="H19" s="291">
        <v>9825.9229999999989</v>
      </c>
      <c r="I19" s="278">
        <v>9826.4599999999991</v>
      </c>
      <c r="J19" s="292">
        <v>9826.4599999999991</v>
      </c>
      <c r="K19" s="198">
        <v>9888.0259999999998</v>
      </c>
      <c r="L19" s="198">
        <v>9887.9040000000005</v>
      </c>
      <c r="M19" s="198">
        <v>9887.9040000000005</v>
      </c>
      <c r="T19" s="41"/>
    </row>
    <row r="20" spans="1:20" x14ac:dyDescent="0.2">
      <c r="A20" s="170" t="s">
        <v>154</v>
      </c>
      <c r="B20" s="291">
        <v>1257.0832999999998</v>
      </c>
      <c r="C20" s="278">
        <v>1257.3272999999999</v>
      </c>
      <c r="D20" s="292">
        <v>1257.3272999999999</v>
      </c>
      <c r="E20" s="291">
        <v>1257.1072999999997</v>
      </c>
      <c r="F20" s="278">
        <v>1257.1072999999997</v>
      </c>
      <c r="G20" s="292">
        <v>1257.1072999999997</v>
      </c>
      <c r="H20" s="291">
        <v>1256.7152999999998</v>
      </c>
      <c r="I20" s="278">
        <v>1256.7152999999998</v>
      </c>
      <c r="J20" s="292">
        <v>1256.7152999999998</v>
      </c>
      <c r="K20" s="198">
        <v>1259.7042999999999</v>
      </c>
      <c r="L20" s="198">
        <v>1259.5102999999999</v>
      </c>
      <c r="M20" s="198">
        <v>1259.5102999999999</v>
      </c>
      <c r="T20" s="41"/>
    </row>
    <row r="21" spans="1:20" x14ac:dyDescent="0.2">
      <c r="A21" s="4"/>
      <c r="M21" s="3"/>
    </row>
    <row r="23" spans="1:20" x14ac:dyDescent="0.2">
      <c r="A23" s="10" t="s">
        <v>85</v>
      </c>
      <c r="B23" s="10">
        <v>1561.9903000000004</v>
      </c>
    </row>
    <row r="24" spans="1:20" x14ac:dyDescent="0.2">
      <c r="A24" s="10" t="s">
        <v>76</v>
      </c>
      <c r="B24" s="10">
        <v>2165.4460000000022</v>
      </c>
    </row>
    <row r="25" spans="1:20" x14ac:dyDescent="0.2">
      <c r="A25" s="10" t="s">
        <v>77</v>
      </c>
      <c r="B25" s="10">
        <v>1578.2154999999989</v>
      </c>
    </row>
    <row r="26" spans="1:20" x14ac:dyDescent="0.2">
      <c r="A26" s="10" t="s">
        <v>78</v>
      </c>
      <c r="B26" s="10">
        <v>2813.335</v>
      </c>
    </row>
    <row r="27" spans="1:20" x14ac:dyDescent="0.2">
      <c r="A27" s="10" t="s">
        <v>88</v>
      </c>
      <c r="B27" s="10">
        <v>611.15200000000016</v>
      </c>
    </row>
    <row r="28" spans="1:20" x14ac:dyDescent="0.2">
      <c r="A28" s="10" t="s">
        <v>79</v>
      </c>
      <c r="B28" s="10">
        <v>962.05049999999994</v>
      </c>
    </row>
    <row r="29" spans="1:20" x14ac:dyDescent="0.2">
      <c r="A29" s="10" t="s">
        <v>80</v>
      </c>
      <c r="B29" s="10">
        <v>445.60599999999999</v>
      </c>
    </row>
    <row r="30" spans="1:20" x14ac:dyDescent="0.2">
      <c r="A30" s="10" t="s">
        <v>81</v>
      </c>
      <c r="B30" s="10">
        <v>6114.9293999999982</v>
      </c>
    </row>
    <row r="31" spans="1:20" x14ac:dyDescent="0.2">
      <c r="A31" s="10" t="s">
        <v>82</v>
      </c>
      <c r="B31" s="10">
        <v>1347.6211999999994</v>
      </c>
    </row>
    <row r="32" spans="1:20" x14ac:dyDescent="0.2">
      <c r="A32" s="10" t="s">
        <v>83</v>
      </c>
      <c r="B32" s="10">
        <v>3508.6609999999996</v>
      </c>
    </row>
    <row r="33" spans="1:2" x14ac:dyDescent="0.2">
      <c r="A33" s="10" t="s">
        <v>84</v>
      </c>
      <c r="B33" s="10">
        <v>1039.302000000001</v>
      </c>
    </row>
    <row r="34" spans="1:2" x14ac:dyDescent="0.2">
      <c r="A34" s="10" t="s">
        <v>86</v>
      </c>
      <c r="B34" s="10">
        <v>4616.5935999999992</v>
      </c>
    </row>
    <row r="35" spans="1:2" x14ac:dyDescent="0.2">
      <c r="A35" s="10" t="s">
        <v>87</v>
      </c>
      <c r="B35" s="10">
        <v>9887.9040000000005</v>
      </c>
    </row>
    <row r="36" spans="1:2" x14ac:dyDescent="0.2">
      <c r="A36" s="10" t="s">
        <v>89</v>
      </c>
      <c r="B36" s="10">
        <v>1259.5102999999999</v>
      </c>
    </row>
  </sheetData>
  <sortState ref="A7:M20">
    <sortCondition ref="A7"/>
  </sortState>
  <mergeCells count="10">
    <mergeCell ref="A3:A4"/>
    <mergeCell ref="B3:D3"/>
    <mergeCell ref="E3:G3"/>
    <mergeCell ref="H3:J3"/>
    <mergeCell ref="K3:M3"/>
    <mergeCell ref="A5:A6"/>
    <mergeCell ref="B5:D5"/>
    <mergeCell ref="E5:G5"/>
    <mergeCell ref="H5:J5"/>
    <mergeCell ref="K5:M5"/>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3"/>
  <dimension ref="A1:U30"/>
  <sheetViews>
    <sheetView showGridLines="0" view="pageBreakPreview" zoomScaleNormal="100" zoomScaleSheetLayoutView="100" workbookViewId="0">
      <selection activeCell="N8" sqref="N8:N15"/>
    </sheetView>
  </sheetViews>
  <sheetFormatPr defaultColWidth="9.140625" defaultRowHeight="12" x14ac:dyDescent="0.2"/>
  <cols>
    <col min="1" max="1" width="31.5703125" style="7" customWidth="1"/>
    <col min="2" max="13" width="8.5703125" style="7" customWidth="1"/>
    <col min="14" max="14" width="9.7109375" style="7" customWidth="1"/>
    <col min="15" max="16" width="9.140625" style="7"/>
    <col min="17" max="17" width="10" style="7" bestFit="1" customWidth="1"/>
    <col min="18" max="16384" width="9.140625" style="7"/>
  </cols>
  <sheetData>
    <row r="1" spans="1:21" s="132" customFormat="1" ht="20.25" x14ac:dyDescent="0.3">
      <c r="A1" s="184" t="s">
        <v>277</v>
      </c>
      <c r="N1" s="250" t="str">
        <f>'3'!N1</f>
        <v>2023</v>
      </c>
    </row>
    <row r="2" spans="1:21" ht="18" x14ac:dyDescent="0.25">
      <c r="A2" s="247" t="s">
        <v>278</v>
      </c>
    </row>
    <row r="3" spans="1:21" ht="6" customHeight="1" x14ac:dyDescent="0.2"/>
    <row r="4" spans="1:21" x14ac:dyDescent="0.2">
      <c r="A4" s="332"/>
      <c r="B4" s="333" t="s">
        <v>42</v>
      </c>
      <c r="C4" s="334"/>
      <c r="D4" s="335"/>
      <c r="E4" s="334" t="s">
        <v>43</v>
      </c>
      <c r="F4" s="334"/>
      <c r="G4" s="334"/>
      <c r="H4" s="333" t="s">
        <v>44</v>
      </c>
      <c r="I4" s="334"/>
      <c r="J4" s="335"/>
      <c r="K4" s="333" t="s">
        <v>45</v>
      </c>
      <c r="L4" s="334"/>
      <c r="M4" s="335"/>
      <c r="N4" s="220" t="s">
        <v>7</v>
      </c>
    </row>
    <row r="5" spans="1:21" x14ac:dyDescent="0.2">
      <c r="A5" s="332"/>
      <c r="B5" s="289" t="s">
        <v>8</v>
      </c>
      <c r="C5" s="288" t="s">
        <v>9</v>
      </c>
      <c r="D5" s="290" t="s">
        <v>10</v>
      </c>
      <c r="E5" s="232" t="s">
        <v>11</v>
      </c>
      <c r="F5" s="232" t="s">
        <v>12</v>
      </c>
      <c r="G5" s="232" t="s">
        <v>13</v>
      </c>
      <c r="H5" s="289" t="s">
        <v>14</v>
      </c>
      <c r="I5" s="288" t="s">
        <v>15</v>
      </c>
      <c r="J5" s="290" t="s">
        <v>16</v>
      </c>
      <c r="K5" s="289" t="s">
        <v>17</v>
      </c>
      <c r="L5" s="288" t="s">
        <v>18</v>
      </c>
      <c r="M5" s="290" t="s">
        <v>19</v>
      </c>
      <c r="N5" s="203"/>
    </row>
    <row r="6" spans="1:21" x14ac:dyDescent="0.2">
      <c r="A6" s="337" t="s">
        <v>158</v>
      </c>
      <c r="B6" s="338">
        <f>SUM(B7:D7)</f>
        <v>27176.689362999998</v>
      </c>
      <c r="C6" s="327"/>
      <c r="D6" s="339"/>
      <c r="E6" s="327">
        <f t="shared" ref="E6" si="0">SUM(E7:G7)</f>
        <v>12581.052593</v>
      </c>
      <c r="F6" s="327"/>
      <c r="G6" s="327"/>
      <c r="H6" s="338">
        <f t="shared" ref="H6" si="1">SUM(H7:J7)</f>
        <v>6708.6226530000013</v>
      </c>
      <c r="I6" s="327"/>
      <c r="J6" s="339"/>
      <c r="K6" s="338">
        <f t="shared" ref="K6" si="2">SUM(K7:M7)</f>
        <v>21861.027564999997</v>
      </c>
      <c r="L6" s="327"/>
      <c r="M6" s="339"/>
      <c r="N6" s="327">
        <f>SUM(B7:M7)</f>
        <v>68327.392173999993</v>
      </c>
    </row>
    <row r="7" spans="1:21" x14ac:dyDescent="0.2">
      <c r="A7" s="337"/>
      <c r="B7" s="293">
        <f t="shared" ref="B7:M7" si="3">SUM(B8:B15)</f>
        <v>9715.2121210000005</v>
      </c>
      <c r="C7" s="286">
        <f t="shared" si="3"/>
        <v>9160.6692810000004</v>
      </c>
      <c r="D7" s="294">
        <f t="shared" si="3"/>
        <v>8300.8079610000004</v>
      </c>
      <c r="E7" s="229">
        <f t="shared" si="3"/>
        <v>6601.9713039999988</v>
      </c>
      <c r="F7" s="229">
        <f t="shared" si="3"/>
        <v>3672.7261549999994</v>
      </c>
      <c r="G7" s="229">
        <f t="shared" si="3"/>
        <v>2306.3551340000004</v>
      </c>
      <c r="H7" s="293">
        <f t="shared" si="3"/>
        <v>2144.2680620000006</v>
      </c>
      <c r="I7" s="286">
        <f t="shared" si="3"/>
        <v>2196.611307000001</v>
      </c>
      <c r="J7" s="294">
        <f t="shared" si="3"/>
        <v>2367.7432839999992</v>
      </c>
      <c r="K7" s="293">
        <f t="shared" si="3"/>
        <v>4389.3138929999977</v>
      </c>
      <c r="L7" s="286">
        <f t="shared" si="3"/>
        <v>7732.9938630000015</v>
      </c>
      <c r="M7" s="294">
        <f t="shared" si="3"/>
        <v>9738.7198090000002</v>
      </c>
      <c r="N7" s="327"/>
    </row>
    <row r="8" spans="1:21" x14ac:dyDescent="0.2">
      <c r="A8" s="170" t="s">
        <v>26</v>
      </c>
      <c r="B8" s="291">
        <v>2225.0864869999996</v>
      </c>
      <c r="C8" s="287">
        <v>2108.0151260000002</v>
      </c>
      <c r="D8" s="292">
        <v>2029.2399649999998</v>
      </c>
      <c r="E8" s="230">
        <v>1711.5774050000002</v>
      </c>
      <c r="F8" s="230">
        <v>1070.4578360000003</v>
      </c>
      <c r="G8" s="230">
        <v>911.01331400000004</v>
      </c>
      <c r="H8" s="291">
        <v>906.6163029999999</v>
      </c>
      <c r="I8" s="287">
        <v>953.10598499999992</v>
      </c>
      <c r="J8" s="292">
        <v>1024.6243730000001</v>
      </c>
      <c r="K8" s="291">
        <v>1274.3584940000001</v>
      </c>
      <c r="L8" s="287">
        <v>1653.0933910000003</v>
      </c>
      <c r="M8" s="292">
        <v>1858.2984120000003</v>
      </c>
      <c r="N8" s="230">
        <f t="shared" ref="N8:N13" si="4">SUM(B8:M8)</f>
        <v>17725.487091000003</v>
      </c>
      <c r="P8" s="123"/>
      <c r="Q8" s="308"/>
      <c r="R8" s="8"/>
      <c r="S8" s="8"/>
      <c r="T8" s="8"/>
      <c r="U8" s="8"/>
    </row>
    <row r="9" spans="1:21" x14ac:dyDescent="0.2">
      <c r="A9" s="170" t="s">
        <v>0</v>
      </c>
      <c r="B9" s="291">
        <v>213.60016699999997</v>
      </c>
      <c r="C9" s="287">
        <v>184.42876800000002</v>
      </c>
      <c r="D9" s="292">
        <v>225.40487300000001</v>
      </c>
      <c r="E9" s="230">
        <v>127.58161500000001</v>
      </c>
      <c r="F9" s="230">
        <v>72.46501099999999</v>
      </c>
      <c r="G9" s="230">
        <v>42.086134999999992</v>
      </c>
      <c r="H9" s="291">
        <v>46.06155600000001</v>
      </c>
      <c r="I9" s="287">
        <v>41.994099999999996</v>
      </c>
      <c r="J9" s="292">
        <v>44.917877000000004</v>
      </c>
      <c r="K9" s="291">
        <v>84.655746999999991</v>
      </c>
      <c r="L9" s="287">
        <v>155.506416</v>
      </c>
      <c r="M9" s="292">
        <v>239.64368000000002</v>
      </c>
      <c r="N9" s="230">
        <f t="shared" si="4"/>
        <v>1478.345945</v>
      </c>
      <c r="P9" s="123"/>
      <c r="Q9" s="41"/>
    </row>
    <row r="10" spans="1:21" x14ac:dyDescent="0.2">
      <c r="A10" s="170" t="s">
        <v>1</v>
      </c>
      <c r="B10" s="291">
        <v>82.600485999999989</v>
      </c>
      <c r="C10" s="287">
        <v>79.712690000000009</v>
      </c>
      <c r="D10" s="292">
        <v>77.193414999999987</v>
      </c>
      <c r="E10" s="230">
        <v>58.575231999999978</v>
      </c>
      <c r="F10" s="230">
        <v>23.442163999999998</v>
      </c>
      <c r="G10" s="230">
        <v>7.720184999999999</v>
      </c>
      <c r="H10" s="291">
        <v>4.9018220000000001</v>
      </c>
      <c r="I10" s="287">
        <v>4.6812550000000011</v>
      </c>
      <c r="J10" s="292">
        <v>5.0427080000000002</v>
      </c>
      <c r="K10" s="291">
        <v>21.476938000000001</v>
      </c>
      <c r="L10" s="287">
        <v>64.929985000000002</v>
      </c>
      <c r="M10" s="292">
        <v>94.356687999999991</v>
      </c>
      <c r="N10" s="230">
        <f t="shared" si="4"/>
        <v>524.63356799999997</v>
      </c>
      <c r="P10" s="123"/>
      <c r="Q10" s="41"/>
    </row>
    <row r="11" spans="1:21" x14ac:dyDescent="0.2">
      <c r="A11" s="170" t="s">
        <v>2</v>
      </c>
      <c r="B11" s="291">
        <v>32.358080000000001</v>
      </c>
      <c r="C11" s="287">
        <v>31.742851999999996</v>
      </c>
      <c r="D11" s="292">
        <v>36.111272000000007</v>
      </c>
      <c r="E11" s="230">
        <v>23.607006000000002</v>
      </c>
      <c r="F11" s="230">
        <v>9.2938490000000016</v>
      </c>
      <c r="G11" s="230">
        <v>3.3110659999999998</v>
      </c>
      <c r="H11" s="291">
        <v>3.3231390000000003</v>
      </c>
      <c r="I11" s="287">
        <v>3.3918189999999999</v>
      </c>
      <c r="J11" s="292">
        <v>4.6502539999999986</v>
      </c>
      <c r="K11" s="291">
        <v>12.450814000000001</v>
      </c>
      <c r="L11" s="287">
        <v>30.047801</v>
      </c>
      <c r="M11" s="292">
        <v>41.936974000000006</v>
      </c>
      <c r="N11" s="230">
        <f t="shared" si="4"/>
        <v>232.22492600000004</v>
      </c>
      <c r="P11" s="123"/>
      <c r="Q11" s="41"/>
    </row>
    <row r="12" spans="1:21" x14ac:dyDescent="0.2">
      <c r="A12" s="170" t="s">
        <v>6</v>
      </c>
      <c r="B12" s="291">
        <v>38.841690999999997</v>
      </c>
      <c r="C12" s="287">
        <v>41.919886999999996</v>
      </c>
      <c r="D12" s="292">
        <v>42.121730999999997</v>
      </c>
      <c r="E12" s="230">
        <v>35.523124999999993</v>
      </c>
      <c r="F12" s="230">
        <v>24.983025000000001</v>
      </c>
      <c r="G12" s="230">
        <v>18.793628999999996</v>
      </c>
      <c r="H12" s="291">
        <v>17.030303000000004</v>
      </c>
      <c r="I12" s="287">
        <v>14.336964999999998</v>
      </c>
      <c r="J12" s="292">
        <v>18.748867000000004</v>
      </c>
      <c r="K12" s="291">
        <v>28.490793999999994</v>
      </c>
      <c r="L12" s="287">
        <v>40.151403000000002</v>
      </c>
      <c r="M12" s="292">
        <v>41.440877999999998</v>
      </c>
      <c r="N12" s="230">
        <f t="shared" si="4"/>
        <v>362.38229799999999</v>
      </c>
      <c r="P12" s="123"/>
      <c r="Q12" s="41"/>
    </row>
    <row r="13" spans="1:21" x14ac:dyDescent="0.2">
      <c r="A13" s="170" t="s">
        <v>25</v>
      </c>
      <c r="B13" s="291">
        <v>4502.3557069999988</v>
      </c>
      <c r="C13" s="287">
        <v>4167.4097550000006</v>
      </c>
      <c r="D13" s="292">
        <v>3666.6836170000001</v>
      </c>
      <c r="E13" s="230">
        <v>2930.4327259999982</v>
      </c>
      <c r="F13" s="230">
        <v>1597.0926649999997</v>
      </c>
      <c r="G13" s="230">
        <v>868.53670799999975</v>
      </c>
      <c r="H13" s="291">
        <v>758.72098600000015</v>
      </c>
      <c r="I13" s="287">
        <v>813.73129600000073</v>
      </c>
      <c r="J13" s="292">
        <v>870.87080099999957</v>
      </c>
      <c r="K13" s="291">
        <v>1982.8189229999987</v>
      </c>
      <c r="L13" s="287">
        <v>3704.8958800000009</v>
      </c>
      <c r="M13" s="292">
        <v>4733.6439579999997</v>
      </c>
      <c r="N13" s="230">
        <f t="shared" si="4"/>
        <v>30597.193021999999</v>
      </c>
      <c r="P13" s="123"/>
      <c r="Q13" s="308"/>
      <c r="R13" s="8"/>
      <c r="S13" s="8"/>
      <c r="T13" s="8"/>
      <c r="U13" s="8"/>
    </row>
    <row r="14" spans="1:21" x14ac:dyDescent="0.2">
      <c r="A14" s="170" t="s">
        <v>5</v>
      </c>
      <c r="B14" s="291">
        <v>2371.6346430000008</v>
      </c>
      <c r="C14" s="287">
        <v>2311.0102629999992</v>
      </c>
      <c r="D14" s="292">
        <v>2025.0731720000008</v>
      </c>
      <c r="E14" s="230">
        <v>1567.5765699999997</v>
      </c>
      <c r="F14" s="230">
        <v>805.35539699999958</v>
      </c>
      <c r="G14" s="230">
        <v>406.05839400000025</v>
      </c>
      <c r="H14" s="291">
        <v>356.03392800000017</v>
      </c>
      <c r="I14" s="287">
        <v>328.833707</v>
      </c>
      <c r="J14" s="292">
        <v>359.78370399999983</v>
      </c>
      <c r="K14" s="291">
        <v>904.79596799999922</v>
      </c>
      <c r="L14" s="287">
        <v>1902.9177749999999</v>
      </c>
      <c r="M14" s="292">
        <v>2503.3728300000012</v>
      </c>
      <c r="N14" s="230">
        <f t="shared" ref="N14:N15" si="5">SUM(B14:M14)</f>
        <v>15842.446350999999</v>
      </c>
      <c r="P14" s="123"/>
      <c r="Q14" s="308"/>
      <c r="R14" s="8"/>
      <c r="S14" s="8"/>
      <c r="T14" s="8"/>
      <c r="U14" s="8"/>
    </row>
    <row r="15" spans="1:21" x14ac:dyDescent="0.2">
      <c r="A15" s="170" t="s">
        <v>3</v>
      </c>
      <c r="B15" s="291">
        <v>248.73485999999994</v>
      </c>
      <c r="C15" s="287">
        <v>236.42994000000013</v>
      </c>
      <c r="D15" s="292">
        <v>198.979916</v>
      </c>
      <c r="E15" s="230">
        <v>147.09762500000002</v>
      </c>
      <c r="F15" s="230">
        <v>69.636207999999996</v>
      </c>
      <c r="G15" s="230">
        <v>48.835703000000002</v>
      </c>
      <c r="H15" s="291">
        <v>51.580024999999985</v>
      </c>
      <c r="I15" s="287">
        <v>36.536179999999995</v>
      </c>
      <c r="J15" s="292">
        <v>39.104699999999994</v>
      </c>
      <c r="K15" s="291">
        <v>80.266214999999988</v>
      </c>
      <c r="L15" s="287">
        <v>181.451212</v>
      </c>
      <c r="M15" s="292">
        <v>226.02638899999997</v>
      </c>
      <c r="N15" s="230">
        <f t="shared" si="5"/>
        <v>1564.6789729999998</v>
      </c>
      <c r="P15" s="123"/>
      <c r="Q15" s="41"/>
    </row>
    <row r="16" spans="1:21" x14ac:dyDescent="0.2">
      <c r="A16" s="4" t="s">
        <v>171</v>
      </c>
      <c r="N16" s="3"/>
    </row>
    <row r="17" spans="1:2" x14ac:dyDescent="0.2">
      <c r="A17" s="199"/>
      <c r="B17" s="8"/>
    </row>
    <row r="18" spans="1:2" x14ac:dyDescent="0.2">
      <c r="B18" s="8"/>
    </row>
    <row r="19" spans="1:2" x14ac:dyDescent="0.2">
      <c r="B19" s="8"/>
    </row>
    <row r="20" spans="1:2" x14ac:dyDescent="0.2">
      <c r="B20" s="8"/>
    </row>
    <row r="21" spans="1:2" x14ac:dyDescent="0.2">
      <c r="B21" s="8"/>
    </row>
    <row r="22" spans="1:2" x14ac:dyDescent="0.2">
      <c r="B22" s="8"/>
    </row>
    <row r="23" spans="1:2" x14ac:dyDescent="0.2">
      <c r="B23" s="8"/>
    </row>
    <row r="24" spans="1:2" x14ac:dyDescent="0.2">
      <c r="B24" s="8"/>
    </row>
    <row r="25" spans="1:2" x14ac:dyDescent="0.2">
      <c r="B25" s="8"/>
    </row>
    <row r="26" spans="1:2" x14ac:dyDescent="0.2">
      <c r="B26" s="8"/>
    </row>
    <row r="27" spans="1:2" x14ac:dyDescent="0.2">
      <c r="B27" s="8"/>
    </row>
    <row r="28" spans="1:2" x14ac:dyDescent="0.2">
      <c r="B28" s="8"/>
    </row>
    <row r="29" spans="1:2" x14ac:dyDescent="0.2">
      <c r="B29" s="8"/>
    </row>
    <row r="30" spans="1:2" x14ac:dyDescent="0.2">
      <c r="B30" s="8"/>
    </row>
  </sheetData>
  <mergeCells count="11">
    <mergeCell ref="N6:N7"/>
    <mergeCell ref="A4:A5"/>
    <mergeCell ref="B4:D4"/>
    <mergeCell ref="E4:G4"/>
    <mergeCell ref="H4:J4"/>
    <mergeCell ref="K4:M4"/>
    <mergeCell ref="A6:A7"/>
    <mergeCell ref="B6:D6"/>
    <mergeCell ref="E6:G6"/>
    <mergeCell ref="H6:J6"/>
    <mergeCell ref="K6:M6"/>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21"/>
  <dimension ref="A1:Q32"/>
  <sheetViews>
    <sheetView showGridLines="0" view="pageBreakPreview" zoomScaleNormal="70" zoomScaleSheetLayoutView="100" workbookViewId="0">
      <selection activeCell="J45" sqref="J45"/>
    </sheetView>
  </sheetViews>
  <sheetFormatPr defaultColWidth="9.140625" defaultRowHeight="12" x14ac:dyDescent="0.2"/>
  <cols>
    <col min="1" max="1" width="28.28515625" style="7" customWidth="1"/>
    <col min="2" max="2" width="11.7109375" style="7" customWidth="1"/>
    <col min="3" max="7" width="12" style="7" customWidth="1"/>
    <col min="8" max="8" width="16.5703125" style="7" customWidth="1"/>
    <col min="9" max="9" width="12" style="7" customWidth="1"/>
    <col min="10" max="10" width="15.28515625" style="7" customWidth="1"/>
    <col min="11" max="16384" width="9.140625" style="7"/>
  </cols>
  <sheetData>
    <row r="1" spans="1:12" ht="18" x14ac:dyDescent="0.25">
      <c r="A1" s="247" t="s">
        <v>279</v>
      </c>
      <c r="B1" s="6"/>
      <c r="J1" s="250" t="str">
        <f>'3'!N1</f>
        <v>2023</v>
      </c>
    </row>
    <row r="2" spans="1:12" ht="6" customHeight="1" x14ac:dyDescent="0.2">
      <c r="A2" s="6"/>
      <c r="B2" s="340"/>
      <c r="C2" s="340"/>
      <c r="D2" s="340"/>
      <c r="E2" s="340"/>
      <c r="F2" s="340"/>
      <c r="G2" s="340"/>
      <c r="H2" s="340"/>
      <c r="I2" s="340"/>
      <c r="J2" s="340"/>
    </row>
    <row r="3" spans="1:12" ht="37.9" customHeight="1" x14ac:dyDescent="0.2">
      <c r="A3" s="171"/>
      <c r="B3" s="218" t="s">
        <v>26</v>
      </c>
      <c r="C3" s="218" t="s">
        <v>0</v>
      </c>
      <c r="D3" s="218" t="s">
        <v>1</v>
      </c>
      <c r="E3" s="218" t="s">
        <v>2</v>
      </c>
      <c r="F3" s="218" t="s">
        <v>215</v>
      </c>
      <c r="G3" s="218" t="s">
        <v>25</v>
      </c>
      <c r="H3" s="218" t="s">
        <v>5</v>
      </c>
      <c r="I3" s="218" t="s">
        <v>3</v>
      </c>
      <c r="J3" s="218" t="s">
        <v>4</v>
      </c>
    </row>
    <row r="4" spans="1:12" ht="12" customHeight="1" x14ac:dyDescent="0.2">
      <c r="A4" s="231" t="s">
        <v>160</v>
      </c>
      <c r="B4" s="204">
        <f>SUM(B5:B18)</f>
        <v>17725.487090999999</v>
      </c>
      <c r="C4" s="204">
        <f t="shared" ref="C4:I4" si="0">SUM(C5:C18)</f>
        <v>1478.345945</v>
      </c>
      <c r="D4" s="204">
        <f t="shared" si="0"/>
        <v>524.63356799999997</v>
      </c>
      <c r="E4" s="204">
        <f t="shared" si="0"/>
        <v>232.22492600000007</v>
      </c>
      <c r="F4" s="204">
        <f t="shared" si="0"/>
        <v>362.38229799999999</v>
      </c>
      <c r="G4" s="204">
        <f t="shared" si="0"/>
        <v>30597.193021999999</v>
      </c>
      <c r="H4" s="204">
        <f t="shared" si="0"/>
        <v>15842.446351000004</v>
      </c>
      <c r="I4" s="204">
        <f t="shared" si="0"/>
        <v>1564.6789729999994</v>
      </c>
      <c r="J4" s="204">
        <f t="shared" ref="J4" si="1">SUM(B4:I4)</f>
        <v>68327.392174000008</v>
      </c>
      <c r="L4" s="41"/>
    </row>
    <row r="5" spans="1:12" x14ac:dyDescent="0.2">
      <c r="A5" s="207" t="s">
        <v>131</v>
      </c>
      <c r="B5" s="217">
        <v>269.81225000000001</v>
      </c>
      <c r="C5" s="217">
        <v>38.037880999999999</v>
      </c>
      <c r="D5" s="217">
        <v>164.825885</v>
      </c>
      <c r="E5" s="217">
        <v>32.169955999999999</v>
      </c>
      <c r="F5" s="217">
        <v>4.8203889999999996</v>
      </c>
      <c r="G5" s="217">
        <v>5684.8991980000037</v>
      </c>
      <c r="H5" s="217">
        <v>3592.6426670000028</v>
      </c>
      <c r="I5" s="217">
        <v>79.913811999999993</v>
      </c>
      <c r="J5" s="205">
        <f t="shared" ref="J5:J18" si="2">SUM(B5:I5)</f>
        <v>9867.1220380000068</v>
      </c>
      <c r="L5" s="41"/>
    </row>
    <row r="6" spans="1:12" x14ac:dyDescent="0.2">
      <c r="A6" s="207" t="s">
        <v>99</v>
      </c>
      <c r="B6" s="217">
        <v>777.71571500000039</v>
      </c>
      <c r="C6" s="217">
        <v>26.903345000000002</v>
      </c>
      <c r="D6" s="217">
        <v>38.200737000000011</v>
      </c>
      <c r="E6" s="217">
        <v>4.5442090000000013</v>
      </c>
      <c r="F6" s="217">
        <v>17.158364999999996</v>
      </c>
      <c r="G6" s="217">
        <v>1863.9246999999993</v>
      </c>
      <c r="H6" s="217">
        <v>1152.5592409999999</v>
      </c>
      <c r="I6" s="217">
        <v>202.89485899999991</v>
      </c>
      <c r="J6" s="205">
        <f t="shared" si="2"/>
        <v>4083.9011709999995</v>
      </c>
      <c r="L6" s="41"/>
    </row>
    <row r="7" spans="1:12" x14ac:dyDescent="0.2">
      <c r="A7" s="207" t="s">
        <v>100</v>
      </c>
      <c r="B7" s="217">
        <v>428.68494999999984</v>
      </c>
      <c r="C7" s="217">
        <v>5.2553700000000001</v>
      </c>
      <c r="D7" s="217">
        <v>0.57899999999999996</v>
      </c>
      <c r="E7" s="217">
        <v>0.49199999999999999</v>
      </c>
      <c r="F7" s="217">
        <v>29.6328</v>
      </c>
      <c r="G7" s="217">
        <v>2470.3608699999982</v>
      </c>
      <c r="H7" s="217">
        <v>680.773110000001</v>
      </c>
      <c r="I7" s="217">
        <v>569.96497099999965</v>
      </c>
      <c r="J7" s="205">
        <f t="shared" si="2"/>
        <v>4185.743070999999</v>
      </c>
      <c r="L7" s="41"/>
    </row>
    <row r="8" spans="1:12" x14ac:dyDescent="0.2">
      <c r="A8" s="207" t="s">
        <v>101</v>
      </c>
      <c r="B8" s="217">
        <v>254.38398800000007</v>
      </c>
      <c r="C8" s="217">
        <v>88.147800000000004</v>
      </c>
      <c r="D8" s="217">
        <v>13.387779999999999</v>
      </c>
      <c r="E8" s="217">
        <v>22.444668</v>
      </c>
      <c r="F8" s="217">
        <v>6.1456999999999997</v>
      </c>
      <c r="G8" s="217">
        <v>1491.3831290000003</v>
      </c>
      <c r="H8" s="217">
        <v>675.05000999999925</v>
      </c>
      <c r="I8" s="217">
        <v>145.078868</v>
      </c>
      <c r="J8" s="205">
        <f t="shared" si="2"/>
        <v>2696.0219429999993</v>
      </c>
      <c r="L8" s="41"/>
    </row>
    <row r="9" spans="1:12" x14ac:dyDescent="0.2">
      <c r="A9" s="207" t="s">
        <v>130</v>
      </c>
      <c r="B9" s="217">
        <v>127.23429499999999</v>
      </c>
      <c r="C9" s="217">
        <v>41.043230000000001</v>
      </c>
      <c r="D9" s="217">
        <v>3.2520199999999999</v>
      </c>
      <c r="E9" s="217">
        <v>3.6186700000000007</v>
      </c>
      <c r="F9" s="217">
        <v>52.397980999999994</v>
      </c>
      <c r="G9" s="217">
        <v>790.17648100000065</v>
      </c>
      <c r="H9" s="217">
        <v>309.34323500000005</v>
      </c>
      <c r="I9" s="217">
        <v>3.5780540000000003</v>
      </c>
      <c r="J9" s="205">
        <f t="shared" si="2"/>
        <v>1330.6439660000008</v>
      </c>
      <c r="L9" s="41"/>
    </row>
    <row r="10" spans="1:12" x14ac:dyDescent="0.2">
      <c r="A10" s="207" t="s">
        <v>102</v>
      </c>
      <c r="B10" s="217">
        <v>631.08739600000013</v>
      </c>
      <c r="C10" s="217">
        <v>5.6669700000000001</v>
      </c>
      <c r="D10" s="217">
        <v>15.285299999999999</v>
      </c>
      <c r="E10" s="217">
        <v>7.484</v>
      </c>
      <c r="F10" s="217">
        <v>1.1910000000000001</v>
      </c>
      <c r="G10" s="217">
        <v>1379.8658499999997</v>
      </c>
      <c r="H10" s="217">
        <v>938.15725599999985</v>
      </c>
      <c r="I10" s="217">
        <v>46.919029999999999</v>
      </c>
      <c r="J10" s="205">
        <f t="shared" si="2"/>
        <v>3025.656802</v>
      </c>
      <c r="L10" s="41"/>
    </row>
    <row r="11" spans="1:12" x14ac:dyDescent="0.2">
      <c r="A11" s="207" t="s">
        <v>103</v>
      </c>
      <c r="B11" s="217">
        <v>165.50215699999995</v>
      </c>
      <c r="C11" s="217">
        <v>2.4512000000000005</v>
      </c>
      <c r="D11" s="217">
        <v>5.9790000000000001</v>
      </c>
      <c r="E11" s="217">
        <v>1.6119000000000001</v>
      </c>
      <c r="F11" s="217">
        <v>10.452129999999999</v>
      </c>
      <c r="G11" s="217">
        <v>935.46619999999996</v>
      </c>
      <c r="H11" s="217">
        <v>559.40320100000019</v>
      </c>
      <c r="I11" s="217">
        <v>11.134660999999996</v>
      </c>
      <c r="J11" s="205">
        <f t="shared" si="2"/>
        <v>1692.0004490000001</v>
      </c>
      <c r="L11" s="41"/>
    </row>
    <row r="12" spans="1:12" x14ac:dyDescent="0.2">
      <c r="A12" s="207" t="s">
        <v>104</v>
      </c>
      <c r="B12" s="217">
        <v>3738.851423000001</v>
      </c>
      <c r="C12" s="217">
        <v>663.73943400000019</v>
      </c>
      <c r="D12" s="217">
        <v>46.961911000000008</v>
      </c>
      <c r="E12" s="217">
        <v>95.225588000000016</v>
      </c>
      <c r="F12" s="217">
        <v>44.616273</v>
      </c>
      <c r="G12" s="217">
        <v>4861.935661999999</v>
      </c>
      <c r="H12" s="217">
        <v>2335.2927410000011</v>
      </c>
      <c r="I12" s="217">
        <v>108.48564900000002</v>
      </c>
      <c r="J12" s="205">
        <f t="shared" si="2"/>
        <v>11895.108681000002</v>
      </c>
    </row>
    <row r="13" spans="1:12" x14ac:dyDescent="0.2">
      <c r="A13" s="207" t="s">
        <v>105</v>
      </c>
      <c r="B13" s="217">
        <v>478.82747200000006</v>
      </c>
      <c r="C13" s="217">
        <v>39.262312999999999</v>
      </c>
      <c r="D13" s="217">
        <v>0.96005999999999991</v>
      </c>
      <c r="E13" s="217">
        <v>19.878023000000002</v>
      </c>
      <c r="F13" s="217">
        <v>9.9928260000000009</v>
      </c>
      <c r="G13" s="217">
        <v>1408.0720529999994</v>
      </c>
      <c r="H13" s="217">
        <v>838.30486699999994</v>
      </c>
      <c r="I13" s="217">
        <v>18.159680999999996</v>
      </c>
      <c r="J13" s="205">
        <f t="shared" si="2"/>
        <v>2813.4572949999992</v>
      </c>
    </row>
    <row r="14" spans="1:12" x14ac:dyDescent="0.2">
      <c r="A14" s="207" t="s">
        <v>106</v>
      </c>
      <c r="B14" s="217">
        <v>381.83923900000002</v>
      </c>
      <c r="C14" s="217">
        <v>17.227405000000001</v>
      </c>
      <c r="D14" s="217">
        <v>53.705812000000009</v>
      </c>
      <c r="E14" s="217">
        <v>19.659502</v>
      </c>
      <c r="F14" s="217">
        <v>50.390939999999993</v>
      </c>
      <c r="G14" s="217">
        <v>1169.314264000001</v>
      </c>
      <c r="H14" s="217">
        <v>704.22168900000008</v>
      </c>
      <c r="I14" s="217">
        <v>189.45504299999999</v>
      </c>
      <c r="J14" s="205">
        <f t="shared" si="2"/>
        <v>2585.8138940000008</v>
      </c>
    </row>
    <row r="15" spans="1:12" x14ac:dyDescent="0.2">
      <c r="A15" s="207" t="s">
        <v>107</v>
      </c>
      <c r="B15" s="217">
        <v>902.61968599999977</v>
      </c>
      <c r="C15" s="217">
        <v>2.5012099999999999</v>
      </c>
      <c r="D15" s="217">
        <v>26.822700000000001</v>
      </c>
      <c r="E15" s="217">
        <v>3.3928049999999992</v>
      </c>
      <c r="F15" s="217">
        <v>37.13801999999999</v>
      </c>
      <c r="G15" s="217">
        <v>1575.3765429999996</v>
      </c>
      <c r="H15" s="217">
        <v>1100.5383039999999</v>
      </c>
      <c r="I15" s="217">
        <v>9.2505799999999994</v>
      </c>
      <c r="J15" s="205">
        <f t="shared" si="2"/>
        <v>3657.6398479999989</v>
      </c>
    </row>
    <row r="16" spans="1:12" x14ac:dyDescent="0.2">
      <c r="A16" s="207" t="s">
        <v>108</v>
      </c>
      <c r="B16" s="217">
        <v>4467.8738320000011</v>
      </c>
      <c r="C16" s="217">
        <v>141.888981</v>
      </c>
      <c r="D16" s="217">
        <v>18.444163</v>
      </c>
      <c r="E16" s="217">
        <v>0.95910000000000006</v>
      </c>
      <c r="F16" s="217">
        <v>14.997923999999999</v>
      </c>
      <c r="G16" s="217">
        <v>2274.1807079999994</v>
      </c>
      <c r="H16" s="217">
        <v>975.8246369999996</v>
      </c>
      <c r="I16" s="217">
        <v>15.531308000000005</v>
      </c>
      <c r="J16" s="205">
        <f t="shared" si="2"/>
        <v>7909.7006529999999</v>
      </c>
    </row>
    <row r="17" spans="1:17" x14ac:dyDescent="0.2">
      <c r="A17" s="207" t="s">
        <v>109</v>
      </c>
      <c r="B17" s="217">
        <v>3455.6149029999988</v>
      </c>
      <c r="C17" s="217">
        <v>402.23917499999982</v>
      </c>
      <c r="D17" s="217">
        <v>121.67750999999997</v>
      </c>
      <c r="E17" s="217">
        <v>9.4839470000000006</v>
      </c>
      <c r="F17" s="217">
        <v>72.817250000000016</v>
      </c>
      <c r="G17" s="217">
        <v>3581.3038600000018</v>
      </c>
      <c r="H17" s="217">
        <v>1511.707046</v>
      </c>
      <c r="I17" s="217">
        <v>161.67712799999998</v>
      </c>
      <c r="J17" s="205">
        <f t="shared" si="2"/>
        <v>9316.5208189999994</v>
      </c>
    </row>
    <row r="18" spans="1:17" x14ac:dyDescent="0.2">
      <c r="A18" s="207" t="s">
        <v>110</v>
      </c>
      <c r="B18" s="217">
        <v>1645.4397849999998</v>
      </c>
      <c r="C18" s="217">
        <v>3.9816310000000006</v>
      </c>
      <c r="D18" s="217">
        <v>14.551689999999999</v>
      </c>
      <c r="E18" s="217">
        <v>11.260558000000001</v>
      </c>
      <c r="F18" s="217">
        <v>10.630700000000003</v>
      </c>
      <c r="G18" s="217">
        <v>1110.9335039999989</v>
      </c>
      <c r="H18" s="217">
        <v>468.62834700000013</v>
      </c>
      <c r="I18" s="217">
        <v>2.635329</v>
      </c>
      <c r="J18" s="205">
        <f t="shared" si="2"/>
        <v>3268.0615439999992</v>
      </c>
    </row>
    <row r="19" spans="1:17" x14ac:dyDescent="0.2">
      <c r="A19" s="4" t="s">
        <v>171</v>
      </c>
      <c r="J19" s="3"/>
    </row>
    <row r="20" spans="1:17" x14ac:dyDescent="0.2">
      <c r="A20" s="210"/>
    </row>
    <row r="32" spans="1:17" x14ac:dyDescent="0.2">
      <c r="K32" s="41"/>
      <c r="L32" s="41"/>
      <c r="M32" s="41"/>
      <c r="N32" s="41"/>
      <c r="O32" s="41"/>
      <c r="P32" s="41"/>
      <c r="Q32" s="41"/>
    </row>
  </sheetData>
  <sortState ref="A5:J18">
    <sortCondition ref="A5"/>
  </sortState>
  <mergeCells count="1">
    <mergeCell ref="B2:J2"/>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6"/>
  <dimension ref="A1:U42"/>
  <sheetViews>
    <sheetView showGridLines="0" view="pageBreakPreview" zoomScale="85" zoomScaleNormal="85" zoomScaleSheetLayoutView="85" workbookViewId="0">
      <selection activeCell="L52" sqref="L52"/>
    </sheetView>
  </sheetViews>
  <sheetFormatPr defaultColWidth="9.140625" defaultRowHeight="12" x14ac:dyDescent="0.2"/>
  <cols>
    <col min="1" max="1" width="33.42578125" style="74" customWidth="1"/>
    <col min="2" max="13" width="8" style="74" customWidth="1"/>
    <col min="14" max="14" width="8.28515625" style="74" customWidth="1"/>
    <col min="15" max="15" width="7.85546875" style="74" customWidth="1"/>
    <col min="16" max="21" width="9.140625" style="188" customWidth="1"/>
    <col min="22" max="16384" width="9.140625" style="74"/>
  </cols>
  <sheetData>
    <row r="1" spans="1:21" ht="20.25" x14ac:dyDescent="0.3">
      <c r="A1" s="185" t="s">
        <v>280</v>
      </c>
      <c r="O1" s="251" t="str">
        <f>'3'!N1</f>
        <v>2023</v>
      </c>
    </row>
    <row r="2" spans="1:21" ht="18" x14ac:dyDescent="0.25">
      <c r="A2" s="248" t="s">
        <v>281</v>
      </c>
    </row>
    <row r="3" spans="1:21" ht="12" customHeight="1" x14ac:dyDescent="0.2">
      <c r="F3" s="103"/>
      <c r="G3" s="103"/>
      <c r="H3" s="103"/>
      <c r="I3" s="103"/>
      <c r="J3" s="103"/>
      <c r="K3" s="103"/>
    </row>
    <row r="4" spans="1:21" x14ac:dyDescent="0.2">
      <c r="A4" s="7"/>
      <c r="B4" s="127"/>
      <c r="C4" s="127"/>
      <c r="D4" s="127"/>
      <c r="E4" s="127"/>
      <c r="F4" s="109"/>
      <c r="K4" s="109"/>
      <c r="L4" s="125"/>
    </row>
    <row r="5" spans="1:21" ht="12.75" customHeight="1" x14ac:dyDescent="0.2">
      <c r="A5" s="341"/>
      <c r="B5" s="333" t="s">
        <v>42</v>
      </c>
      <c r="C5" s="334"/>
      <c r="D5" s="335"/>
      <c r="E5" s="333" t="s">
        <v>43</v>
      </c>
      <c r="F5" s="334"/>
      <c r="G5" s="335"/>
      <c r="H5" s="334" t="s">
        <v>44</v>
      </c>
      <c r="I5" s="334"/>
      <c r="J5" s="334"/>
      <c r="K5" s="333" t="s">
        <v>45</v>
      </c>
      <c r="L5" s="334"/>
      <c r="M5" s="335"/>
      <c r="N5" s="336" t="s">
        <v>7</v>
      </c>
      <c r="O5" s="343" t="s">
        <v>216</v>
      </c>
    </row>
    <row r="6" spans="1:21" x14ac:dyDescent="0.2">
      <c r="A6" s="342"/>
      <c r="B6" s="289" t="s">
        <v>8</v>
      </c>
      <c r="C6" s="288" t="s">
        <v>9</v>
      </c>
      <c r="D6" s="290" t="s">
        <v>10</v>
      </c>
      <c r="E6" s="289" t="s">
        <v>11</v>
      </c>
      <c r="F6" s="288" t="s">
        <v>12</v>
      </c>
      <c r="G6" s="290" t="s">
        <v>13</v>
      </c>
      <c r="H6" s="202" t="s">
        <v>14</v>
      </c>
      <c r="I6" s="202" t="s">
        <v>15</v>
      </c>
      <c r="J6" s="202" t="s">
        <v>16</v>
      </c>
      <c r="K6" s="289" t="s">
        <v>17</v>
      </c>
      <c r="L6" s="288" t="s">
        <v>18</v>
      </c>
      <c r="M6" s="290" t="s">
        <v>19</v>
      </c>
      <c r="N6" s="336"/>
      <c r="O6" s="343"/>
      <c r="P6" s="280"/>
      <c r="U6" s="280"/>
    </row>
    <row r="7" spans="1:21" ht="13.5" x14ac:dyDescent="0.2">
      <c r="A7" s="176" t="s">
        <v>203</v>
      </c>
      <c r="B7" s="293">
        <v>1555.6542999999999</v>
      </c>
      <c r="C7" s="286">
        <v>1555.6542999999999</v>
      </c>
      <c r="D7" s="294">
        <v>1555.6542999999999</v>
      </c>
      <c r="E7" s="293">
        <v>1555.4153000000001</v>
      </c>
      <c r="F7" s="286">
        <v>1555.1763000000003</v>
      </c>
      <c r="G7" s="294">
        <v>1555.1763000000003</v>
      </c>
      <c r="H7" s="201">
        <v>1553.3313000000003</v>
      </c>
      <c r="I7" s="201">
        <v>1553.3313000000003</v>
      </c>
      <c r="J7" s="201">
        <v>1553.3313000000003</v>
      </c>
      <c r="K7" s="293">
        <v>1561.9903000000004</v>
      </c>
      <c r="L7" s="286">
        <v>1561.9903000000004</v>
      </c>
      <c r="M7" s="294">
        <v>1561.9903000000004</v>
      </c>
      <c r="N7" s="201">
        <v>1561.9903000000004</v>
      </c>
      <c r="O7" s="214">
        <v>4.1200075116485636E-2</v>
      </c>
      <c r="P7" s="281"/>
      <c r="U7" s="282"/>
    </row>
    <row r="8" spans="1:21" x14ac:dyDescent="0.2">
      <c r="A8" s="171" t="s">
        <v>163</v>
      </c>
      <c r="B8" s="293">
        <v>570.81752800000004</v>
      </c>
      <c r="C8" s="286">
        <v>538.38948300000004</v>
      </c>
      <c r="D8" s="294">
        <v>485.13076699999988</v>
      </c>
      <c r="E8" s="293">
        <v>398.37197599999996</v>
      </c>
      <c r="F8" s="286">
        <v>258.46361400000001</v>
      </c>
      <c r="G8" s="294">
        <v>187.91274800000002</v>
      </c>
      <c r="H8" s="201">
        <v>235.66866600000003</v>
      </c>
      <c r="I8" s="201">
        <v>185.16682800000001</v>
      </c>
      <c r="J8" s="201">
        <v>161.093639</v>
      </c>
      <c r="K8" s="293">
        <v>294.8136310000001</v>
      </c>
      <c r="L8" s="286">
        <v>503.79081399999995</v>
      </c>
      <c r="M8" s="294">
        <v>604.52464699999985</v>
      </c>
      <c r="N8" s="201">
        <v>4424.1443410000002</v>
      </c>
      <c r="O8" s="214">
        <v>3.1394048050762263E-2</v>
      </c>
      <c r="P8" s="281"/>
      <c r="U8" s="282"/>
    </row>
    <row r="9" spans="1:21" x14ac:dyDescent="0.2">
      <c r="A9" s="171" t="s">
        <v>164</v>
      </c>
      <c r="B9" s="293">
        <v>443.11325299999999</v>
      </c>
      <c r="C9" s="286">
        <v>425.13118799999995</v>
      </c>
      <c r="D9" s="294">
        <v>383.73451499999993</v>
      </c>
      <c r="E9" s="293">
        <v>313.71001799999999</v>
      </c>
      <c r="F9" s="286">
        <v>198.765738</v>
      </c>
      <c r="G9" s="294">
        <v>129.56956200000002</v>
      </c>
      <c r="H9" s="201">
        <v>179.08312099999998</v>
      </c>
      <c r="I9" s="201">
        <v>126.872719</v>
      </c>
      <c r="J9" s="201">
        <v>106.320179</v>
      </c>
      <c r="K9" s="293">
        <v>209.96178900000001</v>
      </c>
      <c r="L9" s="286">
        <v>394.00377400000002</v>
      </c>
      <c r="M9" s="294">
        <v>472.06095599999998</v>
      </c>
      <c r="N9" s="201">
        <v>3382.3268119999998</v>
      </c>
      <c r="O9" s="215">
        <v>4.4620116583680022E-2</v>
      </c>
      <c r="P9" s="283"/>
      <c r="U9" s="284"/>
    </row>
    <row r="10" spans="1:21" x14ac:dyDescent="0.2">
      <c r="A10" s="174" t="s">
        <v>40</v>
      </c>
      <c r="B10" s="291">
        <v>0</v>
      </c>
      <c r="C10" s="287">
        <v>0</v>
      </c>
      <c r="D10" s="292">
        <v>0</v>
      </c>
      <c r="E10" s="291">
        <v>0</v>
      </c>
      <c r="F10" s="287">
        <v>0</v>
      </c>
      <c r="G10" s="292">
        <v>0</v>
      </c>
      <c r="H10" s="198">
        <v>0</v>
      </c>
      <c r="I10" s="198">
        <v>0</v>
      </c>
      <c r="J10" s="198">
        <v>0</v>
      </c>
      <c r="K10" s="291">
        <v>0</v>
      </c>
      <c r="L10" s="287">
        <v>0</v>
      </c>
      <c r="M10" s="292">
        <v>0</v>
      </c>
      <c r="N10" s="198">
        <v>0</v>
      </c>
      <c r="O10" s="216">
        <v>0</v>
      </c>
      <c r="P10" s="283"/>
      <c r="U10" s="284"/>
    </row>
    <row r="11" spans="1:21" x14ac:dyDescent="0.2">
      <c r="A11" s="174" t="s">
        <v>39</v>
      </c>
      <c r="B11" s="291">
        <v>7.1660000000000004</v>
      </c>
      <c r="C11" s="287">
        <v>7.2850000000000001</v>
      </c>
      <c r="D11" s="292">
        <v>7.8570000000000002</v>
      </c>
      <c r="E11" s="291">
        <v>7.7220000000000004</v>
      </c>
      <c r="F11" s="287">
        <v>7.1929999999999996</v>
      </c>
      <c r="G11" s="292">
        <v>5.3239999999999998</v>
      </c>
      <c r="H11" s="198">
        <v>4.7903000000000002</v>
      </c>
      <c r="I11" s="198">
        <v>4.9550000000000001</v>
      </c>
      <c r="J11" s="198">
        <v>5.1289999999999996</v>
      </c>
      <c r="K11" s="291">
        <v>7.02</v>
      </c>
      <c r="L11" s="287">
        <v>7.08</v>
      </c>
      <c r="M11" s="292">
        <v>6.9980000000000002</v>
      </c>
      <c r="N11" s="198">
        <v>78.519300000000001</v>
      </c>
      <c r="O11" s="216">
        <v>0.13984117381063424</v>
      </c>
      <c r="P11" s="283"/>
      <c r="U11" s="284"/>
    </row>
    <row r="12" spans="1:21" x14ac:dyDescent="0.2">
      <c r="A12" s="174" t="s">
        <v>38</v>
      </c>
      <c r="B12" s="291">
        <v>0</v>
      </c>
      <c r="C12" s="287">
        <v>0</v>
      </c>
      <c r="D12" s="292">
        <v>0</v>
      </c>
      <c r="E12" s="291">
        <v>0</v>
      </c>
      <c r="F12" s="287">
        <v>0</v>
      </c>
      <c r="G12" s="292">
        <v>0</v>
      </c>
      <c r="H12" s="198">
        <v>0</v>
      </c>
      <c r="I12" s="198">
        <v>0</v>
      </c>
      <c r="J12" s="198">
        <v>0</v>
      </c>
      <c r="K12" s="291">
        <v>0</v>
      </c>
      <c r="L12" s="287">
        <v>0</v>
      </c>
      <c r="M12" s="292">
        <v>0</v>
      </c>
      <c r="N12" s="198">
        <v>0</v>
      </c>
      <c r="O12" s="216">
        <v>0</v>
      </c>
      <c r="P12" s="283"/>
      <c r="U12" s="284"/>
    </row>
    <row r="13" spans="1:21" x14ac:dyDescent="0.2">
      <c r="A13" s="174" t="s">
        <v>60</v>
      </c>
      <c r="B13" s="291">
        <v>0</v>
      </c>
      <c r="C13" s="287">
        <v>0</v>
      </c>
      <c r="D13" s="292">
        <v>0</v>
      </c>
      <c r="E13" s="291">
        <v>0</v>
      </c>
      <c r="F13" s="287">
        <v>0</v>
      </c>
      <c r="G13" s="292">
        <v>0.66300000000000003</v>
      </c>
      <c r="H13" s="198">
        <v>0.77800000000000002</v>
      </c>
      <c r="I13" s="198">
        <v>1.0840000000000001</v>
      </c>
      <c r="J13" s="198">
        <v>0.71299999999999997</v>
      </c>
      <c r="K13" s="291">
        <v>0</v>
      </c>
      <c r="L13" s="287">
        <v>0</v>
      </c>
      <c r="M13" s="292">
        <v>0</v>
      </c>
      <c r="N13" s="198">
        <v>3.2380000000000004</v>
      </c>
      <c r="O13" s="216">
        <v>4.0911246336102873E-2</v>
      </c>
      <c r="P13" s="283"/>
      <c r="U13" s="284"/>
    </row>
    <row r="14" spans="1:21" x14ac:dyDescent="0.2">
      <c r="A14" s="174" t="s">
        <v>61</v>
      </c>
      <c r="B14" s="291">
        <v>0.224</v>
      </c>
      <c r="C14" s="287">
        <v>6.9000000000000006E-2</v>
      </c>
      <c r="D14" s="292">
        <v>0.30299999999999999</v>
      </c>
      <c r="E14" s="291">
        <v>0.86</v>
      </c>
      <c r="F14" s="287">
        <v>1.006</v>
      </c>
      <c r="G14" s="292">
        <v>0.47399999999999998</v>
      </c>
      <c r="H14" s="198">
        <v>0.63200000000000001</v>
      </c>
      <c r="I14" s="198">
        <v>0.28499999999999998</v>
      </c>
      <c r="J14" s="198">
        <v>0.60099999999999998</v>
      </c>
      <c r="K14" s="291">
        <v>2.8517899999999998</v>
      </c>
      <c r="L14" s="287">
        <v>2.1642600000000001</v>
      </c>
      <c r="M14" s="292">
        <v>1.3752500000000001</v>
      </c>
      <c r="N14" s="198">
        <v>10.8453</v>
      </c>
      <c r="O14" s="216">
        <v>0.17670600282770663</v>
      </c>
      <c r="P14" s="283"/>
      <c r="U14" s="284"/>
    </row>
    <row r="15" spans="1:21" x14ac:dyDescent="0.2">
      <c r="A15" s="174" t="s">
        <v>62</v>
      </c>
      <c r="B15" s="291">
        <v>0</v>
      </c>
      <c r="C15" s="287">
        <v>0</v>
      </c>
      <c r="D15" s="292">
        <v>0</v>
      </c>
      <c r="E15" s="291">
        <v>0</v>
      </c>
      <c r="F15" s="287">
        <v>0</v>
      </c>
      <c r="G15" s="292">
        <v>0</v>
      </c>
      <c r="H15" s="198">
        <v>0</v>
      </c>
      <c r="I15" s="198">
        <v>0</v>
      </c>
      <c r="J15" s="198">
        <v>0</v>
      </c>
      <c r="K15" s="291">
        <v>0</v>
      </c>
      <c r="L15" s="287">
        <v>0</v>
      </c>
      <c r="M15" s="292">
        <v>0</v>
      </c>
      <c r="N15" s="198">
        <v>0</v>
      </c>
      <c r="O15" s="216">
        <v>0</v>
      </c>
      <c r="P15" s="283"/>
      <c r="U15" s="284"/>
    </row>
    <row r="16" spans="1:21" x14ac:dyDescent="0.2">
      <c r="A16" s="174" t="s">
        <v>37</v>
      </c>
      <c r="B16" s="291">
        <v>0</v>
      </c>
      <c r="C16" s="287">
        <v>0</v>
      </c>
      <c r="D16" s="292">
        <v>0</v>
      </c>
      <c r="E16" s="291">
        <v>0</v>
      </c>
      <c r="F16" s="287">
        <v>0</v>
      </c>
      <c r="G16" s="292">
        <v>0</v>
      </c>
      <c r="H16" s="198">
        <v>0</v>
      </c>
      <c r="I16" s="198">
        <v>0</v>
      </c>
      <c r="J16" s="198">
        <v>0</v>
      </c>
      <c r="K16" s="291">
        <v>0</v>
      </c>
      <c r="L16" s="287">
        <v>0</v>
      </c>
      <c r="M16" s="292">
        <v>0</v>
      </c>
      <c r="N16" s="198">
        <v>0</v>
      </c>
      <c r="O16" s="216">
        <v>0</v>
      </c>
      <c r="P16" s="283"/>
      <c r="U16" s="284"/>
    </row>
    <row r="17" spans="1:21" x14ac:dyDescent="0.2">
      <c r="A17" s="174" t="s">
        <v>72</v>
      </c>
      <c r="B17" s="291">
        <v>0</v>
      </c>
      <c r="C17" s="287">
        <v>0</v>
      </c>
      <c r="D17" s="292">
        <v>0</v>
      </c>
      <c r="E17" s="291">
        <v>0</v>
      </c>
      <c r="F17" s="287">
        <v>0</v>
      </c>
      <c r="G17" s="292">
        <v>0</v>
      </c>
      <c r="H17" s="198">
        <v>0</v>
      </c>
      <c r="I17" s="198">
        <v>0</v>
      </c>
      <c r="J17" s="198">
        <v>0</v>
      </c>
      <c r="K17" s="291">
        <v>0</v>
      </c>
      <c r="L17" s="287">
        <v>0</v>
      </c>
      <c r="M17" s="292">
        <v>0</v>
      </c>
      <c r="N17" s="198">
        <v>0</v>
      </c>
      <c r="O17" s="216">
        <v>0</v>
      </c>
      <c r="P17" s="283"/>
      <c r="U17" s="284"/>
    </row>
    <row r="18" spans="1:21" x14ac:dyDescent="0.2">
      <c r="A18" s="174" t="s">
        <v>36</v>
      </c>
      <c r="B18" s="291">
        <v>0</v>
      </c>
      <c r="C18" s="287">
        <v>0</v>
      </c>
      <c r="D18" s="292">
        <v>0</v>
      </c>
      <c r="E18" s="291">
        <v>0</v>
      </c>
      <c r="F18" s="287">
        <v>0</v>
      </c>
      <c r="G18" s="292">
        <v>0</v>
      </c>
      <c r="H18" s="198">
        <v>0</v>
      </c>
      <c r="I18" s="198">
        <v>0</v>
      </c>
      <c r="J18" s="198">
        <v>0</v>
      </c>
      <c r="K18" s="291">
        <v>0</v>
      </c>
      <c r="L18" s="287">
        <v>0</v>
      </c>
      <c r="M18" s="292">
        <v>0</v>
      </c>
      <c r="N18" s="198">
        <v>0</v>
      </c>
      <c r="O18" s="216">
        <v>0</v>
      </c>
      <c r="U18" s="284"/>
    </row>
    <row r="19" spans="1:21" x14ac:dyDescent="0.2">
      <c r="A19" s="174" t="s">
        <v>35</v>
      </c>
      <c r="B19" s="291">
        <v>0</v>
      </c>
      <c r="C19" s="287">
        <v>0</v>
      </c>
      <c r="D19" s="292">
        <v>0</v>
      </c>
      <c r="E19" s="291">
        <v>0</v>
      </c>
      <c r="F19" s="287">
        <v>0</v>
      </c>
      <c r="G19" s="292">
        <v>0</v>
      </c>
      <c r="H19" s="198">
        <v>0</v>
      </c>
      <c r="I19" s="198">
        <v>0</v>
      </c>
      <c r="J19" s="198">
        <v>0</v>
      </c>
      <c r="K19" s="291">
        <v>0</v>
      </c>
      <c r="L19" s="287">
        <v>0</v>
      </c>
      <c r="M19" s="292">
        <v>0</v>
      </c>
      <c r="N19" s="198">
        <v>0</v>
      </c>
      <c r="O19" s="216">
        <v>0</v>
      </c>
      <c r="U19" s="284"/>
    </row>
    <row r="20" spans="1:21" x14ac:dyDescent="0.2">
      <c r="A20" s="174" t="s">
        <v>34</v>
      </c>
      <c r="B20" s="291">
        <v>0</v>
      </c>
      <c r="C20" s="287">
        <v>0</v>
      </c>
      <c r="D20" s="292">
        <v>0</v>
      </c>
      <c r="E20" s="291">
        <v>0</v>
      </c>
      <c r="F20" s="287">
        <v>0</v>
      </c>
      <c r="G20" s="292">
        <v>0</v>
      </c>
      <c r="H20" s="198">
        <v>0</v>
      </c>
      <c r="I20" s="198">
        <v>0</v>
      </c>
      <c r="J20" s="198">
        <v>0</v>
      </c>
      <c r="K20" s="291">
        <v>0</v>
      </c>
      <c r="L20" s="287">
        <v>0</v>
      </c>
      <c r="M20" s="292">
        <v>0</v>
      </c>
      <c r="N20" s="198">
        <v>0</v>
      </c>
      <c r="O20" s="216">
        <v>0</v>
      </c>
      <c r="U20" s="284"/>
    </row>
    <row r="21" spans="1:21" x14ac:dyDescent="0.2">
      <c r="A21" s="174" t="s">
        <v>33</v>
      </c>
      <c r="B21" s="291">
        <v>66.844999999999999</v>
      </c>
      <c r="C21" s="287">
        <v>62.783999999999999</v>
      </c>
      <c r="D21" s="292">
        <v>62.976999999999997</v>
      </c>
      <c r="E21" s="291">
        <v>59.401000000000003</v>
      </c>
      <c r="F21" s="287">
        <v>59.878</v>
      </c>
      <c r="G21" s="292">
        <v>51.606999999999999</v>
      </c>
      <c r="H21" s="198">
        <v>49.704000000000001</v>
      </c>
      <c r="I21" s="198">
        <v>51.887</v>
      </c>
      <c r="J21" s="198">
        <v>27.265000000000001</v>
      </c>
      <c r="K21" s="291">
        <v>59.29</v>
      </c>
      <c r="L21" s="287">
        <v>88.753</v>
      </c>
      <c r="M21" s="292">
        <v>76.369</v>
      </c>
      <c r="N21" s="198">
        <v>716.76</v>
      </c>
      <c r="O21" s="216">
        <v>0.23263866596023361</v>
      </c>
      <c r="U21" s="284"/>
    </row>
    <row r="22" spans="1:21" x14ac:dyDescent="0.2">
      <c r="A22" s="174" t="s">
        <v>32</v>
      </c>
      <c r="B22" s="291">
        <v>0</v>
      </c>
      <c r="C22" s="287">
        <v>0</v>
      </c>
      <c r="D22" s="292">
        <v>0</v>
      </c>
      <c r="E22" s="291">
        <v>0</v>
      </c>
      <c r="F22" s="287">
        <v>0</v>
      </c>
      <c r="G22" s="292">
        <v>0</v>
      </c>
      <c r="H22" s="198">
        <v>0</v>
      </c>
      <c r="I22" s="198">
        <v>0</v>
      </c>
      <c r="J22" s="198">
        <v>0</v>
      </c>
      <c r="K22" s="291">
        <v>0</v>
      </c>
      <c r="L22" s="287">
        <v>0</v>
      </c>
      <c r="M22" s="292">
        <v>0</v>
      </c>
      <c r="N22" s="198">
        <v>0</v>
      </c>
      <c r="O22" s="216">
        <v>0</v>
      </c>
      <c r="U22" s="284"/>
    </row>
    <row r="23" spans="1:21" x14ac:dyDescent="0.2">
      <c r="A23" s="174" t="s">
        <v>3</v>
      </c>
      <c r="B23" s="291">
        <v>0</v>
      </c>
      <c r="C23" s="287">
        <v>0</v>
      </c>
      <c r="D23" s="292">
        <v>0</v>
      </c>
      <c r="E23" s="291">
        <v>0</v>
      </c>
      <c r="F23" s="287">
        <v>0</v>
      </c>
      <c r="G23" s="292">
        <v>0</v>
      </c>
      <c r="H23" s="198">
        <v>0</v>
      </c>
      <c r="I23" s="198">
        <v>0</v>
      </c>
      <c r="J23" s="198">
        <v>0</v>
      </c>
      <c r="K23" s="291">
        <v>0</v>
      </c>
      <c r="L23" s="287">
        <v>0</v>
      </c>
      <c r="M23" s="292">
        <v>0</v>
      </c>
      <c r="N23" s="198">
        <v>0</v>
      </c>
      <c r="O23" s="216">
        <v>0</v>
      </c>
      <c r="U23" s="284"/>
    </row>
    <row r="24" spans="1:21" x14ac:dyDescent="0.2">
      <c r="A24" s="174" t="s">
        <v>31</v>
      </c>
      <c r="B24" s="291">
        <v>0</v>
      </c>
      <c r="C24" s="287">
        <v>0</v>
      </c>
      <c r="D24" s="292">
        <v>0</v>
      </c>
      <c r="E24" s="291">
        <v>0</v>
      </c>
      <c r="F24" s="287">
        <v>0</v>
      </c>
      <c r="G24" s="292">
        <v>0</v>
      </c>
      <c r="H24" s="198">
        <v>0</v>
      </c>
      <c r="I24" s="198">
        <v>0</v>
      </c>
      <c r="J24" s="198">
        <v>0</v>
      </c>
      <c r="K24" s="291">
        <v>0</v>
      </c>
      <c r="L24" s="287">
        <v>0</v>
      </c>
      <c r="M24" s="292">
        <v>0</v>
      </c>
      <c r="N24" s="198">
        <v>0</v>
      </c>
      <c r="O24" s="216">
        <v>0</v>
      </c>
      <c r="U24" s="284"/>
    </row>
    <row r="25" spans="1:21" x14ac:dyDescent="0.2">
      <c r="A25" s="174" t="s">
        <v>30</v>
      </c>
      <c r="B25" s="291">
        <v>368.87825299999997</v>
      </c>
      <c r="C25" s="287">
        <v>354.99318799999992</v>
      </c>
      <c r="D25" s="292">
        <v>312.59751499999993</v>
      </c>
      <c r="E25" s="291">
        <v>245.72701800000002</v>
      </c>
      <c r="F25" s="287">
        <v>130.688738</v>
      </c>
      <c r="G25" s="292">
        <v>71.501562000000007</v>
      </c>
      <c r="H25" s="198">
        <v>123.17882099999999</v>
      </c>
      <c r="I25" s="198">
        <v>68.661719000000005</v>
      </c>
      <c r="J25" s="198">
        <v>72.612178999999998</v>
      </c>
      <c r="K25" s="291">
        <v>140.79999900000001</v>
      </c>
      <c r="L25" s="287">
        <v>296.00651400000004</v>
      </c>
      <c r="M25" s="292">
        <v>387.31870599999996</v>
      </c>
      <c r="N25" s="198">
        <v>2572.9642119999999</v>
      </c>
      <c r="O25" s="216">
        <v>0.13112686547385793</v>
      </c>
      <c r="U25" s="283"/>
    </row>
    <row r="26" spans="1:21" ht="13.5" customHeight="1" x14ac:dyDescent="0.2">
      <c r="A26" s="172" t="s">
        <v>189</v>
      </c>
      <c r="B26" s="293">
        <v>1207.4649999999999</v>
      </c>
      <c r="C26" s="286">
        <v>1134.536004</v>
      </c>
      <c r="D26" s="294">
        <v>1015.34</v>
      </c>
      <c r="E26" s="293">
        <v>817.83326999999997</v>
      </c>
      <c r="F26" s="286">
        <v>431.00184000000002</v>
      </c>
      <c r="G26" s="294">
        <v>246.59399999999999</v>
      </c>
      <c r="H26" s="201">
        <v>132.84399999999999</v>
      </c>
      <c r="I26" s="201">
        <v>215.66800000000001</v>
      </c>
      <c r="J26" s="201">
        <v>258.964</v>
      </c>
      <c r="K26" s="293">
        <v>528.402108</v>
      </c>
      <c r="L26" s="286">
        <v>985.89326500000004</v>
      </c>
      <c r="M26" s="294">
        <v>1232.673487</v>
      </c>
      <c r="N26" s="201">
        <v>8207.2149739999986</v>
      </c>
      <c r="O26" s="215"/>
      <c r="U26" s="285"/>
    </row>
    <row r="27" spans="1:21" ht="13.5" customHeight="1" x14ac:dyDescent="0.2">
      <c r="A27" s="172" t="s">
        <v>305</v>
      </c>
      <c r="B27" s="293">
        <v>1494.9507249999999</v>
      </c>
      <c r="C27" s="286">
        <v>1325.7675169999998</v>
      </c>
      <c r="D27" s="294">
        <v>1253.4780519999999</v>
      </c>
      <c r="E27" s="293">
        <v>966.3271299999999</v>
      </c>
      <c r="F27" s="286">
        <v>483.25571999999994</v>
      </c>
      <c r="G27" s="294">
        <v>282.14178599999997</v>
      </c>
      <c r="H27" s="201">
        <v>217.40079700000001</v>
      </c>
      <c r="I27" s="201">
        <v>240.84167300000001</v>
      </c>
      <c r="J27" s="201">
        <v>291.64909600000004</v>
      </c>
      <c r="K27" s="293">
        <v>547.28621100000009</v>
      </c>
      <c r="L27" s="286">
        <v>1217.2230849999999</v>
      </c>
      <c r="M27" s="294">
        <v>1546.800246</v>
      </c>
      <c r="N27" s="201">
        <v>9867.1220380000013</v>
      </c>
      <c r="O27" s="215">
        <v>0.14440946337996852</v>
      </c>
      <c r="U27" s="285"/>
    </row>
    <row r="28" spans="1:21" ht="12.75" customHeight="1" x14ac:dyDescent="0.2">
      <c r="A28" s="174" t="s">
        <v>26</v>
      </c>
      <c r="B28" s="291">
        <v>37.995851999999999</v>
      </c>
      <c r="C28" s="287">
        <v>38.344875000000002</v>
      </c>
      <c r="D28" s="292">
        <v>33.974036999999996</v>
      </c>
      <c r="E28" s="291">
        <v>25.418997000000001</v>
      </c>
      <c r="F28" s="287">
        <v>12.172401000000001</v>
      </c>
      <c r="G28" s="292">
        <v>7.7568029999999997</v>
      </c>
      <c r="H28" s="198">
        <v>8.6293529999999983</v>
      </c>
      <c r="I28" s="198">
        <v>8.3027420000000003</v>
      </c>
      <c r="J28" s="198">
        <v>10.057109000000001</v>
      </c>
      <c r="K28" s="291">
        <v>17.506258999999996</v>
      </c>
      <c r="L28" s="287">
        <v>29.720719000000003</v>
      </c>
      <c r="M28" s="292">
        <v>39.933102999999996</v>
      </c>
      <c r="N28" s="198">
        <v>269.81225000000001</v>
      </c>
      <c r="O28" s="216">
        <v>1.5221711460724562E-2</v>
      </c>
      <c r="U28" s="285"/>
    </row>
    <row r="29" spans="1:21" ht="12.75" customHeight="1" x14ac:dyDescent="0.2">
      <c r="A29" s="174" t="s">
        <v>0</v>
      </c>
      <c r="B29" s="291">
        <v>3.0898479999999999</v>
      </c>
      <c r="C29" s="287">
        <v>4.881087</v>
      </c>
      <c r="D29" s="292">
        <v>7.6825510000000001</v>
      </c>
      <c r="E29" s="291">
        <v>4.7093430000000005</v>
      </c>
      <c r="F29" s="287">
        <v>1.3244619999999998</v>
      </c>
      <c r="G29" s="292">
        <v>1.0536720000000002</v>
      </c>
      <c r="H29" s="198">
        <v>0.40353300000000003</v>
      </c>
      <c r="I29" s="198">
        <v>0.29613200000000001</v>
      </c>
      <c r="J29" s="198">
        <v>0.38174400000000003</v>
      </c>
      <c r="K29" s="291">
        <v>3.0090059999999998</v>
      </c>
      <c r="L29" s="287">
        <v>7.448265000000001</v>
      </c>
      <c r="M29" s="292">
        <v>3.7582379999999995</v>
      </c>
      <c r="N29" s="198">
        <v>38.037880999999999</v>
      </c>
      <c r="O29" s="216">
        <v>2.5730026945756594E-2</v>
      </c>
      <c r="U29" s="285"/>
    </row>
    <row r="30" spans="1:21" ht="12.75" customHeight="1" x14ac:dyDescent="0.2">
      <c r="A30" s="174" t="s">
        <v>1</v>
      </c>
      <c r="B30" s="291">
        <v>23.197499000000001</v>
      </c>
      <c r="C30" s="287">
        <v>23.463695999999999</v>
      </c>
      <c r="D30" s="292">
        <v>27.388743999999999</v>
      </c>
      <c r="E30" s="291">
        <v>21.656452000000002</v>
      </c>
      <c r="F30" s="287">
        <v>10.032088999999999</v>
      </c>
      <c r="G30" s="292">
        <v>3.9907159999999999</v>
      </c>
      <c r="H30" s="198">
        <v>1.3154729999999999</v>
      </c>
      <c r="I30" s="198">
        <v>1.2885639999999998</v>
      </c>
      <c r="J30" s="198">
        <v>1.295118</v>
      </c>
      <c r="K30" s="291">
        <v>2.3620960000000002</v>
      </c>
      <c r="L30" s="287">
        <v>18.695450000000001</v>
      </c>
      <c r="M30" s="292">
        <v>30.139988000000002</v>
      </c>
      <c r="N30" s="198">
        <v>164.82588499999997</v>
      </c>
      <c r="O30" s="216">
        <v>0.31417334889253595</v>
      </c>
      <c r="U30" s="285"/>
    </row>
    <row r="31" spans="1:21" ht="12.75" customHeight="1" x14ac:dyDescent="0.2">
      <c r="A31" s="174" t="s">
        <v>2</v>
      </c>
      <c r="B31" s="291">
        <v>4.8044279999999997</v>
      </c>
      <c r="C31" s="287">
        <v>4.0975570000000001</v>
      </c>
      <c r="D31" s="292">
        <v>6.9184530000000004</v>
      </c>
      <c r="E31" s="291">
        <v>3.9346860000000001</v>
      </c>
      <c r="F31" s="287">
        <v>1.254704</v>
      </c>
      <c r="G31" s="292">
        <v>0.60117799999999999</v>
      </c>
      <c r="H31" s="198">
        <v>0.45601799999999998</v>
      </c>
      <c r="I31" s="198">
        <v>0.52233999999999992</v>
      </c>
      <c r="J31" s="198">
        <v>0.78271199999999996</v>
      </c>
      <c r="K31" s="291">
        <v>1.272683</v>
      </c>
      <c r="L31" s="287">
        <v>2.932931</v>
      </c>
      <c r="M31" s="292">
        <v>4.5922659999999995</v>
      </c>
      <c r="N31" s="198">
        <v>32.169955999999999</v>
      </c>
      <c r="O31" s="216">
        <v>0.13852929809955022</v>
      </c>
    </row>
    <row r="32" spans="1:21" x14ac:dyDescent="0.2">
      <c r="A32" s="174" t="s">
        <v>6</v>
      </c>
      <c r="B32" s="291">
        <v>0.79339499999999996</v>
      </c>
      <c r="C32" s="287">
        <v>0.76759199999999994</v>
      </c>
      <c r="D32" s="292">
        <v>1.1624349999999999</v>
      </c>
      <c r="E32" s="291">
        <v>0.54074500000000003</v>
      </c>
      <c r="F32" s="287">
        <v>0.296765</v>
      </c>
      <c r="G32" s="292">
        <v>0.10932900000000001</v>
      </c>
      <c r="H32" s="198">
        <v>4.5350000000000001E-2</v>
      </c>
      <c r="I32" s="198">
        <v>5.2516E-2</v>
      </c>
      <c r="J32" s="198">
        <v>5.1764999999999999E-2</v>
      </c>
      <c r="K32" s="291">
        <v>0.10355299999999999</v>
      </c>
      <c r="L32" s="287">
        <v>0.32292300000000002</v>
      </c>
      <c r="M32" s="292">
        <v>0.574021</v>
      </c>
      <c r="N32" s="198">
        <v>4.8203889999999996</v>
      </c>
      <c r="O32" s="216">
        <v>1.3301943904555734E-2</v>
      </c>
    </row>
    <row r="33" spans="1:15" x14ac:dyDescent="0.2">
      <c r="A33" s="174" t="s">
        <v>25</v>
      </c>
      <c r="B33" s="291">
        <v>879.92435199999977</v>
      </c>
      <c r="C33" s="287">
        <v>712.18585399999984</v>
      </c>
      <c r="D33" s="292">
        <v>687.31047100000012</v>
      </c>
      <c r="E33" s="291">
        <v>529.84420899999998</v>
      </c>
      <c r="F33" s="287">
        <v>274.06566299999992</v>
      </c>
      <c r="G33" s="292">
        <v>173.01238599999999</v>
      </c>
      <c r="H33" s="198">
        <v>124.17661799999999</v>
      </c>
      <c r="I33" s="198">
        <v>165.039525</v>
      </c>
      <c r="J33" s="198">
        <v>193.49423100000004</v>
      </c>
      <c r="K33" s="291">
        <v>351.58019199999995</v>
      </c>
      <c r="L33" s="287">
        <v>712.49609799999996</v>
      </c>
      <c r="M33" s="292">
        <v>881.76959899999997</v>
      </c>
      <c r="N33" s="198">
        <v>5684.8991979999992</v>
      </c>
      <c r="O33" s="216">
        <v>0.18579806304167973</v>
      </c>
    </row>
    <row r="34" spans="1:15" x14ac:dyDescent="0.2">
      <c r="A34" s="174" t="s">
        <v>5</v>
      </c>
      <c r="B34" s="291">
        <v>532.38996300000008</v>
      </c>
      <c r="C34" s="287">
        <v>529.24805500000014</v>
      </c>
      <c r="D34" s="292">
        <v>477.34044399999993</v>
      </c>
      <c r="E34" s="291">
        <v>372.18940399999997</v>
      </c>
      <c r="F34" s="287">
        <v>181.30611500000001</v>
      </c>
      <c r="G34" s="292">
        <v>94.584763999999979</v>
      </c>
      <c r="H34" s="198">
        <v>79.278089000000008</v>
      </c>
      <c r="I34" s="198">
        <v>63.582113999999997</v>
      </c>
      <c r="J34" s="198">
        <v>83.746662000000015</v>
      </c>
      <c r="K34" s="291">
        <v>167.91646200000008</v>
      </c>
      <c r="L34" s="287">
        <v>436.72053599999992</v>
      </c>
      <c r="M34" s="292">
        <v>574.34005899999988</v>
      </c>
      <c r="N34" s="198">
        <v>3592.6426670000001</v>
      </c>
      <c r="O34" s="216">
        <v>0.22677322601589414</v>
      </c>
    </row>
    <row r="35" spans="1:15" x14ac:dyDescent="0.2">
      <c r="A35" s="174" t="s">
        <v>3</v>
      </c>
      <c r="B35" s="291">
        <v>12.755387999999998</v>
      </c>
      <c r="C35" s="287">
        <v>12.778801000000001</v>
      </c>
      <c r="D35" s="292">
        <v>11.700916999999999</v>
      </c>
      <c r="E35" s="291">
        <v>8.0332940000000015</v>
      </c>
      <c r="F35" s="287">
        <v>2.8035209999999999</v>
      </c>
      <c r="G35" s="292">
        <v>1.0329380000000001</v>
      </c>
      <c r="H35" s="198">
        <v>3.0963630000000002</v>
      </c>
      <c r="I35" s="198">
        <v>1.7577400000000001</v>
      </c>
      <c r="J35" s="198">
        <v>1.839755</v>
      </c>
      <c r="K35" s="291">
        <v>3.5359600000000002</v>
      </c>
      <c r="L35" s="287">
        <v>8.8861629999999998</v>
      </c>
      <c r="M35" s="292">
        <v>11.692971999999999</v>
      </c>
      <c r="N35" s="198">
        <v>79.913811999999993</v>
      </c>
      <c r="O35" s="216">
        <v>5.1073615341541374E-2</v>
      </c>
    </row>
    <row r="36" spans="1:15" ht="12" customHeight="1" x14ac:dyDescent="0.2">
      <c r="A36" s="199" t="s">
        <v>188</v>
      </c>
      <c r="B36" s="71"/>
      <c r="C36" s="71"/>
      <c r="D36" s="8"/>
      <c r="F36" s="10"/>
      <c r="G36" s="103"/>
      <c r="H36" s="103"/>
      <c r="I36" s="103"/>
      <c r="J36" s="103"/>
      <c r="K36" s="103"/>
      <c r="O36" s="3"/>
    </row>
    <row r="37" spans="1:15" x14ac:dyDescent="0.2">
      <c r="A37" s="199"/>
      <c r="B37" s="71"/>
      <c r="C37" s="71"/>
    </row>
    <row r="38" spans="1:15" x14ac:dyDescent="0.2">
      <c r="B38" s="78"/>
      <c r="C38" s="78"/>
      <c r="D38" s="78"/>
    </row>
    <row r="39" spans="1:15" x14ac:dyDescent="0.2">
      <c r="B39" s="78"/>
      <c r="C39" s="78"/>
      <c r="D39" s="78"/>
    </row>
    <row r="40" spans="1:15" x14ac:dyDescent="0.2">
      <c r="B40" s="78"/>
      <c r="C40" s="78"/>
      <c r="D40" s="78"/>
      <c r="M40" s="109" t="s">
        <v>168</v>
      </c>
      <c r="N40" s="116">
        <f>O7</f>
        <v>4.1200075116485636E-2</v>
      </c>
    </row>
    <row r="41" spans="1:15" x14ac:dyDescent="0.2">
      <c r="B41" s="120"/>
      <c r="C41" s="120"/>
      <c r="D41" s="120"/>
      <c r="M41" s="109" t="s">
        <v>59</v>
      </c>
      <c r="N41" s="116">
        <f>O8</f>
        <v>3.1394048050762263E-2</v>
      </c>
    </row>
    <row r="42" spans="1:15" x14ac:dyDescent="0.2">
      <c r="B42" s="78"/>
      <c r="C42" s="78"/>
      <c r="D42" s="78"/>
      <c r="M42" s="109" t="s">
        <v>117</v>
      </c>
      <c r="N42" s="116">
        <f>O9</f>
        <v>4.4620116583680022E-2</v>
      </c>
    </row>
  </sheetData>
  <mergeCells count="7">
    <mergeCell ref="A5:A6"/>
    <mergeCell ref="N5:N6"/>
    <mergeCell ref="O5:O6"/>
    <mergeCell ref="B5:D5"/>
    <mergeCell ref="E5:G5"/>
    <mergeCell ref="H5:J5"/>
    <mergeCell ref="K5:M5"/>
  </mergeCells>
  <conditionalFormatting sqref="O10:O25 O28:O35">
    <cfRule type="dataBar" priority="1">
      <dataBar>
        <cfvo type="num" val="0"/>
        <cfvo type="num" val="1"/>
        <color theme="9"/>
      </dataBar>
      <extLst>
        <ext xmlns:x14="http://schemas.microsoft.com/office/spreadsheetml/2009/9/main" uri="{B025F937-C7B1-47D3-B67F-A62EFF666E3E}">
          <x14:id>{434664EA-4D25-45A7-8C03-F8AE07084FA9}</x14:id>
        </ext>
      </extLst>
    </cfRule>
  </conditionalFormatting>
  <pageMargins left="0.31496062992125984" right="0.31496062992125984" top="0.35433070866141736" bottom="0.35433070866141736" header="0.31496062992125984" footer="0.19685039370078741"/>
  <pageSetup paperSize="9" scale="9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434664EA-4D25-45A7-8C03-F8AE07084FA9}">
            <x14:dataBar minLength="0" maxLength="100" gradient="0" direction="rightToLeft">
              <x14:cfvo type="num">
                <xm:f>0</xm:f>
              </x14:cfvo>
              <x14:cfvo type="num">
                <xm:f>1</xm:f>
              </x14:cfvo>
              <x14:negativeFillColor rgb="FFFF0000"/>
              <x14:axisColor rgb="FF000000"/>
            </x14:dataBar>
          </x14:cfRule>
          <xm:sqref>O10:O25 O28:O35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20"/>
  <dimension ref="A1:U41"/>
  <sheetViews>
    <sheetView showGridLines="0" view="pageBreakPreview" zoomScaleNormal="70" zoomScaleSheetLayoutView="100" workbookViewId="0">
      <selection activeCell="Q43" sqref="Q43"/>
    </sheetView>
  </sheetViews>
  <sheetFormatPr defaultColWidth="9.140625" defaultRowHeight="12" x14ac:dyDescent="0.2"/>
  <cols>
    <col min="1" max="1" width="31.7109375" style="74" customWidth="1"/>
    <col min="2" max="13" width="8" style="74" customWidth="1"/>
    <col min="14" max="14" width="8.42578125" style="74" customWidth="1"/>
    <col min="15" max="15" width="7.85546875" style="74" customWidth="1"/>
    <col min="16" max="21" width="9.140625" style="74" customWidth="1"/>
    <col min="22" max="16384" width="9.140625" style="74"/>
  </cols>
  <sheetData>
    <row r="1" spans="1:21" ht="18" x14ac:dyDescent="0.25">
      <c r="A1" s="248" t="s">
        <v>282</v>
      </c>
      <c r="O1" s="251" t="str">
        <f>'3'!N1</f>
        <v>2023</v>
      </c>
    </row>
    <row r="2" spans="1:21" ht="1.5" customHeight="1" x14ac:dyDescent="0.2">
      <c r="F2" s="103"/>
      <c r="G2" s="103"/>
      <c r="H2" s="103"/>
      <c r="I2" s="103"/>
      <c r="J2" s="103"/>
      <c r="K2" s="103"/>
    </row>
    <row r="3" spans="1:21" ht="12" customHeight="1" x14ac:dyDescent="0.2">
      <c r="F3" s="103"/>
      <c r="G3" s="103"/>
      <c r="H3" s="103"/>
      <c r="I3" s="103"/>
      <c r="J3" s="103"/>
      <c r="K3" s="103"/>
    </row>
    <row r="4" spans="1:21" x14ac:dyDescent="0.2">
      <c r="A4" s="132"/>
      <c r="B4" s="127"/>
      <c r="C4" s="127"/>
      <c r="D4" s="127"/>
      <c r="E4" s="127"/>
      <c r="F4" s="109"/>
      <c r="K4" s="109"/>
      <c r="L4" s="126"/>
    </row>
    <row r="5" spans="1:21" ht="12.75" customHeight="1" x14ac:dyDescent="0.2">
      <c r="A5" s="341"/>
      <c r="B5" s="333" t="s">
        <v>42</v>
      </c>
      <c r="C5" s="334"/>
      <c r="D5" s="335"/>
      <c r="E5" s="333" t="s">
        <v>43</v>
      </c>
      <c r="F5" s="334"/>
      <c r="G5" s="335"/>
      <c r="H5" s="333" t="s">
        <v>44</v>
      </c>
      <c r="I5" s="334"/>
      <c r="J5" s="335"/>
      <c r="K5" s="333" t="s">
        <v>45</v>
      </c>
      <c r="L5" s="334"/>
      <c r="M5" s="335"/>
      <c r="N5" s="336" t="s">
        <v>7</v>
      </c>
      <c r="O5" s="343" t="s">
        <v>216</v>
      </c>
    </row>
    <row r="6" spans="1:21" x14ac:dyDescent="0.2">
      <c r="A6" s="342"/>
      <c r="B6" s="289" t="s">
        <v>8</v>
      </c>
      <c r="C6" s="288" t="s">
        <v>9</v>
      </c>
      <c r="D6" s="290" t="s">
        <v>10</v>
      </c>
      <c r="E6" s="289" t="s">
        <v>11</v>
      </c>
      <c r="F6" s="288" t="s">
        <v>12</v>
      </c>
      <c r="G6" s="290" t="s">
        <v>13</v>
      </c>
      <c r="H6" s="289" t="s">
        <v>14</v>
      </c>
      <c r="I6" s="288" t="s">
        <v>15</v>
      </c>
      <c r="J6" s="290" t="s">
        <v>16</v>
      </c>
      <c r="K6" s="289" t="s">
        <v>17</v>
      </c>
      <c r="L6" s="288" t="s">
        <v>18</v>
      </c>
      <c r="M6" s="290" t="s">
        <v>19</v>
      </c>
      <c r="N6" s="336"/>
      <c r="O6" s="343"/>
      <c r="P6" s="109"/>
      <c r="U6" s="109"/>
    </row>
    <row r="7" spans="1:21" ht="13.5" x14ac:dyDescent="0.2">
      <c r="A7" s="171" t="s">
        <v>203</v>
      </c>
      <c r="B7" s="295">
        <v>2171.2682000000013</v>
      </c>
      <c r="C7" s="204">
        <v>2171.2682000000013</v>
      </c>
      <c r="D7" s="296">
        <v>2171.2692000000015</v>
      </c>
      <c r="E7" s="295">
        <v>2167.0602000000017</v>
      </c>
      <c r="F7" s="204">
        <v>2167.3812000000021</v>
      </c>
      <c r="G7" s="296">
        <v>2167.231200000002</v>
      </c>
      <c r="H7" s="295">
        <v>2167.8070000000021</v>
      </c>
      <c r="I7" s="204">
        <v>2168.2650000000021</v>
      </c>
      <c r="J7" s="296">
        <v>2168.3080000000023</v>
      </c>
      <c r="K7" s="295">
        <v>2165.8070000000025</v>
      </c>
      <c r="L7" s="204">
        <v>2165.8070000000025</v>
      </c>
      <c r="M7" s="296">
        <v>2165.4460000000022</v>
      </c>
      <c r="N7" s="204">
        <v>2165.4460000000022</v>
      </c>
      <c r="O7" s="211">
        <v>5.7117216323746327E-2</v>
      </c>
      <c r="P7" s="111"/>
      <c r="U7" s="60"/>
    </row>
    <row r="8" spans="1:21" x14ac:dyDescent="0.2">
      <c r="A8" s="171" t="s">
        <v>163</v>
      </c>
      <c r="B8" s="295">
        <v>874.2730889999998</v>
      </c>
      <c r="C8" s="204">
        <v>814.10009199999979</v>
      </c>
      <c r="D8" s="296">
        <v>756.551557</v>
      </c>
      <c r="E8" s="295">
        <v>657.01185600000099</v>
      </c>
      <c r="F8" s="204">
        <v>453.75899700000019</v>
      </c>
      <c r="G8" s="296">
        <v>319.75443299999995</v>
      </c>
      <c r="H8" s="295">
        <v>296.88124999999997</v>
      </c>
      <c r="I8" s="204">
        <v>277.22685899999993</v>
      </c>
      <c r="J8" s="296">
        <v>278.27367499999997</v>
      </c>
      <c r="K8" s="295">
        <v>475.4260219999997</v>
      </c>
      <c r="L8" s="204">
        <v>716.36263399999984</v>
      </c>
      <c r="M8" s="296">
        <v>850.15282300000024</v>
      </c>
      <c r="N8" s="204">
        <v>6769.7732870000018</v>
      </c>
      <c r="O8" s="211">
        <v>4.8038800609476962E-2</v>
      </c>
      <c r="P8" s="111"/>
      <c r="U8" s="60"/>
    </row>
    <row r="9" spans="1:21" x14ac:dyDescent="0.2">
      <c r="A9" s="171" t="s">
        <v>164</v>
      </c>
      <c r="B9" s="295">
        <v>595.52498700000001</v>
      </c>
      <c r="C9" s="204">
        <v>563.28832399999999</v>
      </c>
      <c r="D9" s="296">
        <v>502.92631500000005</v>
      </c>
      <c r="E9" s="295">
        <v>429.153032</v>
      </c>
      <c r="F9" s="204">
        <v>260.35432600000001</v>
      </c>
      <c r="G9" s="296">
        <v>169.70542599999999</v>
      </c>
      <c r="H9" s="295">
        <v>163.67772399999998</v>
      </c>
      <c r="I9" s="204">
        <v>136.795997</v>
      </c>
      <c r="J9" s="296">
        <v>129.77114799999998</v>
      </c>
      <c r="K9" s="295">
        <v>264.77686500000004</v>
      </c>
      <c r="L9" s="204">
        <v>453.86535099999992</v>
      </c>
      <c r="M9" s="296">
        <v>565.46716900000001</v>
      </c>
      <c r="N9" s="204">
        <v>4235.3066640000006</v>
      </c>
      <c r="O9" s="212">
        <v>5.5872743120163326E-2</v>
      </c>
      <c r="P9" s="101"/>
      <c r="U9" s="104"/>
    </row>
    <row r="10" spans="1:21" x14ac:dyDescent="0.2">
      <c r="A10" s="174" t="s">
        <v>40</v>
      </c>
      <c r="B10" s="297">
        <v>200.87218900000005</v>
      </c>
      <c r="C10" s="205">
        <v>189.10689000000002</v>
      </c>
      <c r="D10" s="298">
        <v>175.923384</v>
      </c>
      <c r="E10" s="297">
        <v>136.58916600000001</v>
      </c>
      <c r="F10" s="205">
        <v>93.150532000000013</v>
      </c>
      <c r="G10" s="298">
        <v>63.916148</v>
      </c>
      <c r="H10" s="297">
        <v>66.201262</v>
      </c>
      <c r="I10" s="205">
        <v>39.118581999999996</v>
      </c>
      <c r="J10" s="298">
        <v>40.049481</v>
      </c>
      <c r="K10" s="297">
        <v>82.623555999999994</v>
      </c>
      <c r="L10" s="205">
        <v>139.25970299999997</v>
      </c>
      <c r="M10" s="298">
        <v>186.33422099999999</v>
      </c>
      <c r="N10" s="205">
        <v>1413.1451140000001</v>
      </c>
      <c r="O10" s="213">
        <v>0.18341039197181366</v>
      </c>
      <c r="P10" s="101"/>
      <c r="U10" s="128"/>
    </row>
    <row r="11" spans="1:21" x14ac:dyDescent="0.2">
      <c r="A11" s="174" t="s">
        <v>39</v>
      </c>
      <c r="B11" s="297">
        <v>10.708264000000002</v>
      </c>
      <c r="C11" s="205">
        <v>9.9921659999999992</v>
      </c>
      <c r="D11" s="298">
        <v>10.227138</v>
      </c>
      <c r="E11" s="297">
        <v>8.5029640000000004</v>
      </c>
      <c r="F11" s="205">
        <v>8.7376280000000008</v>
      </c>
      <c r="G11" s="298">
        <v>7.666423</v>
      </c>
      <c r="H11" s="297">
        <v>7.2826319999999996</v>
      </c>
      <c r="I11" s="205">
        <v>8.034593000000001</v>
      </c>
      <c r="J11" s="298">
        <v>7.6787119999999991</v>
      </c>
      <c r="K11" s="297">
        <v>8.7975960000000004</v>
      </c>
      <c r="L11" s="205">
        <v>11.138881000000001</v>
      </c>
      <c r="M11" s="298">
        <v>12.456182000000002</v>
      </c>
      <c r="N11" s="205">
        <v>111.223179</v>
      </c>
      <c r="O11" s="213">
        <v>0.19808607445953139</v>
      </c>
      <c r="P11" s="101"/>
      <c r="U11" s="128"/>
    </row>
    <row r="12" spans="1:21" x14ac:dyDescent="0.2">
      <c r="A12" s="174" t="s">
        <v>38</v>
      </c>
      <c r="B12" s="297">
        <v>0</v>
      </c>
      <c r="C12" s="205">
        <v>0</v>
      </c>
      <c r="D12" s="298">
        <v>0</v>
      </c>
      <c r="E12" s="297">
        <v>0</v>
      </c>
      <c r="F12" s="205">
        <v>0</v>
      </c>
      <c r="G12" s="298">
        <v>0</v>
      </c>
      <c r="H12" s="297">
        <v>0</v>
      </c>
      <c r="I12" s="205">
        <v>0</v>
      </c>
      <c r="J12" s="298">
        <v>0</v>
      </c>
      <c r="K12" s="297">
        <v>0</v>
      </c>
      <c r="L12" s="205">
        <v>0</v>
      </c>
      <c r="M12" s="298">
        <v>0</v>
      </c>
      <c r="N12" s="205">
        <v>0</v>
      </c>
      <c r="O12" s="213">
        <v>0</v>
      </c>
      <c r="P12" s="101"/>
      <c r="U12" s="128"/>
    </row>
    <row r="13" spans="1:21" x14ac:dyDescent="0.2">
      <c r="A13" s="174" t="s">
        <v>60</v>
      </c>
      <c r="B13" s="297">
        <v>0</v>
      </c>
      <c r="C13" s="205">
        <v>0</v>
      </c>
      <c r="D13" s="298">
        <v>0</v>
      </c>
      <c r="E13" s="297">
        <v>0</v>
      </c>
      <c r="F13" s="205">
        <v>0</v>
      </c>
      <c r="G13" s="298">
        <v>0</v>
      </c>
      <c r="H13" s="297">
        <v>0</v>
      </c>
      <c r="I13" s="205">
        <v>0</v>
      </c>
      <c r="J13" s="298">
        <v>0</v>
      </c>
      <c r="K13" s="297">
        <v>0</v>
      </c>
      <c r="L13" s="205">
        <v>0</v>
      </c>
      <c r="M13" s="298">
        <v>0</v>
      </c>
      <c r="N13" s="205">
        <v>0</v>
      </c>
      <c r="O13" s="213">
        <v>0</v>
      </c>
      <c r="P13" s="101"/>
      <c r="U13" s="128"/>
    </row>
    <row r="14" spans="1:21" x14ac:dyDescent="0.2">
      <c r="A14" s="174" t="s">
        <v>61</v>
      </c>
      <c r="B14" s="297">
        <v>0</v>
      </c>
      <c r="C14" s="205">
        <v>0</v>
      </c>
      <c r="D14" s="298">
        <v>0</v>
      </c>
      <c r="E14" s="297">
        <v>0</v>
      </c>
      <c r="F14" s="205">
        <v>0</v>
      </c>
      <c r="G14" s="298">
        <v>0</v>
      </c>
      <c r="H14" s="297">
        <v>0</v>
      </c>
      <c r="I14" s="205">
        <v>0</v>
      </c>
      <c r="J14" s="298">
        <v>0</v>
      </c>
      <c r="K14" s="297">
        <v>0</v>
      </c>
      <c r="L14" s="205">
        <v>0</v>
      </c>
      <c r="M14" s="298">
        <v>0</v>
      </c>
      <c r="N14" s="205">
        <v>0</v>
      </c>
      <c r="O14" s="213">
        <v>0</v>
      </c>
      <c r="P14" s="101"/>
      <c r="U14" s="128"/>
    </row>
    <row r="15" spans="1:21" x14ac:dyDescent="0.2">
      <c r="A15" s="174" t="s">
        <v>62</v>
      </c>
      <c r="B15" s="297">
        <v>0</v>
      </c>
      <c r="C15" s="205">
        <v>0</v>
      </c>
      <c r="D15" s="298">
        <v>0</v>
      </c>
      <c r="E15" s="297">
        <v>0</v>
      </c>
      <c r="F15" s="205">
        <v>0</v>
      </c>
      <c r="G15" s="298">
        <v>0</v>
      </c>
      <c r="H15" s="297">
        <v>0</v>
      </c>
      <c r="I15" s="205">
        <v>0</v>
      </c>
      <c r="J15" s="298">
        <v>0</v>
      </c>
      <c r="K15" s="297">
        <v>0</v>
      </c>
      <c r="L15" s="205">
        <v>0</v>
      </c>
      <c r="M15" s="298">
        <v>0</v>
      </c>
      <c r="N15" s="205">
        <v>0</v>
      </c>
      <c r="O15" s="213">
        <v>0</v>
      </c>
      <c r="P15" s="101"/>
      <c r="U15" s="128"/>
    </row>
    <row r="16" spans="1:21" x14ac:dyDescent="0.2">
      <c r="A16" s="174" t="s">
        <v>37</v>
      </c>
      <c r="B16" s="297">
        <v>258.67048399999999</v>
      </c>
      <c r="C16" s="205">
        <v>242.11475899999999</v>
      </c>
      <c r="D16" s="298">
        <v>213.30773400000001</v>
      </c>
      <c r="E16" s="297">
        <v>191.74471599999998</v>
      </c>
      <c r="F16" s="205">
        <v>103.11162999999999</v>
      </c>
      <c r="G16" s="298">
        <v>46.867014000000005</v>
      </c>
      <c r="H16" s="297">
        <v>53.263742000000001</v>
      </c>
      <c r="I16" s="205">
        <v>50.255513999999998</v>
      </c>
      <c r="J16" s="298">
        <v>47.327700999999998</v>
      </c>
      <c r="K16" s="297">
        <v>55.077675000000006</v>
      </c>
      <c r="L16" s="205">
        <v>108.43076500000001</v>
      </c>
      <c r="M16" s="298">
        <v>147.554664</v>
      </c>
      <c r="N16" s="205">
        <v>1517.726398</v>
      </c>
      <c r="O16" s="213">
        <v>4.5761446214986748E-2</v>
      </c>
      <c r="P16" s="101"/>
      <c r="U16" s="128"/>
    </row>
    <row r="17" spans="1:21" x14ac:dyDescent="0.2">
      <c r="A17" s="174" t="s">
        <v>72</v>
      </c>
      <c r="B17" s="297">
        <v>26.794</v>
      </c>
      <c r="C17" s="205">
        <v>25.157580000000003</v>
      </c>
      <c r="D17" s="298">
        <v>21.71086</v>
      </c>
      <c r="E17" s="297">
        <v>20.40615</v>
      </c>
      <c r="F17" s="205">
        <v>9.14696</v>
      </c>
      <c r="G17" s="298">
        <v>4.7410299999999994</v>
      </c>
      <c r="H17" s="297">
        <v>5.43886</v>
      </c>
      <c r="I17" s="205">
        <v>5.6119700000000003</v>
      </c>
      <c r="J17" s="298">
        <v>5.7907500000000001</v>
      </c>
      <c r="K17" s="297">
        <v>67.69659</v>
      </c>
      <c r="L17" s="205">
        <v>118.38717999999999</v>
      </c>
      <c r="M17" s="298">
        <v>136.79957999999999</v>
      </c>
      <c r="N17" s="205">
        <v>447.68151</v>
      </c>
      <c r="O17" s="213">
        <v>0.91602630161930343</v>
      </c>
      <c r="P17" s="101"/>
      <c r="U17" s="128"/>
    </row>
    <row r="18" spans="1:21" x14ac:dyDescent="0.2">
      <c r="A18" s="174" t="s">
        <v>36</v>
      </c>
      <c r="B18" s="297">
        <v>0</v>
      </c>
      <c r="C18" s="205">
        <v>0</v>
      </c>
      <c r="D18" s="298">
        <v>0</v>
      </c>
      <c r="E18" s="297">
        <v>0</v>
      </c>
      <c r="F18" s="205">
        <v>0</v>
      </c>
      <c r="G18" s="298">
        <v>0</v>
      </c>
      <c r="H18" s="297">
        <v>0</v>
      </c>
      <c r="I18" s="205">
        <v>0</v>
      </c>
      <c r="J18" s="298">
        <v>0</v>
      </c>
      <c r="K18" s="297">
        <v>0</v>
      </c>
      <c r="L18" s="205">
        <v>0</v>
      </c>
      <c r="M18" s="298">
        <v>0</v>
      </c>
      <c r="N18" s="205">
        <v>0</v>
      </c>
      <c r="O18" s="213">
        <v>0</v>
      </c>
      <c r="P18" s="101"/>
      <c r="U18" s="128"/>
    </row>
    <row r="19" spans="1:21" x14ac:dyDescent="0.2">
      <c r="A19" s="174" t="s">
        <v>35</v>
      </c>
      <c r="B19" s="297">
        <v>0</v>
      </c>
      <c r="C19" s="205">
        <v>0</v>
      </c>
      <c r="D19" s="298">
        <v>0</v>
      </c>
      <c r="E19" s="297">
        <v>0</v>
      </c>
      <c r="F19" s="205">
        <v>0</v>
      </c>
      <c r="G19" s="298">
        <v>0</v>
      </c>
      <c r="H19" s="297">
        <v>0</v>
      </c>
      <c r="I19" s="205">
        <v>0</v>
      </c>
      <c r="J19" s="298">
        <v>0</v>
      </c>
      <c r="K19" s="297">
        <v>0</v>
      </c>
      <c r="L19" s="205">
        <v>0</v>
      </c>
      <c r="M19" s="298">
        <v>0</v>
      </c>
      <c r="N19" s="205">
        <v>0</v>
      </c>
      <c r="O19" s="213">
        <v>0</v>
      </c>
      <c r="P19" s="101"/>
      <c r="U19" s="128"/>
    </row>
    <row r="20" spans="1:21" x14ac:dyDescent="0.2">
      <c r="A20" s="174" t="s">
        <v>34</v>
      </c>
      <c r="B20" s="297">
        <v>0</v>
      </c>
      <c r="C20" s="205">
        <v>0</v>
      </c>
      <c r="D20" s="298">
        <v>0</v>
      </c>
      <c r="E20" s="297">
        <v>0</v>
      </c>
      <c r="F20" s="205">
        <v>0</v>
      </c>
      <c r="G20" s="298">
        <v>0</v>
      </c>
      <c r="H20" s="297">
        <v>0</v>
      </c>
      <c r="I20" s="205">
        <v>0</v>
      </c>
      <c r="J20" s="298">
        <v>0</v>
      </c>
      <c r="K20" s="297">
        <v>0</v>
      </c>
      <c r="L20" s="205">
        <v>0</v>
      </c>
      <c r="M20" s="298">
        <v>0</v>
      </c>
      <c r="N20" s="205">
        <v>0</v>
      </c>
      <c r="O20" s="213">
        <v>0</v>
      </c>
      <c r="P20" s="101"/>
      <c r="U20" s="128"/>
    </row>
    <row r="21" spans="1:21" x14ac:dyDescent="0.2">
      <c r="A21" s="174" t="s">
        <v>33</v>
      </c>
      <c r="B21" s="297">
        <v>1.1237429999999999</v>
      </c>
      <c r="C21" s="205">
        <v>0.649065</v>
      </c>
      <c r="D21" s="298">
        <v>0.77906399999999998</v>
      </c>
      <c r="E21" s="297">
        <v>0.80681199999999997</v>
      </c>
      <c r="F21" s="205">
        <v>0.737174</v>
      </c>
      <c r="G21" s="298">
        <v>0.66531700000000005</v>
      </c>
      <c r="H21" s="297">
        <v>0.68022099999999996</v>
      </c>
      <c r="I21" s="205">
        <v>0.80181199999999997</v>
      </c>
      <c r="J21" s="298">
        <v>0.69931100000000002</v>
      </c>
      <c r="K21" s="297">
        <v>0.70186499999999996</v>
      </c>
      <c r="L21" s="205">
        <v>0.47895900000000002</v>
      </c>
      <c r="M21" s="298">
        <v>0.54907600000000001</v>
      </c>
      <c r="N21" s="205">
        <v>8.6724189999999979</v>
      </c>
      <c r="O21" s="213">
        <v>2.8148054952957515E-3</v>
      </c>
      <c r="P21" s="101"/>
      <c r="U21" s="128"/>
    </row>
    <row r="22" spans="1:21" x14ac:dyDescent="0.2">
      <c r="A22" s="174" t="s">
        <v>32</v>
      </c>
      <c r="B22" s="297">
        <v>7.8836000000000003E-2</v>
      </c>
      <c r="C22" s="205">
        <v>7.5066000000000008E-2</v>
      </c>
      <c r="D22" s="298">
        <v>6.4443E-2</v>
      </c>
      <c r="E22" s="297">
        <v>6.7944000000000004E-2</v>
      </c>
      <c r="F22" s="205">
        <v>3.2802999999999999E-2</v>
      </c>
      <c r="G22" s="298">
        <v>1.8620000000000001E-2</v>
      </c>
      <c r="H22" s="297">
        <v>7.8836000000000003E-2</v>
      </c>
      <c r="I22" s="205">
        <v>7.5066000000000008E-2</v>
      </c>
      <c r="J22" s="298">
        <v>6.4443E-2</v>
      </c>
      <c r="K22" s="297">
        <v>3.925E-2</v>
      </c>
      <c r="L22" s="205">
        <v>6.9331000000000004E-2</v>
      </c>
      <c r="M22" s="298">
        <v>7.2626999999999997E-2</v>
      </c>
      <c r="N22" s="205">
        <v>0.73726500000000017</v>
      </c>
      <c r="O22" s="213">
        <v>2.6921757740950935E-4</v>
      </c>
      <c r="P22" s="101"/>
      <c r="U22" s="128"/>
    </row>
    <row r="23" spans="1:21" x14ac:dyDescent="0.2">
      <c r="A23" s="174" t="s">
        <v>3</v>
      </c>
      <c r="B23" s="297">
        <v>0</v>
      </c>
      <c r="C23" s="205">
        <v>0</v>
      </c>
      <c r="D23" s="298">
        <v>0</v>
      </c>
      <c r="E23" s="297">
        <v>0</v>
      </c>
      <c r="F23" s="205">
        <v>0</v>
      </c>
      <c r="G23" s="298">
        <v>0</v>
      </c>
      <c r="H23" s="297">
        <v>0</v>
      </c>
      <c r="I23" s="205">
        <v>0</v>
      </c>
      <c r="J23" s="298">
        <v>0</v>
      </c>
      <c r="K23" s="297">
        <v>0</v>
      </c>
      <c r="L23" s="205">
        <v>0</v>
      </c>
      <c r="M23" s="298">
        <v>0</v>
      </c>
      <c r="N23" s="205">
        <v>0</v>
      </c>
      <c r="O23" s="213">
        <v>0</v>
      </c>
      <c r="P23" s="101"/>
      <c r="U23" s="128"/>
    </row>
    <row r="24" spans="1:21" x14ac:dyDescent="0.2">
      <c r="A24" s="174" t="s">
        <v>31</v>
      </c>
      <c r="B24" s="297">
        <v>11.740703</v>
      </c>
      <c r="C24" s="205">
        <v>8.419833999999998</v>
      </c>
      <c r="D24" s="298">
        <v>0.51259100000000002</v>
      </c>
      <c r="E24" s="297">
        <v>2.5187349999999999</v>
      </c>
      <c r="F24" s="205">
        <v>2.6171729999999997</v>
      </c>
      <c r="G24" s="298">
        <v>4.5093750000000004</v>
      </c>
      <c r="H24" s="297">
        <v>0.91500499999999996</v>
      </c>
      <c r="I24" s="205">
        <v>1.5760020000000001</v>
      </c>
      <c r="J24" s="298">
        <v>1.1510169999999997</v>
      </c>
      <c r="K24" s="297">
        <v>3.6603889999999994</v>
      </c>
      <c r="L24" s="205">
        <v>8.0630279999999992</v>
      </c>
      <c r="M24" s="298">
        <v>5.3054050000000004</v>
      </c>
      <c r="N24" s="205">
        <v>50.989257000000002</v>
      </c>
      <c r="O24" s="213">
        <v>0.13217341654827461</v>
      </c>
      <c r="P24" s="101"/>
      <c r="U24" s="128"/>
    </row>
    <row r="25" spans="1:21" x14ac:dyDescent="0.2">
      <c r="A25" s="174" t="s">
        <v>30</v>
      </c>
      <c r="B25" s="297">
        <v>85.536768000000009</v>
      </c>
      <c r="C25" s="205">
        <v>87.772963999999973</v>
      </c>
      <c r="D25" s="298">
        <v>80.401101000000011</v>
      </c>
      <c r="E25" s="297">
        <v>68.516545000000008</v>
      </c>
      <c r="F25" s="205">
        <v>42.820425999999976</v>
      </c>
      <c r="G25" s="298">
        <v>41.321498999999989</v>
      </c>
      <c r="H25" s="297">
        <v>29.817165999999997</v>
      </c>
      <c r="I25" s="205">
        <v>31.322457999999994</v>
      </c>
      <c r="J25" s="298">
        <v>27.009733000000001</v>
      </c>
      <c r="K25" s="297">
        <v>46.179943999999999</v>
      </c>
      <c r="L25" s="205">
        <v>68.037503999999998</v>
      </c>
      <c r="M25" s="298">
        <v>76.395413999999988</v>
      </c>
      <c r="N25" s="205">
        <v>685.13152200000002</v>
      </c>
      <c r="O25" s="213">
        <v>3.4916594835712994E-2</v>
      </c>
      <c r="P25" s="101"/>
      <c r="U25" s="98"/>
    </row>
    <row r="26" spans="1:21" ht="13.5" customHeight="1" x14ac:dyDescent="0.2">
      <c r="A26" s="172" t="s">
        <v>305</v>
      </c>
      <c r="B26" s="295">
        <v>568.50245500000005</v>
      </c>
      <c r="C26" s="204">
        <v>537.78684499999997</v>
      </c>
      <c r="D26" s="296">
        <v>480.68641699999995</v>
      </c>
      <c r="E26" s="295">
        <v>411.86639300000002</v>
      </c>
      <c r="F26" s="204">
        <v>245.59598800000001</v>
      </c>
      <c r="G26" s="296">
        <v>158.20676899999998</v>
      </c>
      <c r="H26" s="295">
        <v>152.84348</v>
      </c>
      <c r="I26" s="204">
        <v>125.72454699999999</v>
      </c>
      <c r="J26" s="296">
        <v>120.95538999999998</v>
      </c>
      <c r="K26" s="295">
        <v>259.52053799999999</v>
      </c>
      <c r="L26" s="204">
        <v>450.87004499999995</v>
      </c>
      <c r="M26" s="296">
        <v>571.34230400000001</v>
      </c>
      <c r="N26" s="204">
        <v>4083.9011709999995</v>
      </c>
      <c r="O26" s="212">
        <v>5.9769603976690462E-2</v>
      </c>
      <c r="P26" s="10"/>
      <c r="U26" s="78"/>
    </row>
    <row r="27" spans="1:21" ht="12.75" customHeight="1" x14ac:dyDescent="0.2">
      <c r="A27" s="174" t="s">
        <v>26</v>
      </c>
      <c r="B27" s="297">
        <v>94.084581999999997</v>
      </c>
      <c r="C27" s="205">
        <v>87.76442999999999</v>
      </c>
      <c r="D27" s="298">
        <v>86.014365999999995</v>
      </c>
      <c r="E27" s="297">
        <v>73.114640999999992</v>
      </c>
      <c r="F27" s="205">
        <v>54.134640000000005</v>
      </c>
      <c r="G27" s="298">
        <v>37.281686000000001</v>
      </c>
      <c r="H27" s="297">
        <v>37.178792000000001</v>
      </c>
      <c r="I27" s="205">
        <v>40.023288000000001</v>
      </c>
      <c r="J27" s="298">
        <v>38.483031000000004</v>
      </c>
      <c r="K27" s="297">
        <v>55.769798000000009</v>
      </c>
      <c r="L27" s="205">
        <v>80.458128000000002</v>
      </c>
      <c r="M27" s="298">
        <v>93.408333000000027</v>
      </c>
      <c r="N27" s="205">
        <v>777.71571500000005</v>
      </c>
      <c r="O27" s="213">
        <v>4.387556240386082E-2</v>
      </c>
      <c r="P27" s="101"/>
      <c r="U27" s="78"/>
    </row>
    <row r="28" spans="1:21" ht="12.75" customHeight="1" x14ac:dyDescent="0.2">
      <c r="A28" s="174" t="s">
        <v>0</v>
      </c>
      <c r="B28" s="297">
        <v>3.933767</v>
      </c>
      <c r="C28" s="205">
        <v>3.4304489999999999</v>
      </c>
      <c r="D28" s="298">
        <v>3.13456</v>
      </c>
      <c r="E28" s="297">
        <v>2.512702</v>
      </c>
      <c r="F28" s="205">
        <v>1.3303900000000002</v>
      </c>
      <c r="G28" s="298">
        <v>0.79559000000000002</v>
      </c>
      <c r="H28" s="297">
        <v>0.76208000000000009</v>
      </c>
      <c r="I28" s="205">
        <v>0.76861999999999997</v>
      </c>
      <c r="J28" s="298">
        <v>1.048457</v>
      </c>
      <c r="K28" s="297">
        <v>2.1394099999999998</v>
      </c>
      <c r="L28" s="205">
        <v>3.4581300000000001</v>
      </c>
      <c r="M28" s="298">
        <v>3.5891899999999999</v>
      </c>
      <c r="N28" s="205">
        <v>26.903344999999995</v>
      </c>
      <c r="O28" s="213">
        <v>1.8198274288228251E-2</v>
      </c>
      <c r="P28" s="101"/>
      <c r="U28" s="78"/>
    </row>
    <row r="29" spans="1:21" ht="12.75" customHeight="1" x14ac:dyDescent="0.2">
      <c r="A29" s="174" t="s">
        <v>1</v>
      </c>
      <c r="B29" s="297">
        <v>6.6781109999999995</v>
      </c>
      <c r="C29" s="205">
        <v>6.0714659999999991</v>
      </c>
      <c r="D29" s="298">
        <v>5.6426279999999984</v>
      </c>
      <c r="E29" s="297">
        <v>3.8351240000000004</v>
      </c>
      <c r="F29" s="205">
        <v>1.2504869999999999</v>
      </c>
      <c r="G29" s="298">
        <v>0.31011099999999997</v>
      </c>
      <c r="H29" s="297">
        <v>0.23458999999999999</v>
      </c>
      <c r="I29" s="205">
        <v>0.25996900000000001</v>
      </c>
      <c r="J29" s="298">
        <v>0.33824200000000004</v>
      </c>
      <c r="K29" s="297">
        <v>1.7501450000000001</v>
      </c>
      <c r="L29" s="205">
        <v>4.3419030000000003</v>
      </c>
      <c r="M29" s="298">
        <v>7.4879610000000003</v>
      </c>
      <c r="N29" s="205">
        <v>38.200736999999997</v>
      </c>
      <c r="O29" s="213">
        <v>7.2814130337919974E-2</v>
      </c>
      <c r="P29" s="101"/>
      <c r="U29" s="78"/>
    </row>
    <row r="30" spans="1:21" ht="12.75" customHeight="1" x14ac:dyDescent="0.2">
      <c r="A30" s="174" t="s">
        <v>2</v>
      </c>
      <c r="B30" s="297">
        <v>0.62259100000000012</v>
      </c>
      <c r="C30" s="205">
        <v>0.56229300000000004</v>
      </c>
      <c r="D30" s="298">
        <v>0.53873499999999996</v>
      </c>
      <c r="E30" s="297">
        <v>0.44002999999999998</v>
      </c>
      <c r="F30" s="205">
        <v>0.292244</v>
      </c>
      <c r="G30" s="298">
        <v>0.14827500000000002</v>
      </c>
      <c r="H30" s="297">
        <v>0.12670099999999998</v>
      </c>
      <c r="I30" s="205">
        <v>0.14610300000000001</v>
      </c>
      <c r="J30" s="298">
        <v>0.162106</v>
      </c>
      <c r="K30" s="297">
        <v>0.28481000000000001</v>
      </c>
      <c r="L30" s="205">
        <v>0.5371220000000001</v>
      </c>
      <c r="M30" s="298">
        <v>0.683199</v>
      </c>
      <c r="N30" s="205">
        <v>4.5442090000000013</v>
      </c>
      <c r="O30" s="213">
        <v>1.9568136281804652E-2</v>
      </c>
      <c r="P30" s="101"/>
    </row>
    <row r="31" spans="1:21" x14ac:dyDescent="0.2">
      <c r="A31" s="174" t="s">
        <v>6</v>
      </c>
      <c r="B31" s="297">
        <v>2.297831</v>
      </c>
      <c r="C31" s="205">
        <v>2.008832</v>
      </c>
      <c r="D31" s="298">
        <v>2.0371939999999999</v>
      </c>
      <c r="E31" s="297">
        <v>1.8935229999999998</v>
      </c>
      <c r="F31" s="205">
        <v>1.355745</v>
      </c>
      <c r="G31" s="298">
        <v>0.901366</v>
      </c>
      <c r="H31" s="297">
        <v>0.66319799999999995</v>
      </c>
      <c r="I31" s="205">
        <v>0.67672100000000002</v>
      </c>
      <c r="J31" s="298">
        <v>0.82232399999999994</v>
      </c>
      <c r="K31" s="297">
        <v>1.20319</v>
      </c>
      <c r="L31" s="205">
        <v>1.5594839999999999</v>
      </c>
      <c r="M31" s="298">
        <v>1.7389570000000001</v>
      </c>
      <c r="N31" s="205">
        <v>17.158365</v>
      </c>
      <c r="O31" s="213">
        <v>4.7348794614686177E-2</v>
      </c>
      <c r="P31" s="101"/>
    </row>
    <row r="32" spans="1:21" x14ac:dyDescent="0.2">
      <c r="A32" s="174" t="s">
        <v>25</v>
      </c>
      <c r="B32" s="297">
        <v>265.128916</v>
      </c>
      <c r="C32" s="205">
        <v>248.29183999999998</v>
      </c>
      <c r="D32" s="298">
        <v>217.17619199999996</v>
      </c>
      <c r="E32" s="297">
        <v>186.96794299999996</v>
      </c>
      <c r="F32" s="205">
        <v>101.467671</v>
      </c>
      <c r="G32" s="298">
        <v>45.675095999999996</v>
      </c>
      <c r="H32" s="297">
        <v>48.111552000000003</v>
      </c>
      <c r="I32" s="205">
        <v>48.495994999999994</v>
      </c>
      <c r="J32" s="298">
        <v>51.684882999999992</v>
      </c>
      <c r="K32" s="297">
        <v>127.59329200000001</v>
      </c>
      <c r="L32" s="205">
        <v>228.35669999999999</v>
      </c>
      <c r="M32" s="298">
        <v>294.97462000000002</v>
      </c>
      <c r="N32" s="205">
        <v>1863.9246999999998</v>
      </c>
      <c r="O32" s="213">
        <v>6.091815999787302E-2</v>
      </c>
      <c r="P32" s="101"/>
    </row>
    <row r="33" spans="1:16" x14ac:dyDescent="0.2">
      <c r="A33" s="174" t="s">
        <v>5</v>
      </c>
      <c r="B33" s="297">
        <v>156.90320399999999</v>
      </c>
      <c r="C33" s="205">
        <v>151.07070300000001</v>
      </c>
      <c r="D33" s="298">
        <v>143.08189299999998</v>
      </c>
      <c r="E33" s="297">
        <v>126.45131100000002</v>
      </c>
      <c r="F33" s="205">
        <v>80.305510000000012</v>
      </c>
      <c r="G33" s="298">
        <v>53.888688999999992</v>
      </c>
      <c r="H33" s="297">
        <v>48.452864000000005</v>
      </c>
      <c r="I33" s="205">
        <v>29.566628999999999</v>
      </c>
      <c r="J33" s="298">
        <v>24.056739999999994</v>
      </c>
      <c r="K33" s="297">
        <v>64.756354000000002</v>
      </c>
      <c r="L33" s="205">
        <v>120.44225400000001</v>
      </c>
      <c r="M33" s="298">
        <v>153.58309</v>
      </c>
      <c r="N33" s="205">
        <v>1152.5592410000002</v>
      </c>
      <c r="O33" s="213">
        <v>7.2751342530331428E-2</v>
      </c>
      <c r="P33" s="101"/>
    </row>
    <row r="34" spans="1:16" x14ac:dyDescent="0.2">
      <c r="A34" s="174" t="s">
        <v>3</v>
      </c>
      <c r="B34" s="297">
        <v>38.853453000000002</v>
      </c>
      <c r="C34" s="205">
        <v>38.586831999999994</v>
      </c>
      <c r="D34" s="298">
        <v>23.060849000000001</v>
      </c>
      <c r="E34" s="297">
        <v>16.651119000000001</v>
      </c>
      <c r="F34" s="205">
        <v>5.459301</v>
      </c>
      <c r="G34" s="298">
        <v>19.205955999999997</v>
      </c>
      <c r="H34" s="297">
        <v>17.313702999999997</v>
      </c>
      <c r="I34" s="205">
        <v>5.787221999999999</v>
      </c>
      <c r="J34" s="298">
        <v>4.3596069999999996</v>
      </c>
      <c r="K34" s="297">
        <v>6.0235389999999995</v>
      </c>
      <c r="L34" s="205">
        <v>11.716324</v>
      </c>
      <c r="M34" s="298">
        <v>15.876954</v>
      </c>
      <c r="N34" s="205">
        <v>202.894859</v>
      </c>
      <c r="O34" s="213">
        <v>0.12967187678823625</v>
      </c>
      <c r="P34" s="101"/>
    </row>
    <row r="35" spans="1:16" ht="12" customHeight="1" x14ac:dyDescent="0.2">
      <c r="A35" s="199" t="s">
        <v>172</v>
      </c>
      <c r="B35" s="71"/>
      <c r="C35" s="71"/>
      <c r="D35" s="8"/>
      <c r="F35" s="10"/>
      <c r="G35" s="103"/>
      <c r="H35" s="103"/>
      <c r="I35" s="103"/>
      <c r="J35" s="103"/>
      <c r="K35" s="103"/>
      <c r="O35" s="3"/>
    </row>
    <row r="36" spans="1:16" x14ac:dyDescent="0.2">
      <c r="A36" s="199"/>
      <c r="B36" s="71"/>
      <c r="C36" s="71"/>
    </row>
    <row r="37" spans="1:16" x14ac:dyDescent="0.2">
      <c r="B37" s="78"/>
      <c r="C37" s="78"/>
      <c r="D37" s="78"/>
    </row>
    <row r="38" spans="1:16" x14ac:dyDescent="0.2">
      <c r="B38" s="78"/>
      <c r="C38" s="78"/>
      <c r="D38" s="78"/>
    </row>
    <row r="39" spans="1:16" x14ac:dyDescent="0.2">
      <c r="B39" s="78"/>
      <c r="C39" s="78"/>
      <c r="D39" s="78"/>
      <c r="M39" s="109" t="s">
        <v>168</v>
      </c>
      <c r="N39" s="116">
        <f>O7</f>
        <v>5.7117216323746327E-2</v>
      </c>
    </row>
    <row r="40" spans="1:16" x14ac:dyDescent="0.2">
      <c r="B40" s="120"/>
      <c r="C40" s="120"/>
      <c r="D40" s="120"/>
      <c r="M40" s="109" t="s">
        <v>59</v>
      </c>
      <c r="N40" s="116">
        <f>O8</f>
        <v>4.8038800609476962E-2</v>
      </c>
    </row>
    <row r="41" spans="1:16" x14ac:dyDescent="0.2">
      <c r="B41" s="78"/>
      <c r="C41" s="78"/>
      <c r="D41" s="78"/>
      <c r="M41" s="109" t="s">
        <v>117</v>
      </c>
      <c r="N41" s="116">
        <f>O9</f>
        <v>5.5872743120163326E-2</v>
      </c>
    </row>
  </sheetData>
  <mergeCells count="7">
    <mergeCell ref="A5:A6"/>
    <mergeCell ref="O5:O6"/>
    <mergeCell ref="B5:D5"/>
    <mergeCell ref="E5:G5"/>
    <mergeCell ref="H5:J5"/>
    <mergeCell ref="K5:M5"/>
    <mergeCell ref="N5:N6"/>
  </mergeCells>
  <conditionalFormatting sqref="O10:O25">
    <cfRule type="dataBar" priority="2">
      <dataBar>
        <cfvo type="num" val="0"/>
        <cfvo type="num" val="1"/>
        <color theme="9"/>
      </dataBar>
      <extLst>
        <ext xmlns:x14="http://schemas.microsoft.com/office/spreadsheetml/2009/9/main" uri="{B025F937-C7B1-47D3-B67F-A62EFF666E3E}">
          <x14:id>{029605AC-0507-4D5B-8D5B-24A1B2AF878B}</x14:id>
        </ext>
      </extLst>
    </cfRule>
  </conditionalFormatting>
  <conditionalFormatting sqref="O27:O34">
    <cfRule type="dataBar" priority="1">
      <dataBar>
        <cfvo type="num" val="0"/>
        <cfvo type="num" val="1"/>
        <color theme="9"/>
      </dataBar>
      <extLst>
        <ext xmlns:x14="http://schemas.microsoft.com/office/spreadsheetml/2009/9/main" uri="{B025F937-C7B1-47D3-B67F-A62EFF666E3E}">
          <x14:id>{98E4EA45-E805-420E-AF4E-163985420ECC}</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029605AC-0507-4D5B-8D5B-24A1B2AF878B}">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 xmlns:xm="http://schemas.microsoft.com/office/excel/2006/main">
          <x14:cfRule type="dataBar" id="{98E4EA45-E805-420E-AF4E-163985420ECC}">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2"/>
  <dimension ref="A1:U38"/>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customWidth="1"/>
    <col min="4" max="4" width="14.42578125" style="74" customWidth="1"/>
    <col min="5" max="5" width="8" style="74" customWidth="1"/>
    <col min="6" max="6" width="14.42578125" style="74" customWidth="1"/>
    <col min="7" max="7" width="8" style="74" customWidth="1"/>
    <col min="8" max="8" width="14.42578125" style="74" customWidth="1"/>
    <col min="9" max="9" width="8" style="74" customWidth="1"/>
    <col min="10" max="10" width="14.42578125" style="74" customWidth="1"/>
    <col min="11" max="11" width="8" style="74" customWidth="1"/>
    <col min="12" max="12" width="14.42578125" style="74" customWidth="1"/>
    <col min="13" max="13" width="8" style="74" customWidth="1"/>
    <col min="14" max="26" width="9.140625" style="74" customWidth="1"/>
    <col min="27" max="16384" width="9.140625" style="74"/>
  </cols>
  <sheetData>
    <row r="1" spans="1:21" ht="18" x14ac:dyDescent="0.25">
      <c r="A1" s="89" t="s">
        <v>46</v>
      </c>
      <c r="B1" s="98"/>
      <c r="C1" s="98"/>
      <c r="D1" s="98"/>
      <c r="E1" s="98"/>
      <c r="F1" s="98"/>
      <c r="G1" s="98"/>
      <c r="H1" s="98"/>
      <c r="I1" s="98"/>
      <c r="J1" s="98"/>
      <c r="K1" s="98"/>
      <c r="L1" s="98"/>
      <c r="M1" s="90" t="e">
        <f>Obsah!#REF!</f>
        <v>#REF!</v>
      </c>
      <c r="N1" s="101"/>
      <c r="O1" s="98"/>
    </row>
    <row r="2" spans="1:21" ht="7.5" customHeight="1" x14ac:dyDescent="0.25">
      <c r="A2" s="89"/>
      <c r="B2" s="98"/>
      <c r="C2" s="98"/>
      <c r="D2" s="98"/>
      <c r="E2" s="98"/>
      <c r="F2" s="98"/>
      <c r="G2" s="98"/>
      <c r="H2" s="98"/>
      <c r="I2" s="98"/>
      <c r="J2" s="98"/>
      <c r="K2" s="98"/>
      <c r="L2" s="98"/>
      <c r="M2" s="98"/>
      <c r="N2" s="101"/>
      <c r="O2" s="98"/>
    </row>
    <row r="3" spans="1:21" x14ac:dyDescent="0.2">
      <c r="A3" s="27"/>
      <c r="B3" s="346"/>
      <c r="C3" s="346"/>
      <c r="D3" s="346"/>
      <c r="E3" s="346"/>
      <c r="F3" s="346"/>
      <c r="G3" s="347"/>
      <c r="H3" s="348"/>
      <c r="I3" s="346"/>
      <c r="J3" s="346"/>
      <c r="K3" s="346"/>
      <c r="L3" s="346"/>
      <c r="M3" s="346"/>
      <c r="N3" s="51"/>
    </row>
    <row r="4" spans="1:21" ht="13.5" customHeight="1" x14ac:dyDescent="0.2">
      <c r="A4" s="27"/>
      <c r="B4" s="349"/>
      <c r="C4" s="350"/>
      <c r="D4" s="350"/>
      <c r="E4" s="350"/>
      <c r="F4" s="350"/>
      <c r="G4" s="351"/>
      <c r="H4" s="349"/>
      <c r="I4" s="350"/>
      <c r="J4" s="350"/>
      <c r="K4" s="350"/>
      <c r="L4" s="350"/>
      <c r="M4" s="350"/>
      <c r="N4" s="52"/>
    </row>
    <row r="5" spans="1:21" x14ac:dyDescent="0.2">
      <c r="A5" s="15"/>
      <c r="B5" s="344"/>
      <c r="C5" s="352"/>
      <c r="D5" s="344"/>
      <c r="E5" s="352"/>
      <c r="F5" s="344"/>
      <c r="G5" s="352"/>
      <c r="H5" s="344"/>
      <c r="I5" s="352"/>
      <c r="J5" s="344"/>
      <c r="K5" s="352"/>
      <c r="L5" s="344"/>
      <c r="M5" s="345"/>
      <c r="N5" s="53"/>
    </row>
    <row r="6" spans="1:21" x14ac:dyDescent="0.2">
      <c r="A6" s="13"/>
      <c r="B6" s="63"/>
      <c r="C6" s="31"/>
      <c r="D6" s="31"/>
      <c r="E6" s="31"/>
      <c r="F6" s="31"/>
      <c r="G6" s="31"/>
      <c r="H6" s="31"/>
      <c r="I6" s="31"/>
      <c r="J6" s="31"/>
      <c r="K6" s="31"/>
      <c r="L6" s="31"/>
      <c r="M6" s="48"/>
      <c r="N6" s="53"/>
    </row>
    <row r="7" spans="1:21" x14ac:dyDescent="0.2">
      <c r="A7" s="357"/>
      <c r="B7" s="355"/>
      <c r="C7" s="356"/>
      <c r="D7" s="356"/>
      <c r="E7" s="356"/>
      <c r="F7" s="356"/>
      <c r="G7" s="359"/>
      <c r="H7" s="355"/>
      <c r="I7" s="356"/>
      <c r="J7" s="356"/>
      <c r="K7" s="356"/>
      <c r="L7" s="356"/>
      <c r="M7" s="356"/>
      <c r="N7" s="54"/>
    </row>
    <row r="8" spans="1:21" x14ac:dyDescent="0.2">
      <c r="A8" s="358"/>
      <c r="B8" s="33"/>
      <c r="C8" s="45"/>
      <c r="D8" s="34"/>
      <c r="E8" s="45"/>
      <c r="F8" s="34"/>
      <c r="G8" s="45"/>
      <c r="H8" s="33"/>
      <c r="I8" s="45"/>
      <c r="J8" s="34"/>
      <c r="K8" s="45"/>
      <c r="L8" s="34"/>
      <c r="M8" s="45"/>
      <c r="N8" s="55"/>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75"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x14ac:dyDescent="0.2">
      <c r="A18" s="49"/>
      <c r="B18" s="346"/>
      <c r="C18" s="346"/>
      <c r="D18" s="346"/>
      <c r="E18" s="346"/>
      <c r="F18" s="346"/>
      <c r="G18" s="347"/>
      <c r="H18" s="7"/>
      <c r="I18" s="7"/>
      <c r="J18" s="7"/>
      <c r="K18" s="7"/>
      <c r="L18" s="7"/>
      <c r="M18" s="7"/>
      <c r="N18" s="101"/>
      <c r="O18" s="98"/>
      <c r="P18" s="59"/>
      <c r="Q18" s="38"/>
      <c r="R18" s="8"/>
      <c r="S18" s="8"/>
      <c r="T18" s="8"/>
    </row>
    <row r="19" spans="1:20" x14ac:dyDescent="0.2">
      <c r="A19" s="36"/>
      <c r="B19" s="360"/>
      <c r="C19" s="361"/>
      <c r="D19" s="361"/>
      <c r="E19" s="361"/>
      <c r="F19" s="361"/>
      <c r="G19" s="361"/>
      <c r="H19" s="101"/>
      <c r="I19" s="102"/>
      <c r="J19" s="103"/>
      <c r="K19" s="50"/>
      <c r="L19" s="103"/>
      <c r="M19" s="104"/>
      <c r="N19" s="101"/>
      <c r="O19" s="98"/>
      <c r="P19" s="59"/>
      <c r="Q19" s="38"/>
      <c r="R19" s="8"/>
      <c r="S19" s="8"/>
      <c r="T19" s="8"/>
    </row>
    <row r="20" spans="1:20" x14ac:dyDescent="0.2">
      <c r="A20" s="37"/>
      <c r="B20" s="345"/>
      <c r="C20" s="352"/>
      <c r="D20" s="345"/>
      <c r="E20" s="352"/>
      <c r="F20" s="345"/>
      <c r="G20" s="352"/>
      <c r="H20" s="101"/>
      <c r="I20" s="102"/>
      <c r="J20" s="103"/>
      <c r="K20" s="50"/>
      <c r="L20" s="103"/>
      <c r="M20" s="104"/>
      <c r="N20" s="101"/>
      <c r="O20" s="98"/>
      <c r="P20" s="59"/>
      <c r="Q20" s="38"/>
      <c r="R20" s="44"/>
      <c r="S20" s="44"/>
      <c r="T20" s="44"/>
    </row>
    <row r="21" spans="1:20" x14ac:dyDescent="0.2">
      <c r="A21" s="62"/>
      <c r="B21" s="63"/>
      <c r="C21" s="31"/>
      <c r="D21" s="31"/>
      <c r="E21" s="31"/>
      <c r="F21" s="31"/>
      <c r="G21" s="48"/>
      <c r="H21" s="101"/>
      <c r="I21" s="102"/>
      <c r="J21" s="103"/>
      <c r="K21" s="50"/>
      <c r="L21" s="103"/>
      <c r="M21" s="104"/>
      <c r="N21" s="101"/>
      <c r="O21" s="98"/>
      <c r="P21" s="59"/>
      <c r="Q21" s="38"/>
      <c r="R21" s="8"/>
      <c r="S21" s="8"/>
      <c r="T21" s="8"/>
    </row>
    <row r="22" spans="1:20" x14ac:dyDescent="0.2">
      <c r="A22" s="353"/>
      <c r="B22" s="355"/>
      <c r="C22" s="356"/>
      <c r="D22" s="356"/>
      <c r="E22" s="356"/>
      <c r="F22" s="356"/>
      <c r="G22" s="356"/>
      <c r="H22" s="101"/>
      <c r="I22" s="102"/>
      <c r="J22" s="103"/>
      <c r="K22" s="50"/>
      <c r="L22" s="103"/>
      <c r="M22" s="104"/>
      <c r="N22" s="101"/>
      <c r="O22" s="98"/>
      <c r="P22" s="59"/>
      <c r="Q22" s="38"/>
      <c r="R22" s="8"/>
      <c r="S22" s="8"/>
      <c r="T22" s="8"/>
    </row>
    <row r="23" spans="1:20" x14ac:dyDescent="0.2">
      <c r="A23" s="354"/>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75"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dimension ref="A1:O44"/>
  <sheetViews>
    <sheetView showGridLines="0" view="pageBreakPreview" zoomScale="70" zoomScaleNormal="70" zoomScaleSheetLayoutView="70" workbookViewId="0">
      <selection activeCell="O37" sqref="O37"/>
    </sheetView>
  </sheetViews>
  <sheetFormatPr defaultColWidth="9.140625" defaultRowHeight="12" x14ac:dyDescent="0.2"/>
  <cols>
    <col min="1" max="1" width="6.28515625" style="74" customWidth="1"/>
    <col min="2" max="6" width="9.140625" style="74"/>
    <col min="7" max="7" width="9.140625" style="74" customWidth="1"/>
    <col min="8" max="8" width="9.140625" style="80" customWidth="1"/>
    <col min="9" max="9" width="9.140625" style="74" customWidth="1"/>
    <col min="10" max="10" width="9" style="74" customWidth="1"/>
    <col min="11" max="11" width="11" style="74" customWidth="1"/>
    <col min="12" max="16384" width="9.140625" style="74"/>
  </cols>
  <sheetData>
    <row r="1" spans="1:15" ht="20.25" x14ac:dyDescent="0.3">
      <c r="A1" s="228" t="s">
        <v>211</v>
      </c>
      <c r="J1" s="224"/>
      <c r="K1" s="224"/>
      <c r="L1" s="188"/>
      <c r="M1" s="188"/>
      <c r="N1" s="188"/>
      <c r="O1" s="188"/>
    </row>
    <row r="2" spans="1:15" ht="6" customHeight="1" x14ac:dyDescent="0.2">
      <c r="A2" s="225"/>
      <c r="B2" s="81"/>
      <c r="C2" s="81"/>
      <c r="D2" s="81"/>
      <c r="E2" s="81"/>
      <c r="F2" s="81"/>
      <c r="G2" s="81"/>
      <c r="H2" s="226"/>
      <c r="I2" s="81"/>
      <c r="J2" s="227"/>
      <c r="K2" s="227"/>
      <c r="L2" s="188"/>
      <c r="M2" s="188"/>
      <c r="N2" s="188"/>
      <c r="O2" s="188"/>
    </row>
    <row r="3" spans="1:15" s="81" customFormat="1" ht="15" x14ac:dyDescent="0.25">
      <c r="A3" s="234" t="s">
        <v>218</v>
      </c>
      <c r="B3" s="235" t="s">
        <v>265</v>
      </c>
      <c r="C3" s="238"/>
      <c r="D3" s="238"/>
      <c r="E3" s="238"/>
      <c r="F3" s="238"/>
      <c r="G3" s="238"/>
      <c r="H3" s="245"/>
      <c r="I3" s="239"/>
      <c r="J3" s="236"/>
      <c r="K3" s="237">
        <v>4</v>
      </c>
      <c r="L3" s="190"/>
      <c r="M3" s="190"/>
      <c r="N3" s="190"/>
      <c r="O3" s="190"/>
    </row>
    <row r="4" spans="1:15" s="81" customFormat="1" ht="15" x14ac:dyDescent="0.25">
      <c r="A4" s="234" t="s">
        <v>219</v>
      </c>
      <c r="B4" s="235" t="s">
        <v>266</v>
      </c>
      <c r="C4" s="238"/>
      <c r="D4" s="238"/>
      <c r="E4" s="238"/>
      <c r="F4" s="238"/>
      <c r="G4" s="238"/>
      <c r="H4" s="245"/>
      <c r="I4" s="239"/>
      <c r="J4" s="236"/>
      <c r="K4" s="237">
        <v>5</v>
      </c>
      <c r="L4" s="190"/>
      <c r="M4" s="190"/>
      <c r="N4" s="190"/>
      <c r="O4" s="190"/>
    </row>
    <row r="5" spans="1:15" s="81" customFormat="1" ht="15" x14ac:dyDescent="0.25">
      <c r="A5" s="234" t="s">
        <v>220</v>
      </c>
      <c r="B5" s="235" t="s">
        <v>267</v>
      </c>
      <c r="C5" s="238"/>
      <c r="D5" s="238"/>
      <c r="E5" s="239"/>
      <c r="F5" s="239"/>
      <c r="G5" s="239"/>
      <c r="H5" s="238"/>
      <c r="I5" s="239"/>
      <c r="J5" s="238"/>
      <c r="K5" s="237">
        <v>6</v>
      </c>
      <c r="L5" s="190"/>
      <c r="M5" s="190"/>
      <c r="N5" s="190"/>
      <c r="O5" s="190"/>
    </row>
    <row r="6" spans="1:15" s="81" customFormat="1" ht="15" x14ac:dyDescent="0.25">
      <c r="A6" s="234" t="s">
        <v>221</v>
      </c>
      <c r="B6" s="235" t="s">
        <v>268</v>
      </c>
      <c r="C6" s="238"/>
      <c r="D6" s="238"/>
      <c r="E6" s="239"/>
      <c r="F6" s="239"/>
      <c r="G6" s="239"/>
      <c r="H6" s="238"/>
      <c r="I6" s="239"/>
      <c r="J6" s="238"/>
      <c r="K6" s="237">
        <v>7</v>
      </c>
      <c r="L6" s="190"/>
      <c r="M6" s="190"/>
      <c r="N6" s="190"/>
      <c r="O6" s="190"/>
    </row>
    <row r="7" spans="1:15" s="81" customFormat="1" ht="15" x14ac:dyDescent="0.25">
      <c r="A7" s="234" t="s">
        <v>222</v>
      </c>
      <c r="B7" s="235" t="s">
        <v>112</v>
      </c>
      <c r="C7" s="238"/>
      <c r="D7" s="238"/>
      <c r="E7" s="239"/>
      <c r="F7" s="239"/>
      <c r="G7" s="239"/>
      <c r="H7" s="238"/>
      <c r="I7" s="239"/>
      <c r="J7" s="238"/>
      <c r="K7" s="237">
        <v>7</v>
      </c>
      <c r="L7" s="190"/>
      <c r="M7" s="190"/>
      <c r="N7" s="190"/>
      <c r="O7" s="190"/>
    </row>
    <row r="8" spans="1:15" s="81" customFormat="1" ht="15" x14ac:dyDescent="0.25">
      <c r="A8" s="234" t="s">
        <v>223</v>
      </c>
      <c r="B8" s="235" t="s">
        <v>111</v>
      </c>
      <c r="C8" s="238"/>
      <c r="D8" s="238"/>
      <c r="E8" s="239"/>
      <c r="F8" s="239"/>
      <c r="G8" s="239"/>
      <c r="H8" s="238"/>
      <c r="I8" s="239"/>
      <c r="J8" s="238"/>
      <c r="K8" s="237">
        <v>8</v>
      </c>
      <c r="L8" s="190"/>
      <c r="M8" s="190"/>
      <c r="N8" s="190"/>
      <c r="O8" s="190"/>
    </row>
    <row r="9" spans="1:15" s="81" customFormat="1" ht="15" x14ac:dyDescent="0.25">
      <c r="A9" s="234" t="s">
        <v>224</v>
      </c>
      <c r="B9" s="235" t="s">
        <v>113</v>
      </c>
      <c r="C9" s="238"/>
      <c r="D9" s="238"/>
      <c r="E9" s="239"/>
      <c r="F9" s="239"/>
      <c r="G9" s="239"/>
      <c r="H9" s="238"/>
      <c r="I9" s="239"/>
      <c r="J9" s="238"/>
      <c r="K9" s="237">
        <v>9</v>
      </c>
      <c r="L9" s="190"/>
      <c r="M9" s="190"/>
      <c r="N9" s="190"/>
      <c r="O9" s="190"/>
    </row>
    <row r="10" spans="1:15" s="81" customFormat="1" ht="15" x14ac:dyDescent="0.25">
      <c r="A10" s="234" t="s">
        <v>225</v>
      </c>
      <c r="B10" s="235" t="s">
        <v>269</v>
      </c>
      <c r="C10" s="238"/>
      <c r="D10" s="238"/>
      <c r="E10" s="239"/>
      <c r="F10" s="239"/>
      <c r="G10" s="239"/>
      <c r="H10" s="238"/>
      <c r="I10" s="239"/>
      <c r="J10" s="238"/>
      <c r="K10" s="237">
        <v>10</v>
      </c>
      <c r="L10" s="190"/>
      <c r="M10" s="190"/>
      <c r="N10" s="190"/>
      <c r="O10" s="190"/>
    </row>
    <row r="11" spans="1:15" s="81" customFormat="1" ht="15" x14ac:dyDescent="0.25">
      <c r="A11" s="234" t="s">
        <v>226</v>
      </c>
      <c r="B11" s="235" t="s">
        <v>120</v>
      </c>
      <c r="C11" s="238"/>
      <c r="D11" s="238"/>
      <c r="E11" s="239"/>
      <c r="F11" s="239"/>
      <c r="G11" s="239"/>
      <c r="H11" s="238"/>
      <c r="I11" s="239"/>
      <c r="J11" s="238"/>
      <c r="K11" s="237">
        <v>10</v>
      </c>
      <c r="L11" s="190"/>
      <c r="M11" s="190"/>
      <c r="N11" s="190"/>
      <c r="O11" s="190"/>
    </row>
    <row r="12" spans="1:15" s="81" customFormat="1" ht="15" x14ac:dyDescent="0.25">
      <c r="A12" s="234" t="s">
        <v>227</v>
      </c>
      <c r="B12" s="235" t="s">
        <v>121</v>
      </c>
      <c r="C12" s="238"/>
      <c r="D12" s="238"/>
      <c r="E12" s="239"/>
      <c r="F12" s="239"/>
      <c r="G12" s="239"/>
      <c r="H12" s="238"/>
      <c r="I12" s="239"/>
      <c r="J12" s="238"/>
      <c r="K12" s="237">
        <v>11</v>
      </c>
      <c r="L12" s="190"/>
      <c r="M12" s="190"/>
      <c r="N12" s="190"/>
      <c r="O12" s="190"/>
    </row>
    <row r="13" spans="1:15" s="81" customFormat="1" ht="15" x14ac:dyDescent="0.25">
      <c r="A13" s="234" t="s">
        <v>303</v>
      </c>
      <c r="B13" s="235" t="s">
        <v>122</v>
      </c>
      <c r="C13" s="238"/>
      <c r="D13" s="246"/>
      <c r="E13" s="239"/>
      <c r="F13" s="239"/>
      <c r="G13" s="239"/>
      <c r="H13" s="238"/>
      <c r="I13" s="239"/>
      <c r="J13" s="238"/>
      <c r="K13" s="237">
        <v>12</v>
      </c>
      <c r="L13" s="190"/>
      <c r="M13" s="190"/>
      <c r="N13" s="190"/>
      <c r="O13" s="190"/>
    </row>
    <row r="14" spans="1:15" s="81" customFormat="1" ht="15" x14ac:dyDescent="0.25">
      <c r="A14" s="234" t="s">
        <v>304</v>
      </c>
      <c r="B14" s="235" t="s">
        <v>125</v>
      </c>
      <c r="C14" s="238"/>
      <c r="D14" s="238"/>
      <c r="E14" s="239"/>
      <c r="F14" s="239"/>
      <c r="G14" s="239"/>
      <c r="H14" s="238"/>
      <c r="I14" s="239"/>
      <c r="J14" s="238"/>
      <c r="K14" s="237">
        <v>13</v>
      </c>
      <c r="L14" s="190"/>
      <c r="M14" s="190"/>
      <c r="N14" s="190"/>
      <c r="O14" s="190"/>
    </row>
    <row r="15" spans="1:15" s="81" customFormat="1" ht="15" x14ac:dyDescent="0.25">
      <c r="A15" s="234" t="s">
        <v>228</v>
      </c>
      <c r="B15" s="235" t="s">
        <v>270</v>
      </c>
      <c r="C15" s="238"/>
      <c r="D15" s="238"/>
      <c r="E15" s="239"/>
      <c r="F15" s="239"/>
      <c r="G15" s="239"/>
      <c r="H15" s="238"/>
      <c r="I15" s="239"/>
      <c r="J15" s="238"/>
      <c r="K15" s="237">
        <v>14</v>
      </c>
      <c r="L15" s="190"/>
      <c r="M15" s="190"/>
      <c r="N15" s="190"/>
      <c r="O15" s="190"/>
    </row>
    <row r="16" spans="1:15" s="81" customFormat="1" ht="15" x14ac:dyDescent="0.25">
      <c r="A16" s="234" t="s">
        <v>229</v>
      </c>
      <c r="B16" s="235" t="s">
        <v>271</v>
      </c>
      <c r="C16" s="238"/>
      <c r="D16" s="238"/>
      <c r="E16" s="239"/>
      <c r="F16" s="239"/>
      <c r="G16" s="239"/>
      <c r="H16" s="238"/>
      <c r="I16" s="239"/>
      <c r="J16" s="238"/>
      <c r="K16" s="237">
        <v>15</v>
      </c>
      <c r="L16" s="190"/>
      <c r="M16" s="190"/>
      <c r="N16" s="190"/>
      <c r="O16" s="190"/>
    </row>
    <row r="17" spans="1:15" s="81" customFormat="1" ht="15" x14ac:dyDescent="0.25">
      <c r="A17" s="234" t="s">
        <v>230</v>
      </c>
      <c r="B17" s="235" t="s">
        <v>118</v>
      </c>
      <c r="C17" s="238"/>
      <c r="D17" s="238"/>
      <c r="E17" s="239"/>
      <c r="F17" s="239"/>
      <c r="G17" s="239"/>
      <c r="H17" s="238"/>
      <c r="I17" s="239"/>
      <c r="J17" s="238"/>
      <c r="K17" s="237">
        <v>15</v>
      </c>
      <c r="L17" s="190"/>
      <c r="M17" s="190"/>
      <c r="N17" s="190"/>
      <c r="O17" s="190"/>
    </row>
    <row r="18" spans="1:15" s="81" customFormat="1" ht="15" x14ac:dyDescent="0.25">
      <c r="A18" s="234" t="s">
        <v>231</v>
      </c>
      <c r="B18" s="235" t="s">
        <v>119</v>
      </c>
      <c r="C18" s="238"/>
      <c r="D18" s="238"/>
      <c r="E18" s="239"/>
      <c r="F18" s="239"/>
      <c r="G18" s="239"/>
      <c r="H18" s="238"/>
      <c r="I18" s="239"/>
      <c r="J18" s="238"/>
      <c r="K18" s="237">
        <v>16</v>
      </c>
      <c r="L18" s="190"/>
      <c r="M18" s="190"/>
      <c r="N18" s="190"/>
      <c r="O18" s="190"/>
    </row>
    <row r="19" spans="1:15" s="148" customFormat="1" ht="15" x14ac:dyDescent="0.25">
      <c r="A19" s="234" t="s">
        <v>232</v>
      </c>
      <c r="B19" s="235" t="s">
        <v>272</v>
      </c>
      <c r="C19" s="238"/>
      <c r="D19" s="238"/>
      <c r="E19" s="239"/>
      <c r="F19" s="239"/>
      <c r="G19" s="239"/>
      <c r="H19" s="238"/>
      <c r="I19" s="239"/>
      <c r="J19" s="238"/>
      <c r="K19" s="237">
        <v>17</v>
      </c>
      <c r="L19" s="190"/>
      <c r="M19" s="193"/>
      <c r="N19" s="193"/>
      <c r="O19" s="193"/>
    </row>
    <row r="20" spans="1:15" s="81" customFormat="1" ht="15" x14ac:dyDescent="0.25">
      <c r="A20" s="234" t="s">
        <v>233</v>
      </c>
      <c r="B20" s="235" t="s">
        <v>144</v>
      </c>
      <c r="C20" s="238"/>
      <c r="D20" s="238"/>
      <c r="E20" s="239"/>
      <c r="F20" s="239"/>
      <c r="G20" s="239"/>
      <c r="H20" s="238"/>
      <c r="I20" s="239"/>
      <c r="J20" s="238"/>
      <c r="K20" s="237">
        <v>17</v>
      </c>
      <c r="L20" s="190"/>
      <c r="M20" s="190"/>
      <c r="N20" s="190"/>
      <c r="O20" s="190"/>
    </row>
    <row r="21" spans="1:15" s="81" customFormat="1" ht="15" x14ac:dyDescent="0.25">
      <c r="A21" s="234" t="s">
        <v>234</v>
      </c>
      <c r="B21" s="235" t="s">
        <v>145</v>
      </c>
      <c r="C21" s="238"/>
      <c r="D21" s="238"/>
      <c r="E21" s="239"/>
      <c r="F21" s="239"/>
      <c r="G21" s="239"/>
      <c r="H21" s="238"/>
      <c r="I21" s="239"/>
      <c r="J21" s="238"/>
      <c r="K21" s="237">
        <v>18</v>
      </c>
      <c r="L21" s="190"/>
      <c r="M21" s="190"/>
      <c r="N21" s="190"/>
      <c r="O21" s="190"/>
    </row>
    <row r="22" spans="1:15" s="81" customFormat="1" ht="15" x14ac:dyDescent="0.25">
      <c r="A22" s="234" t="s">
        <v>235</v>
      </c>
      <c r="B22" s="235" t="s">
        <v>132</v>
      </c>
      <c r="C22" s="238"/>
      <c r="D22" s="238"/>
      <c r="E22" s="239"/>
      <c r="F22" s="239"/>
      <c r="G22" s="239"/>
      <c r="H22" s="238"/>
      <c r="I22" s="239"/>
      <c r="J22" s="238"/>
      <c r="K22" s="237">
        <v>19</v>
      </c>
      <c r="L22" s="190"/>
      <c r="M22" s="190"/>
      <c r="N22" s="190"/>
      <c r="O22" s="190"/>
    </row>
    <row r="23" spans="1:15" s="81" customFormat="1" ht="15" x14ac:dyDescent="0.25">
      <c r="A23" s="234" t="s">
        <v>236</v>
      </c>
      <c r="B23" s="235" t="s">
        <v>133</v>
      </c>
      <c r="C23" s="238"/>
      <c r="D23" s="238"/>
      <c r="E23" s="239"/>
      <c r="F23" s="239"/>
      <c r="G23" s="239"/>
      <c r="H23" s="238"/>
      <c r="I23" s="239"/>
      <c r="J23" s="238"/>
      <c r="K23" s="237">
        <v>20</v>
      </c>
      <c r="L23" s="190"/>
      <c r="M23" s="190"/>
      <c r="N23" s="190"/>
      <c r="O23" s="190"/>
    </row>
    <row r="24" spans="1:15" s="81" customFormat="1" ht="15" x14ac:dyDescent="0.25">
      <c r="A24" s="234" t="s">
        <v>237</v>
      </c>
      <c r="B24" s="235" t="s">
        <v>142</v>
      </c>
      <c r="C24" s="238"/>
      <c r="D24" s="238"/>
      <c r="E24" s="239"/>
      <c r="F24" s="239"/>
      <c r="G24" s="239"/>
      <c r="H24" s="238"/>
      <c r="I24" s="239"/>
      <c r="J24" s="238"/>
      <c r="K24" s="237">
        <v>21</v>
      </c>
      <c r="L24" s="190"/>
      <c r="M24" s="190"/>
      <c r="N24" s="190"/>
      <c r="O24" s="190"/>
    </row>
    <row r="25" spans="1:15" s="81" customFormat="1" ht="15" x14ac:dyDescent="0.25">
      <c r="A25" s="234" t="s">
        <v>238</v>
      </c>
      <c r="B25" s="235" t="s">
        <v>134</v>
      </c>
      <c r="C25" s="238"/>
      <c r="D25" s="238"/>
      <c r="E25" s="239"/>
      <c r="F25" s="239"/>
      <c r="G25" s="239"/>
      <c r="H25" s="238"/>
      <c r="I25" s="239"/>
      <c r="J25" s="238"/>
      <c r="K25" s="237">
        <v>22</v>
      </c>
      <c r="L25" s="190"/>
      <c r="M25" s="190"/>
      <c r="N25" s="190"/>
      <c r="O25" s="190"/>
    </row>
    <row r="26" spans="1:15" s="81" customFormat="1" ht="15" x14ac:dyDescent="0.25">
      <c r="A26" s="234" t="s">
        <v>239</v>
      </c>
      <c r="B26" s="235" t="s">
        <v>135</v>
      </c>
      <c r="C26" s="238"/>
      <c r="D26" s="238"/>
      <c r="E26" s="239"/>
      <c r="F26" s="239"/>
      <c r="G26" s="239"/>
      <c r="H26" s="238"/>
      <c r="I26" s="239"/>
      <c r="J26" s="238"/>
      <c r="K26" s="237">
        <v>23</v>
      </c>
      <c r="L26" s="190"/>
      <c r="M26" s="190"/>
      <c r="N26" s="190"/>
      <c r="O26" s="190"/>
    </row>
    <row r="27" spans="1:15" s="81" customFormat="1" ht="15" x14ac:dyDescent="0.25">
      <c r="A27" s="234" t="s">
        <v>240</v>
      </c>
      <c r="B27" s="235" t="s">
        <v>136</v>
      </c>
      <c r="C27" s="238"/>
      <c r="D27" s="238"/>
      <c r="E27" s="239"/>
      <c r="F27" s="239"/>
      <c r="G27" s="239"/>
      <c r="H27" s="238"/>
      <c r="I27" s="239"/>
      <c r="J27" s="238"/>
      <c r="K27" s="237">
        <v>24</v>
      </c>
      <c r="L27" s="190"/>
      <c r="M27" s="190"/>
      <c r="N27" s="190"/>
      <c r="O27" s="190"/>
    </row>
    <row r="28" spans="1:15" s="81" customFormat="1" ht="15" x14ac:dyDescent="0.25">
      <c r="A28" s="234" t="s">
        <v>241</v>
      </c>
      <c r="B28" s="235" t="s">
        <v>137</v>
      </c>
      <c r="C28" s="238"/>
      <c r="D28" s="238"/>
      <c r="E28" s="239"/>
      <c r="F28" s="239"/>
      <c r="G28" s="239"/>
      <c r="H28" s="238"/>
      <c r="I28" s="239"/>
      <c r="J28" s="238"/>
      <c r="K28" s="237">
        <v>25</v>
      </c>
      <c r="L28" s="190"/>
      <c r="M28" s="190"/>
      <c r="N28" s="190"/>
      <c r="O28" s="190"/>
    </row>
    <row r="29" spans="1:15" s="81" customFormat="1" ht="15" x14ac:dyDescent="0.25">
      <c r="A29" s="234" t="s">
        <v>242</v>
      </c>
      <c r="B29" s="235" t="s">
        <v>138</v>
      </c>
      <c r="C29" s="238"/>
      <c r="D29" s="238"/>
      <c r="E29" s="239"/>
      <c r="F29" s="239"/>
      <c r="G29" s="239"/>
      <c r="H29" s="238"/>
      <c r="I29" s="239"/>
      <c r="J29" s="238"/>
      <c r="K29" s="237">
        <v>26</v>
      </c>
      <c r="L29" s="190"/>
      <c r="M29" s="190"/>
      <c r="N29" s="190"/>
      <c r="O29" s="190"/>
    </row>
    <row r="30" spans="1:15" s="81" customFormat="1" ht="15" x14ac:dyDescent="0.25">
      <c r="A30" s="234" t="s">
        <v>243</v>
      </c>
      <c r="B30" s="235" t="s">
        <v>139</v>
      </c>
      <c r="C30" s="238"/>
      <c r="D30" s="238"/>
      <c r="E30" s="239"/>
      <c r="F30" s="239"/>
      <c r="G30" s="239"/>
      <c r="H30" s="238"/>
      <c r="I30" s="239"/>
      <c r="J30" s="238"/>
      <c r="K30" s="237">
        <v>27</v>
      </c>
      <c r="L30" s="190"/>
      <c r="M30" s="190"/>
      <c r="N30" s="190"/>
      <c r="O30" s="190"/>
    </row>
    <row r="31" spans="1:15" s="81" customFormat="1" ht="15" x14ac:dyDescent="0.25">
      <c r="A31" s="234" t="s">
        <v>244</v>
      </c>
      <c r="B31" s="235" t="s">
        <v>140</v>
      </c>
      <c r="C31" s="238"/>
      <c r="D31" s="238"/>
      <c r="E31" s="239"/>
      <c r="F31" s="239"/>
      <c r="G31" s="239"/>
      <c r="H31" s="238"/>
      <c r="I31" s="239"/>
      <c r="J31" s="238"/>
      <c r="K31" s="237">
        <v>28</v>
      </c>
      <c r="L31" s="190"/>
      <c r="M31" s="190"/>
      <c r="N31" s="190"/>
      <c r="O31" s="190"/>
    </row>
    <row r="32" spans="1:15" s="81" customFormat="1" ht="15" x14ac:dyDescent="0.25">
      <c r="A32" s="234" t="s">
        <v>245</v>
      </c>
      <c r="B32" s="235" t="s">
        <v>141</v>
      </c>
      <c r="C32" s="238"/>
      <c r="D32" s="238"/>
      <c r="E32" s="239"/>
      <c r="F32" s="239"/>
      <c r="G32" s="239"/>
      <c r="H32" s="238"/>
      <c r="I32" s="239"/>
      <c r="J32" s="238"/>
      <c r="K32" s="237">
        <v>29</v>
      </c>
      <c r="L32" s="190"/>
      <c r="M32" s="190"/>
      <c r="N32" s="190"/>
      <c r="O32" s="190"/>
    </row>
    <row r="33" spans="1:15" s="81" customFormat="1" ht="15" x14ac:dyDescent="0.25">
      <c r="A33" s="234" t="s">
        <v>246</v>
      </c>
      <c r="B33" s="235" t="s">
        <v>143</v>
      </c>
      <c r="C33" s="238"/>
      <c r="D33" s="238"/>
      <c r="E33" s="239"/>
      <c r="F33" s="239"/>
      <c r="G33" s="239"/>
      <c r="H33" s="238"/>
      <c r="I33" s="239"/>
      <c r="J33" s="238"/>
      <c r="K33" s="237">
        <v>30</v>
      </c>
      <c r="L33" s="190"/>
      <c r="M33" s="190"/>
      <c r="N33" s="190"/>
      <c r="O33" s="190"/>
    </row>
    <row r="34" spans="1:15" s="83" customFormat="1" ht="15" x14ac:dyDescent="0.25">
      <c r="A34" s="234" t="s">
        <v>247</v>
      </c>
      <c r="B34" s="235" t="s">
        <v>308</v>
      </c>
      <c r="C34" s="238"/>
      <c r="D34" s="238"/>
      <c r="E34" s="239"/>
      <c r="F34" s="239"/>
      <c r="G34" s="239"/>
      <c r="H34" s="238"/>
      <c r="I34" s="239"/>
      <c r="J34" s="238"/>
      <c r="K34" s="237">
        <v>31</v>
      </c>
      <c r="L34" s="190"/>
      <c r="M34" s="194"/>
      <c r="N34" s="194"/>
      <c r="O34" s="194"/>
    </row>
    <row r="35" spans="1:15" ht="15" x14ac:dyDescent="0.25">
      <c r="A35" s="240" t="s">
        <v>248</v>
      </c>
      <c r="B35" s="241" t="s">
        <v>273</v>
      </c>
      <c r="C35" s="242"/>
      <c r="D35" s="242"/>
      <c r="E35" s="243"/>
      <c r="F35" s="243"/>
      <c r="G35" s="243"/>
      <c r="H35" s="242"/>
      <c r="I35" s="243"/>
      <c r="J35" s="242"/>
      <c r="K35" s="244">
        <v>32</v>
      </c>
      <c r="L35" s="190"/>
      <c r="M35" s="188"/>
      <c r="N35" s="188"/>
      <c r="O35" s="188"/>
    </row>
    <row r="36" spans="1:15" ht="15" x14ac:dyDescent="0.25">
      <c r="A36" s="234" t="s">
        <v>249</v>
      </c>
      <c r="B36" s="235" t="s">
        <v>204</v>
      </c>
      <c r="C36" s="238"/>
      <c r="D36" s="238"/>
      <c r="E36" s="239"/>
      <c r="F36" s="239"/>
      <c r="G36" s="239"/>
      <c r="H36" s="238"/>
      <c r="I36" s="239"/>
      <c r="J36" s="238"/>
      <c r="K36" s="237">
        <v>32</v>
      </c>
      <c r="L36" s="190"/>
      <c r="M36" s="188"/>
      <c r="N36" s="188"/>
      <c r="O36" s="188"/>
    </row>
    <row r="37" spans="1:15" ht="15" x14ac:dyDescent="0.25">
      <c r="A37" s="234" t="s">
        <v>250</v>
      </c>
      <c r="B37" s="235" t="s">
        <v>205</v>
      </c>
      <c r="C37" s="238"/>
      <c r="D37" s="238"/>
      <c r="E37" s="239"/>
      <c r="F37" s="239"/>
      <c r="G37" s="239"/>
      <c r="H37" s="238"/>
      <c r="I37" s="239"/>
      <c r="J37" s="238"/>
      <c r="K37" s="237">
        <v>33</v>
      </c>
      <c r="L37" s="190"/>
      <c r="M37" s="188"/>
      <c r="N37" s="188"/>
      <c r="O37" s="188"/>
    </row>
    <row r="38" spans="1:15" ht="15" x14ac:dyDescent="0.25">
      <c r="A38" s="240" t="s">
        <v>251</v>
      </c>
      <c r="B38" s="235" t="s">
        <v>209</v>
      </c>
      <c r="C38" s="238"/>
      <c r="D38" s="238"/>
      <c r="E38" s="239"/>
      <c r="F38" s="239"/>
      <c r="G38" s="239"/>
      <c r="H38" s="238"/>
      <c r="I38" s="239"/>
      <c r="J38" s="238"/>
      <c r="K38" s="237">
        <v>34</v>
      </c>
      <c r="L38" s="190"/>
      <c r="M38" s="188"/>
      <c r="N38" s="188"/>
      <c r="O38" s="188"/>
    </row>
    <row r="39" spans="1:15" ht="15" x14ac:dyDescent="0.25">
      <c r="A39" s="240" t="s">
        <v>252</v>
      </c>
      <c r="B39" s="235" t="s">
        <v>210</v>
      </c>
      <c r="C39" s="238"/>
      <c r="D39" s="238"/>
      <c r="E39" s="239"/>
      <c r="F39" s="239"/>
      <c r="G39" s="239"/>
      <c r="H39" s="238"/>
      <c r="I39" s="239"/>
      <c r="J39" s="238"/>
      <c r="K39" s="237">
        <v>35</v>
      </c>
      <c r="L39" s="190"/>
      <c r="M39" s="188"/>
      <c r="N39" s="188"/>
      <c r="O39" s="188"/>
    </row>
    <row r="40" spans="1:15" ht="15" x14ac:dyDescent="0.25">
      <c r="A40" s="240" t="s">
        <v>253</v>
      </c>
      <c r="B40" s="235" t="s">
        <v>202</v>
      </c>
      <c r="C40" s="238"/>
      <c r="D40" s="238"/>
      <c r="E40" s="239"/>
      <c r="F40" s="239"/>
      <c r="G40" s="239"/>
      <c r="H40" s="238"/>
      <c r="I40" s="239"/>
      <c r="J40" s="238"/>
      <c r="K40" s="237">
        <v>36</v>
      </c>
      <c r="L40" s="190"/>
      <c r="M40" s="188"/>
      <c r="N40" s="188"/>
      <c r="O40" s="188"/>
    </row>
    <row r="41" spans="1:15" ht="15" x14ac:dyDescent="0.25">
      <c r="A41" s="240" t="s">
        <v>254</v>
      </c>
      <c r="B41" s="241" t="s">
        <v>183</v>
      </c>
      <c r="C41" s="242"/>
      <c r="D41" s="242"/>
      <c r="E41" s="243"/>
      <c r="F41" s="243"/>
      <c r="G41" s="243"/>
      <c r="H41" s="242"/>
      <c r="I41" s="243"/>
      <c r="J41" s="242"/>
      <c r="K41" s="244">
        <v>37</v>
      </c>
      <c r="L41" s="190"/>
      <c r="M41" s="188"/>
      <c r="N41" s="188"/>
      <c r="O41" s="188"/>
    </row>
    <row r="42" spans="1:15" ht="15" x14ac:dyDescent="0.25">
      <c r="A42" s="240" t="s">
        <v>255</v>
      </c>
      <c r="B42" s="241" t="s">
        <v>315</v>
      </c>
      <c r="C42" s="242"/>
      <c r="D42" s="242"/>
      <c r="E42" s="243"/>
      <c r="F42" s="243"/>
      <c r="G42" s="243"/>
      <c r="H42" s="242"/>
      <c r="I42" s="243"/>
      <c r="J42" s="242"/>
      <c r="K42" s="244">
        <v>38</v>
      </c>
      <c r="L42" s="190"/>
      <c r="M42" s="188"/>
      <c r="N42" s="188"/>
      <c r="O42" s="188"/>
    </row>
    <row r="43" spans="1:15" ht="14.25" x14ac:dyDescent="0.2">
      <c r="A43" s="195"/>
      <c r="B43" s="196"/>
      <c r="C43" s="191"/>
      <c r="D43" s="191"/>
      <c r="E43" s="192"/>
      <c r="F43" s="192"/>
      <c r="G43" s="192"/>
      <c r="H43" s="191"/>
      <c r="I43" s="192"/>
      <c r="J43" s="191"/>
      <c r="K43" s="197"/>
      <c r="L43" s="190"/>
      <c r="M43" s="188"/>
      <c r="N43" s="188"/>
      <c r="O43" s="188"/>
    </row>
    <row r="44" spans="1:15" x14ac:dyDescent="0.2">
      <c r="A44" s="188"/>
      <c r="B44" s="188"/>
      <c r="C44" s="188"/>
      <c r="D44" s="188"/>
      <c r="E44" s="188"/>
      <c r="F44" s="188"/>
      <c r="G44" s="188"/>
      <c r="H44" s="189"/>
      <c r="I44" s="188"/>
      <c r="J44" s="188"/>
      <c r="K44" s="188"/>
      <c r="L44" s="188"/>
      <c r="M44" s="188"/>
      <c r="N44" s="188"/>
      <c r="O44" s="188"/>
    </row>
  </sheetData>
  <sortState ref="B23:B36">
    <sortCondition ref="B23:B36"/>
  </sortState>
  <pageMargins left="0.31496062992125984" right="0.31496062992125984" top="0.35433070866141736" bottom="0.35433070866141736" header="0.31496062992125984" footer="0.19685039370078741"/>
  <pageSetup paperSize="9" orientation="portrait" r:id="rId1"/>
  <headerFooter differentFirst="1"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17"/>
  <dimension ref="A1:X39"/>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4" ht="18" x14ac:dyDescent="0.25">
      <c r="A1" s="89" t="s">
        <v>47</v>
      </c>
      <c r="M1" s="90" t="e">
        <f>Obsah!#REF!</f>
        <v>#REF!</v>
      </c>
    </row>
    <row r="2" spans="1:24" ht="7.5" customHeight="1" x14ac:dyDescent="0.2"/>
    <row r="3" spans="1:24" x14ac:dyDescent="0.2">
      <c r="A3" s="27"/>
      <c r="B3" s="346"/>
      <c r="C3" s="346"/>
      <c r="D3" s="346"/>
      <c r="E3" s="346"/>
      <c r="F3" s="346"/>
      <c r="G3" s="347"/>
      <c r="H3" s="348"/>
      <c r="I3" s="346"/>
      <c r="J3" s="346"/>
      <c r="K3" s="346"/>
      <c r="L3" s="346"/>
      <c r="M3" s="346"/>
      <c r="N3" s="9"/>
    </row>
    <row r="4" spans="1:24" x14ac:dyDescent="0.2">
      <c r="A4" s="27"/>
      <c r="B4" s="349"/>
      <c r="C4" s="350"/>
      <c r="D4" s="350"/>
      <c r="E4" s="350"/>
      <c r="F4" s="350"/>
      <c r="G4" s="351"/>
      <c r="H4" s="349"/>
      <c r="I4" s="350"/>
      <c r="J4" s="350"/>
      <c r="K4" s="350"/>
      <c r="L4" s="350"/>
      <c r="M4" s="350"/>
      <c r="N4" s="39"/>
    </row>
    <row r="5" spans="1:24" x14ac:dyDescent="0.2">
      <c r="A5" s="15"/>
      <c r="B5" s="344"/>
      <c r="C5" s="352"/>
      <c r="D5" s="344"/>
      <c r="E5" s="352"/>
      <c r="F5" s="344"/>
      <c r="G5" s="352"/>
      <c r="H5" s="344"/>
      <c r="I5" s="352"/>
      <c r="J5" s="344"/>
      <c r="K5" s="352"/>
      <c r="L5" s="344"/>
      <c r="M5" s="345"/>
      <c r="N5" s="58"/>
    </row>
    <row r="6" spans="1:24" x14ac:dyDescent="0.2">
      <c r="A6" s="13"/>
      <c r="B6" s="63"/>
      <c r="C6" s="31"/>
      <c r="D6" s="31"/>
      <c r="E6" s="31"/>
      <c r="F6" s="31"/>
      <c r="G6" s="31"/>
      <c r="H6" s="31"/>
      <c r="I6" s="31"/>
      <c r="J6" s="31"/>
      <c r="K6" s="31"/>
      <c r="L6" s="31"/>
      <c r="M6" s="32"/>
      <c r="N6" s="58"/>
    </row>
    <row r="7" spans="1:24" x14ac:dyDescent="0.2">
      <c r="A7" s="357"/>
      <c r="B7" s="355"/>
      <c r="C7" s="356"/>
      <c r="D7" s="356"/>
      <c r="E7" s="356"/>
      <c r="F7" s="356"/>
      <c r="G7" s="359"/>
      <c r="H7" s="355"/>
      <c r="I7" s="356"/>
      <c r="J7" s="356"/>
      <c r="K7" s="356"/>
      <c r="L7" s="356"/>
      <c r="M7" s="356"/>
      <c r="N7" s="40"/>
    </row>
    <row r="8" spans="1:24" x14ac:dyDescent="0.2">
      <c r="A8" s="358"/>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75"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x14ac:dyDescent="0.2">
      <c r="A18" s="28"/>
      <c r="B18" s="346"/>
      <c r="C18" s="346"/>
      <c r="D18" s="346"/>
      <c r="E18" s="346"/>
      <c r="F18" s="346"/>
      <c r="G18" s="347"/>
      <c r="H18" s="98"/>
      <c r="I18" s="98"/>
      <c r="J18" s="98"/>
      <c r="K18" s="98"/>
      <c r="L18" s="98"/>
      <c r="M18" s="98"/>
      <c r="N18" s="101"/>
      <c r="O18" s="98"/>
    </row>
    <row r="19" spans="1:15" x14ac:dyDescent="0.2">
      <c r="A19" s="36"/>
      <c r="B19" s="360"/>
      <c r="C19" s="361"/>
      <c r="D19" s="361"/>
      <c r="E19" s="361"/>
      <c r="F19" s="361"/>
      <c r="G19" s="361"/>
      <c r="H19" s="101"/>
      <c r="I19" s="102"/>
      <c r="J19" s="103"/>
      <c r="K19" s="50"/>
      <c r="L19" s="103"/>
      <c r="M19" s="104"/>
      <c r="N19" s="101"/>
      <c r="O19" s="98"/>
    </row>
    <row r="20" spans="1:15" x14ac:dyDescent="0.2">
      <c r="A20" s="37"/>
      <c r="B20" s="345"/>
      <c r="C20" s="352"/>
      <c r="D20" s="345"/>
      <c r="E20" s="352"/>
      <c r="F20" s="345"/>
      <c r="G20" s="352"/>
      <c r="H20" s="101"/>
      <c r="I20" s="102"/>
      <c r="J20" s="103"/>
      <c r="K20" s="50"/>
      <c r="L20" s="103"/>
      <c r="M20" s="104"/>
      <c r="N20" s="101"/>
      <c r="O20" s="98"/>
    </row>
    <row r="21" spans="1:15" x14ac:dyDescent="0.2">
      <c r="A21" s="62"/>
      <c r="B21" s="63"/>
      <c r="C21" s="31"/>
      <c r="D21" s="31"/>
      <c r="E21" s="31"/>
      <c r="F21" s="31"/>
      <c r="G21" s="48"/>
      <c r="H21" s="101"/>
      <c r="I21" s="102"/>
      <c r="J21" s="103"/>
      <c r="K21" s="50"/>
      <c r="L21" s="103"/>
      <c r="M21" s="104"/>
      <c r="N21" s="101"/>
      <c r="O21" s="98"/>
    </row>
    <row r="22" spans="1:15" x14ac:dyDescent="0.2">
      <c r="A22" s="353"/>
      <c r="B22" s="355"/>
      <c r="C22" s="356"/>
      <c r="D22" s="356"/>
      <c r="E22" s="356"/>
      <c r="F22" s="356"/>
      <c r="G22" s="356"/>
      <c r="H22" s="101"/>
      <c r="I22" s="102"/>
      <c r="J22" s="103"/>
      <c r="K22" s="50"/>
      <c r="L22" s="103"/>
      <c r="M22" s="104"/>
      <c r="N22" s="101"/>
      <c r="O22" s="98"/>
    </row>
    <row r="23" spans="1:15" x14ac:dyDescent="0.2">
      <c r="A23" s="354"/>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75"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18"/>
  <dimension ref="A1:U38"/>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1" ht="18" x14ac:dyDescent="0.25">
      <c r="A1" s="89" t="s">
        <v>48</v>
      </c>
      <c r="B1" s="98"/>
      <c r="C1" s="98"/>
      <c r="D1" s="98"/>
      <c r="E1" s="98"/>
      <c r="F1" s="98"/>
      <c r="G1" s="98"/>
      <c r="H1" s="98"/>
      <c r="I1" s="98"/>
      <c r="J1" s="98"/>
      <c r="K1" s="98"/>
      <c r="L1" s="98"/>
      <c r="M1" s="90" t="e">
        <f>Obsah!#REF!</f>
        <v>#REF!</v>
      </c>
      <c r="N1" s="98"/>
      <c r="O1" s="98"/>
    </row>
    <row r="2" spans="1:21" ht="7.5" customHeight="1" x14ac:dyDescent="0.25">
      <c r="A2" s="89"/>
      <c r="B2" s="98"/>
      <c r="C2" s="98"/>
      <c r="D2" s="98"/>
      <c r="E2" s="98"/>
      <c r="F2" s="98"/>
      <c r="G2" s="98"/>
      <c r="H2" s="98"/>
      <c r="I2" s="98"/>
      <c r="J2" s="98"/>
      <c r="K2" s="98"/>
      <c r="L2" s="98"/>
      <c r="M2" s="98"/>
      <c r="N2" s="98"/>
      <c r="O2" s="98"/>
    </row>
    <row r="3" spans="1:21" x14ac:dyDescent="0.2">
      <c r="A3" s="27"/>
      <c r="B3" s="346"/>
      <c r="C3" s="346"/>
      <c r="D3" s="346"/>
      <c r="E3" s="346"/>
      <c r="F3" s="346"/>
      <c r="G3" s="347"/>
      <c r="H3" s="348"/>
      <c r="I3" s="346"/>
      <c r="J3" s="346"/>
      <c r="K3" s="346"/>
      <c r="L3" s="346"/>
      <c r="M3" s="346"/>
      <c r="N3" s="9"/>
    </row>
    <row r="4" spans="1:21" ht="13.5" customHeight="1" x14ac:dyDescent="0.2">
      <c r="A4" s="27"/>
      <c r="B4" s="349"/>
      <c r="C4" s="350"/>
      <c r="D4" s="350"/>
      <c r="E4" s="350"/>
      <c r="F4" s="350"/>
      <c r="G4" s="351"/>
      <c r="H4" s="349"/>
      <c r="I4" s="350"/>
      <c r="J4" s="350"/>
      <c r="K4" s="350"/>
      <c r="L4" s="350"/>
      <c r="M4" s="350"/>
      <c r="N4" s="39"/>
    </row>
    <row r="5" spans="1:21" x14ac:dyDescent="0.2">
      <c r="A5" s="15"/>
      <c r="B5" s="344"/>
      <c r="C5" s="352"/>
      <c r="D5" s="344"/>
      <c r="E5" s="352"/>
      <c r="F5" s="344"/>
      <c r="G5" s="352"/>
      <c r="H5" s="344"/>
      <c r="I5" s="352"/>
      <c r="J5" s="344"/>
      <c r="K5" s="352"/>
      <c r="L5" s="344"/>
      <c r="M5" s="345"/>
      <c r="N5" s="58"/>
    </row>
    <row r="6" spans="1:21" x14ac:dyDescent="0.2">
      <c r="A6" s="13"/>
      <c r="B6" s="63"/>
      <c r="C6" s="31"/>
      <c r="D6" s="31"/>
      <c r="E6" s="31"/>
      <c r="F6" s="31"/>
      <c r="G6" s="31"/>
      <c r="H6" s="31"/>
      <c r="I6" s="31"/>
      <c r="J6" s="31"/>
      <c r="K6" s="31"/>
      <c r="L6" s="31"/>
      <c r="M6" s="48"/>
      <c r="N6" s="58"/>
    </row>
    <row r="7" spans="1:21" x14ac:dyDescent="0.2">
      <c r="A7" s="357"/>
      <c r="B7" s="355"/>
      <c r="C7" s="356"/>
      <c r="D7" s="356"/>
      <c r="E7" s="356"/>
      <c r="F7" s="356"/>
      <c r="G7" s="359"/>
      <c r="H7" s="355"/>
      <c r="I7" s="356"/>
      <c r="J7" s="356"/>
      <c r="K7" s="356"/>
      <c r="L7" s="356"/>
      <c r="M7" s="356"/>
      <c r="N7" s="40"/>
    </row>
    <row r="8" spans="1:21" x14ac:dyDescent="0.2">
      <c r="A8" s="358"/>
      <c r="B8" s="33"/>
      <c r="C8" s="45"/>
      <c r="D8" s="34"/>
      <c r="E8" s="45"/>
      <c r="F8" s="34"/>
      <c r="G8" s="45"/>
      <c r="H8" s="33"/>
      <c r="I8" s="45"/>
      <c r="J8" s="34"/>
      <c r="K8" s="45"/>
      <c r="L8" s="34"/>
      <c r="M8" s="45"/>
      <c r="N8" s="1"/>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75"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x14ac:dyDescent="0.2">
      <c r="A18" s="49"/>
      <c r="B18" s="346"/>
      <c r="C18" s="346"/>
      <c r="D18" s="346"/>
      <c r="E18" s="346"/>
      <c r="F18" s="346"/>
      <c r="G18" s="347"/>
      <c r="H18" s="7"/>
      <c r="I18" s="7"/>
      <c r="J18" s="7"/>
      <c r="K18" s="7"/>
      <c r="L18" s="7"/>
      <c r="M18" s="7"/>
      <c r="N18" s="101"/>
      <c r="O18" s="98"/>
      <c r="P18" s="59"/>
      <c r="Q18" s="38"/>
      <c r="R18" s="8"/>
      <c r="S18" s="8"/>
      <c r="T18" s="8"/>
    </row>
    <row r="19" spans="1:20" x14ac:dyDescent="0.2">
      <c r="A19" s="36"/>
      <c r="B19" s="360"/>
      <c r="C19" s="361"/>
      <c r="D19" s="361"/>
      <c r="E19" s="361"/>
      <c r="F19" s="361"/>
      <c r="G19" s="361"/>
      <c r="H19" s="101"/>
      <c r="I19" s="102"/>
      <c r="J19" s="103"/>
      <c r="K19" s="50"/>
      <c r="L19" s="103"/>
      <c r="M19" s="104"/>
      <c r="N19" s="101"/>
      <c r="O19" s="98"/>
      <c r="P19" s="59"/>
      <c r="Q19" s="38"/>
      <c r="R19" s="8"/>
      <c r="S19" s="8"/>
      <c r="T19" s="8"/>
    </row>
    <row r="20" spans="1:20" x14ac:dyDescent="0.2">
      <c r="A20" s="37"/>
      <c r="B20" s="345"/>
      <c r="C20" s="352"/>
      <c r="D20" s="345"/>
      <c r="E20" s="352"/>
      <c r="F20" s="345"/>
      <c r="G20" s="352"/>
      <c r="H20" s="101"/>
      <c r="I20" s="102"/>
      <c r="J20" s="103"/>
      <c r="K20" s="50"/>
      <c r="L20" s="103"/>
      <c r="M20" s="104"/>
      <c r="N20" s="101"/>
      <c r="O20" s="98"/>
      <c r="P20" s="59"/>
      <c r="Q20" s="38"/>
      <c r="R20" s="44"/>
      <c r="S20" s="44"/>
      <c r="T20" s="44"/>
    </row>
    <row r="21" spans="1:20" x14ac:dyDescent="0.2">
      <c r="A21" s="62"/>
      <c r="B21" s="63"/>
      <c r="C21" s="31"/>
      <c r="D21" s="31"/>
      <c r="E21" s="31"/>
      <c r="F21" s="31"/>
      <c r="G21" s="48"/>
      <c r="H21" s="101"/>
      <c r="I21" s="102"/>
      <c r="J21" s="103"/>
      <c r="K21" s="50"/>
      <c r="L21" s="103"/>
      <c r="M21" s="104"/>
      <c r="N21" s="101"/>
      <c r="O21" s="98"/>
      <c r="P21" s="59"/>
      <c r="Q21" s="38"/>
      <c r="R21" s="8"/>
      <c r="S21" s="8"/>
      <c r="T21" s="8"/>
    </row>
    <row r="22" spans="1:20" x14ac:dyDescent="0.2">
      <c r="A22" s="353"/>
      <c r="B22" s="355"/>
      <c r="C22" s="356"/>
      <c r="D22" s="356"/>
      <c r="E22" s="356"/>
      <c r="F22" s="356"/>
      <c r="G22" s="356"/>
      <c r="H22" s="101"/>
      <c r="I22" s="102"/>
      <c r="J22" s="103"/>
      <c r="K22" s="50"/>
      <c r="L22" s="103"/>
      <c r="M22" s="104"/>
      <c r="N22" s="101"/>
      <c r="O22" s="98"/>
      <c r="P22" s="59"/>
      <c r="Q22" s="38"/>
      <c r="R22" s="8"/>
      <c r="S22" s="8"/>
      <c r="T22" s="8"/>
    </row>
    <row r="23" spans="1:20" x14ac:dyDescent="0.2">
      <c r="A23" s="354"/>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75"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19"/>
  <dimension ref="A1:X39"/>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4" ht="18" x14ac:dyDescent="0.25">
      <c r="A1" s="89" t="s">
        <v>49</v>
      </c>
      <c r="M1" s="90" t="e">
        <f>Obsah!#REF!</f>
        <v>#REF!</v>
      </c>
    </row>
    <row r="2" spans="1:24" ht="7.5" customHeight="1" x14ac:dyDescent="0.2"/>
    <row r="3" spans="1:24" x14ac:dyDescent="0.2">
      <c r="A3" s="27"/>
      <c r="B3" s="346"/>
      <c r="C3" s="346"/>
      <c r="D3" s="346"/>
      <c r="E3" s="346"/>
      <c r="F3" s="346"/>
      <c r="G3" s="347"/>
      <c r="H3" s="348"/>
      <c r="I3" s="346"/>
      <c r="J3" s="346"/>
      <c r="K3" s="346"/>
      <c r="L3" s="346"/>
      <c r="M3" s="346"/>
      <c r="N3" s="9"/>
    </row>
    <row r="4" spans="1:24" x14ac:dyDescent="0.2">
      <c r="A4" s="27"/>
      <c r="B4" s="349"/>
      <c r="C4" s="350"/>
      <c r="D4" s="350"/>
      <c r="E4" s="350"/>
      <c r="F4" s="350"/>
      <c r="G4" s="351"/>
      <c r="H4" s="349"/>
      <c r="I4" s="350"/>
      <c r="J4" s="350"/>
      <c r="K4" s="350"/>
      <c r="L4" s="350"/>
      <c r="M4" s="350"/>
      <c r="N4" s="39"/>
    </row>
    <row r="5" spans="1:24" x14ac:dyDescent="0.2">
      <c r="A5" s="15"/>
      <c r="B5" s="344"/>
      <c r="C5" s="352"/>
      <c r="D5" s="344"/>
      <c r="E5" s="352"/>
      <c r="F5" s="344"/>
      <c r="G5" s="352"/>
      <c r="H5" s="344"/>
      <c r="I5" s="352"/>
      <c r="J5" s="344"/>
      <c r="K5" s="352"/>
      <c r="L5" s="344"/>
      <c r="M5" s="345"/>
      <c r="N5" s="58"/>
    </row>
    <row r="6" spans="1:24" x14ac:dyDescent="0.2">
      <c r="A6" s="13"/>
      <c r="B6" s="63"/>
      <c r="C6" s="31"/>
      <c r="D6" s="31"/>
      <c r="E6" s="31"/>
      <c r="F6" s="31"/>
      <c r="G6" s="31"/>
      <c r="H6" s="31"/>
      <c r="I6" s="31"/>
      <c r="J6" s="31"/>
      <c r="K6" s="31"/>
      <c r="L6" s="31"/>
      <c r="M6" s="32"/>
      <c r="N6" s="58"/>
    </row>
    <row r="7" spans="1:24" x14ac:dyDescent="0.2">
      <c r="A7" s="357"/>
      <c r="B7" s="355"/>
      <c r="C7" s="356"/>
      <c r="D7" s="356"/>
      <c r="E7" s="356"/>
      <c r="F7" s="356"/>
      <c r="G7" s="359"/>
      <c r="H7" s="355"/>
      <c r="I7" s="356"/>
      <c r="J7" s="356"/>
      <c r="K7" s="356"/>
      <c r="L7" s="356"/>
      <c r="M7" s="356"/>
      <c r="N7" s="40"/>
    </row>
    <row r="8" spans="1:24" x14ac:dyDescent="0.2">
      <c r="A8" s="358"/>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75"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x14ac:dyDescent="0.2">
      <c r="A18" s="28"/>
      <c r="B18" s="346"/>
      <c r="C18" s="346"/>
      <c r="D18" s="346"/>
      <c r="E18" s="346"/>
      <c r="F18" s="346"/>
      <c r="G18" s="347"/>
      <c r="H18" s="98"/>
      <c r="I18" s="98"/>
      <c r="J18" s="98"/>
      <c r="K18" s="98"/>
      <c r="L18" s="98"/>
      <c r="M18" s="98"/>
      <c r="N18" s="101"/>
      <c r="O18" s="98"/>
    </row>
    <row r="19" spans="1:15" x14ac:dyDescent="0.2">
      <c r="A19" s="36"/>
      <c r="B19" s="360"/>
      <c r="C19" s="361"/>
      <c r="D19" s="361"/>
      <c r="E19" s="361"/>
      <c r="F19" s="361"/>
      <c r="G19" s="361"/>
      <c r="H19" s="101"/>
      <c r="I19" s="102"/>
      <c r="J19" s="103"/>
      <c r="K19" s="50"/>
      <c r="L19" s="103"/>
      <c r="M19" s="104"/>
      <c r="N19" s="101"/>
      <c r="O19" s="98"/>
    </row>
    <row r="20" spans="1:15" x14ac:dyDescent="0.2">
      <c r="A20" s="37"/>
      <c r="B20" s="345"/>
      <c r="C20" s="352"/>
      <c r="D20" s="345"/>
      <c r="E20" s="352"/>
      <c r="F20" s="345"/>
      <c r="G20" s="352"/>
      <c r="H20" s="101"/>
      <c r="I20" s="102"/>
      <c r="J20" s="103"/>
      <c r="K20" s="50"/>
      <c r="L20" s="103"/>
      <c r="M20" s="104"/>
      <c r="N20" s="101"/>
      <c r="O20" s="98"/>
    </row>
    <row r="21" spans="1:15" x14ac:dyDescent="0.2">
      <c r="A21" s="62"/>
      <c r="B21" s="63"/>
      <c r="C21" s="31"/>
      <c r="D21" s="31"/>
      <c r="E21" s="31"/>
      <c r="F21" s="31"/>
      <c r="G21" s="48"/>
      <c r="H21" s="101"/>
      <c r="I21" s="102"/>
      <c r="J21" s="103"/>
      <c r="K21" s="50"/>
      <c r="L21" s="103"/>
      <c r="M21" s="104"/>
      <c r="N21" s="101"/>
      <c r="O21" s="98"/>
    </row>
    <row r="22" spans="1:15" x14ac:dyDescent="0.2">
      <c r="A22" s="353"/>
      <c r="B22" s="355"/>
      <c r="C22" s="356"/>
      <c r="D22" s="356"/>
      <c r="E22" s="356"/>
      <c r="F22" s="356"/>
      <c r="G22" s="356"/>
      <c r="H22" s="101"/>
      <c r="I22" s="102"/>
      <c r="J22" s="103"/>
      <c r="K22" s="50"/>
      <c r="L22" s="103"/>
      <c r="M22" s="104"/>
      <c r="N22" s="101"/>
      <c r="O22" s="98"/>
    </row>
    <row r="23" spans="1:15" x14ac:dyDescent="0.2">
      <c r="A23" s="354"/>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75"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2"/>
  <dimension ref="A1:U38"/>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1" ht="18" x14ac:dyDescent="0.25">
      <c r="A1" s="89" t="s">
        <v>50</v>
      </c>
      <c r="B1" s="98"/>
      <c r="C1" s="98"/>
      <c r="D1" s="98"/>
      <c r="E1" s="98"/>
      <c r="F1" s="98"/>
      <c r="G1" s="98"/>
      <c r="H1" s="98"/>
      <c r="I1" s="98"/>
      <c r="J1" s="98"/>
      <c r="K1" s="98"/>
      <c r="L1" s="98"/>
      <c r="M1" s="90" t="e">
        <f>Obsah!#REF!</f>
        <v>#REF!</v>
      </c>
      <c r="N1" s="98"/>
      <c r="O1" s="98"/>
    </row>
    <row r="2" spans="1:21" ht="7.5" customHeight="1" x14ac:dyDescent="0.25">
      <c r="A2" s="89"/>
      <c r="B2" s="98"/>
      <c r="C2" s="98"/>
      <c r="D2" s="98"/>
      <c r="E2" s="98"/>
      <c r="F2" s="98"/>
      <c r="G2" s="98"/>
      <c r="H2" s="98"/>
      <c r="I2" s="98"/>
      <c r="J2" s="98"/>
      <c r="K2" s="98"/>
      <c r="L2" s="98"/>
      <c r="M2" s="98"/>
      <c r="N2" s="98"/>
      <c r="O2" s="98"/>
    </row>
    <row r="3" spans="1:21" x14ac:dyDescent="0.2">
      <c r="A3" s="27"/>
      <c r="B3" s="346"/>
      <c r="C3" s="346"/>
      <c r="D3" s="346"/>
      <c r="E3" s="346"/>
      <c r="F3" s="346"/>
      <c r="G3" s="347"/>
      <c r="H3" s="348"/>
      <c r="I3" s="346"/>
      <c r="J3" s="346"/>
      <c r="K3" s="346"/>
      <c r="L3" s="346"/>
      <c r="M3" s="346"/>
      <c r="N3" s="9"/>
    </row>
    <row r="4" spans="1:21" ht="13.5" customHeight="1" x14ac:dyDescent="0.2">
      <c r="A4" s="27"/>
      <c r="B4" s="349"/>
      <c r="C4" s="350"/>
      <c r="D4" s="350"/>
      <c r="E4" s="350"/>
      <c r="F4" s="350"/>
      <c r="G4" s="351"/>
      <c r="H4" s="349"/>
      <c r="I4" s="350"/>
      <c r="J4" s="350"/>
      <c r="K4" s="350"/>
      <c r="L4" s="350"/>
      <c r="M4" s="350"/>
      <c r="N4" s="39"/>
    </row>
    <row r="5" spans="1:21" x14ac:dyDescent="0.2">
      <c r="A5" s="15"/>
      <c r="B5" s="344"/>
      <c r="C5" s="352"/>
      <c r="D5" s="344"/>
      <c r="E5" s="352"/>
      <c r="F5" s="344"/>
      <c r="G5" s="352"/>
      <c r="H5" s="344"/>
      <c r="I5" s="352"/>
      <c r="J5" s="344"/>
      <c r="K5" s="352"/>
      <c r="L5" s="344"/>
      <c r="M5" s="345"/>
      <c r="N5" s="58"/>
    </row>
    <row r="6" spans="1:21" x14ac:dyDescent="0.2">
      <c r="A6" s="13"/>
      <c r="B6" s="63"/>
      <c r="C6" s="31"/>
      <c r="D6" s="31"/>
      <c r="E6" s="31"/>
      <c r="F6" s="31"/>
      <c r="G6" s="31"/>
      <c r="H6" s="31"/>
      <c r="I6" s="31"/>
      <c r="J6" s="31"/>
      <c r="K6" s="31"/>
      <c r="L6" s="31"/>
      <c r="M6" s="48"/>
      <c r="N6" s="58"/>
    </row>
    <row r="7" spans="1:21" x14ac:dyDescent="0.2">
      <c r="A7" s="357"/>
      <c r="B7" s="355"/>
      <c r="C7" s="356"/>
      <c r="D7" s="356"/>
      <c r="E7" s="356"/>
      <c r="F7" s="356"/>
      <c r="G7" s="359"/>
      <c r="H7" s="355"/>
      <c r="I7" s="356"/>
      <c r="J7" s="356"/>
      <c r="K7" s="356"/>
      <c r="L7" s="356"/>
      <c r="M7" s="356"/>
      <c r="N7" s="40"/>
    </row>
    <row r="8" spans="1:21" x14ac:dyDescent="0.2">
      <c r="A8" s="358"/>
      <c r="B8" s="33"/>
      <c r="C8" s="45"/>
      <c r="D8" s="34"/>
      <c r="E8" s="45"/>
      <c r="F8" s="34"/>
      <c r="G8" s="45"/>
      <c r="H8" s="33"/>
      <c r="I8" s="45"/>
      <c r="J8" s="34"/>
      <c r="K8" s="45"/>
      <c r="L8" s="34"/>
      <c r="M8" s="45"/>
      <c r="N8" s="1"/>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75"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x14ac:dyDescent="0.2">
      <c r="A18" s="49"/>
      <c r="B18" s="346"/>
      <c r="C18" s="346"/>
      <c r="D18" s="346"/>
      <c r="E18" s="346"/>
      <c r="F18" s="346"/>
      <c r="G18" s="347"/>
      <c r="H18" s="7"/>
      <c r="I18" s="7"/>
      <c r="J18" s="7"/>
      <c r="K18" s="7"/>
      <c r="L18" s="7"/>
      <c r="M18" s="7"/>
      <c r="N18" s="101"/>
      <c r="O18" s="98"/>
      <c r="P18" s="59"/>
      <c r="Q18" s="38"/>
      <c r="R18" s="8"/>
      <c r="S18" s="8"/>
      <c r="T18" s="8"/>
    </row>
    <row r="19" spans="1:20" x14ac:dyDescent="0.2">
      <c r="A19" s="36"/>
      <c r="B19" s="360"/>
      <c r="C19" s="361"/>
      <c r="D19" s="361"/>
      <c r="E19" s="361"/>
      <c r="F19" s="361"/>
      <c r="G19" s="361"/>
      <c r="H19" s="101"/>
      <c r="I19" s="102"/>
      <c r="J19" s="103"/>
      <c r="K19" s="50"/>
      <c r="L19" s="103"/>
      <c r="M19" s="104"/>
      <c r="N19" s="101"/>
      <c r="O19" s="98"/>
      <c r="P19" s="59"/>
      <c r="Q19" s="38"/>
      <c r="R19" s="8"/>
      <c r="S19" s="8"/>
      <c r="T19" s="8"/>
    </row>
    <row r="20" spans="1:20" x14ac:dyDescent="0.2">
      <c r="A20" s="37"/>
      <c r="B20" s="345"/>
      <c r="C20" s="352"/>
      <c r="D20" s="345"/>
      <c r="E20" s="352"/>
      <c r="F20" s="345"/>
      <c r="G20" s="352"/>
      <c r="H20" s="101"/>
      <c r="I20" s="102"/>
      <c r="J20" s="103"/>
      <c r="K20" s="50"/>
      <c r="L20" s="103"/>
      <c r="M20" s="104"/>
      <c r="N20" s="101"/>
      <c r="O20" s="98"/>
      <c r="P20" s="59"/>
      <c r="Q20" s="38"/>
      <c r="R20" s="44"/>
      <c r="S20" s="44"/>
      <c r="T20" s="44"/>
    </row>
    <row r="21" spans="1:20" x14ac:dyDescent="0.2">
      <c r="A21" s="62"/>
      <c r="B21" s="63"/>
      <c r="C21" s="31"/>
      <c r="D21" s="31"/>
      <c r="E21" s="31"/>
      <c r="F21" s="31"/>
      <c r="G21" s="48"/>
      <c r="H21" s="101"/>
      <c r="I21" s="102"/>
      <c r="J21" s="103"/>
      <c r="K21" s="50"/>
      <c r="L21" s="103"/>
      <c r="M21" s="104"/>
      <c r="N21" s="101"/>
      <c r="O21" s="98"/>
      <c r="P21" s="59"/>
      <c r="Q21" s="38"/>
      <c r="R21" s="8"/>
      <c r="S21" s="8"/>
      <c r="T21" s="8"/>
    </row>
    <row r="22" spans="1:20" x14ac:dyDescent="0.2">
      <c r="A22" s="353"/>
      <c r="B22" s="355"/>
      <c r="C22" s="356"/>
      <c r="D22" s="356"/>
      <c r="E22" s="356"/>
      <c r="F22" s="356"/>
      <c r="G22" s="356"/>
      <c r="H22" s="101"/>
      <c r="I22" s="102"/>
      <c r="J22" s="103"/>
      <c r="K22" s="50"/>
      <c r="L22" s="103"/>
      <c r="M22" s="104"/>
      <c r="N22" s="101"/>
      <c r="O22" s="98"/>
      <c r="P22" s="59"/>
      <c r="Q22" s="38"/>
      <c r="R22" s="8"/>
      <c r="S22" s="8"/>
      <c r="T22" s="8"/>
    </row>
    <row r="23" spans="1:20" x14ac:dyDescent="0.2">
      <c r="A23" s="354"/>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75"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5"/>
  <dimension ref="A1:X39"/>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4" ht="18" x14ac:dyDescent="0.25">
      <c r="A1" s="89" t="s">
        <v>51</v>
      </c>
      <c r="M1" s="90" t="e">
        <f>Obsah!#REF!</f>
        <v>#REF!</v>
      </c>
    </row>
    <row r="2" spans="1:24" ht="7.5" customHeight="1" x14ac:dyDescent="0.2"/>
    <row r="3" spans="1:24" x14ac:dyDescent="0.2">
      <c r="A3" s="27"/>
      <c r="B3" s="346"/>
      <c r="C3" s="346"/>
      <c r="D3" s="346"/>
      <c r="E3" s="346"/>
      <c r="F3" s="346"/>
      <c r="G3" s="347"/>
      <c r="H3" s="348"/>
      <c r="I3" s="346"/>
      <c r="J3" s="346"/>
      <c r="K3" s="346"/>
      <c r="L3" s="346"/>
      <c r="M3" s="346"/>
      <c r="N3" s="9"/>
    </row>
    <row r="4" spans="1:24" x14ac:dyDescent="0.2">
      <c r="A4" s="27"/>
      <c r="B4" s="349"/>
      <c r="C4" s="350"/>
      <c r="D4" s="350"/>
      <c r="E4" s="350"/>
      <c r="F4" s="350"/>
      <c r="G4" s="351"/>
      <c r="H4" s="349"/>
      <c r="I4" s="350"/>
      <c r="J4" s="350"/>
      <c r="K4" s="350"/>
      <c r="L4" s="350"/>
      <c r="M4" s="350"/>
      <c r="N4" s="39"/>
    </row>
    <row r="5" spans="1:24" x14ac:dyDescent="0.2">
      <c r="A5" s="15"/>
      <c r="B5" s="344"/>
      <c r="C5" s="352"/>
      <c r="D5" s="344"/>
      <c r="E5" s="352"/>
      <c r="F5" s="344"/>
      <c r="G5" s="352"/>
      <c r="H5" s="344"/>
      <c r="I5" s="352"/>
      <c r="J5" s="344"/>
      <c r="K5" s="352"/>
      <c r="L5" s="344"/>
      <c r="M5" s="345"/>
      <c r="N5" s="58"/>
    </row>
    <row r="6" spans="1:24" x14ac:dyDescent="0.2">
      <c r="A6" s="13"/>
      <c r="B6" s="63"/>
      <c r="C6" s="31"/>
      <c r="D6" s="31"/>
      <c r="E6" s="31"/>
      <c r="F6" s="31"/>
      <c r="G6" s="31"/>
      <c r="H6" s="31"/>
      <c r="I6" s="31"/>
      <c r="J6" s="31"/>
      <c r="K6" s="31"/>
      <c r="L6" s="31"/>
      <c r="M6" s="32"/>
      <c r="N6" s="58"/>
    </row>
    <row r="7" spans="1:24" x14ac:dyDescent="0.2">
      <c r="A7" s="357"/>
      <c r="B7" s="355"/>
      <c r="C7" s="356"/>
      <c r="D7" s="356"/>
      <c r="E7" s="356"/>
      <c r="F7" s="356"/>
      <c r="G7" s="359"/>
      <c r="H7" s="355"/>
      <c r="I7" s="356"/>
      <c r="J7" s="356"/>
      <c r="K7" s="356"/>
      <c r="L7" s="356"/>
      <c r="M7" s="356"/>
      <c r="N7" s="40"/>
    </row>
    <row r="8" spans="1:24" x14ac:dyDescent="0.2">
      <c r="A8" s="358"/>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75"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x14ac:dyDescent="0.2">
      <c r="A18" s="28"/>
      <c r="B18" s="346"/>
      <c r="C18" s="346"/>
      <c r="D18" s="346"/>
      <c r="E18" s="346"/>
      <c r="F18" s="346"/>
      <c r="G18" s="347"/>
      <c r="H18" s="98"/>
      <c r="I18" s="98"/>
      <c r="J18" s="98"/>
      <c r="K18" s="98"/>
      <c r="L18" s="98"/>
      <c r="M18" s="98"/>
      <c r="N18" s="101"/>
      <c r="O18" s="98"/>
    </row>
    <row r="19" spans="1:15" x14ac:dyDescent="0.2">
      <c r="A19" s="36"/>
      <c r="B19" s="360"/>
      <c r="C19" s="361"/>
      <c r="D19" s="361"/>
      <c r="E19" s="361"/>
      <c r="F19" s="361"/>
      <c r="G19" s="361"/>
      <c r="H19" s="101"/>
      <c r="I19" s="102"/>
      <c r="J19" s="103"/>
      <c r="K19" s="50"/>
      <c r="L19" s="103"/>
      <c r="M19" s="104"/>
      <c r="N19" s="101"/>
      <c r="O19" s="98"/>
    </row>
    <row r="20" spans="1:15" x14ac:dyDescent="0.2">
      <c r="A20" s="37"/>
      <c r="B20" s="345"/>
      <c r="C20" s="352"/>
      <c r="D20" s="345"/>
      <c r="E20" s="352"/>
      <c r="F20" s="345"/>
      <c r="G20" s="352"/>
      <c r="H20" s="101"/>
      <c r="I20" s="102"/>
      <c r="J20" s="103"/>
      <c r="K20" s="50"/>
      <c r="L20" s="103"/>
      <c r="M20" s="104"/>
      <c r="N20" s="101"/>
      <c r="O20" s="98"/>
    </row>
    <row r="21" spans="1:15" x14ac:dyDescent="0.2">
      <c r="A21" s="62"/>
      <c r="B21" s="63"/>
      <c r="C21" s="31"/>
      <c r="D21" s="31"/>
      <c r="E21" s="31"/>
      <c r="F21" s="31"/>
      <c r="G21" s="48"/>
      <c r="H21" s="101"/>
      <c r="I21" s="102"/>
      <c r="J21" s="103"/>
      <c r="K21" s="50"/>
      <c r="L21" s="103"/>
      <c r="M21" s="104"/>
      <c r="N21" s="101"/>
      <c r="O21" s="98"/>
    </row>
    <row r="22" spans="1:15" x14ac:dyDescent="0.2">
      <c r="A22" s="353"/>
      <c r="B22" s="355"/>
      <c r="C22" s="356"/>
      <c r="D22" s="356"/>
      <c r="E22" s="356"/>
      <c r="F22" s="356"/>
      <c r="G22" s="356"/>
      <c r="H22" s="101"/>
      <c r="I22" s="102"/>
      <c r="J22" s="103"/>
      <c r="K22" s="50"/>
      <c r="L22" s="103"/>
      <c r="M22" s="104"/>
      <c r="N22" s="101"/>
      <c r="O22" s="98"/>
    </row>
    <row r="23" spans="1:15" x14ac:dyDescent="0.2">
      <c r="A23" s="354"/>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75"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6"/>
  <dimension ref="A1:U38"/>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1" ht="18" x14ac:dyDescent="0.25">
      <c r="A1" s="89" t="s">
        <v>52</v>
      </c>
      <c r="B1" s="98"/>
      <c r="C1" s="98"/>
      <c r="D1" s="98"/>
      <c r="E1" s="98"/>
      <c r="F1" s="98"/>
      <c r="G1" s="98"/>
      <c r="H1" s="98"/>
      <c r="I1" s="98"/>
      <c r="J1" s="98"/>
      <c r="K1" s="98"/>
      <c r="L1" s="98"/>
      <c r="M1" s="90" t="e">
        <f>Obsah!#REF!</f>
        <v>#REF!</v>
      </c>
      <c r="N1" s="98"/>
      <c r="O1" s="98"/>
    </row>
    <row r="2" spans="1:21" ht="7.5" customHeight="1" x14ac:dyDescent="0.25">
      <c r="A2" s="89"/>
      <c r="B2" s="98"/>
      <c r="C2" s="98"/>
      <c r="D2" s="98"/>
      <c r="E2" s="98"/>
      <c r="F2" s="98"/>
      <c r="G2" s="98"/>
      <c r="H2" s="98"/>
      <c r="I2" s="98"/>
      <c r="J2" s="98"/>
      <c r="K2" s="98"/>
      <c r="L2" s="98"/>
      <c r="M2" s="98"/>
      <c r="N2" s="98"/>
      <c r="O2" s="98"/>
    </row>
    <row r="3" spans="1:21" x14ac:dyDescent="0.2">
      <c r="A3" s="27"/>
      <c r="B3" s="346"/>
      <c r="C3" s="346"/>
      <c r="D3" s="346"/>
      <c r="E3" s="346"/>
      <c r="F3" s="346"/>
      <c r="G3" s="347"/>
      <c r="H3" s="348"/>
      <c r="I3" s="346"/>
      <c r="J3" s="346"/>
      <c r="K3" s="346"/>
      <c r="L3" s="346"/>
      <c r="M3" s="346"/>
      <c r="N3" s="9"/>
    </row>
    <row r="4" spans="1:21" ht="13.5" customHeight="1" x14ac:dyDescent="0.2">
      <c r="A4" s="27"/>
      <c r="B4" s="349"/>
      <c r="C4" s="350"/>
      <c r="D4" s="350"/>
      <c r="E4" s="350"/>
      <c r="F4" s="350"/>
      <c r="G4" s="351"/>
      <c r="H4" s="349"/>
      <c r="I4" s="350"/>
      <c r="J4" s="350"/>
      <c r="K4" s="350"/>
      <c r="L4" s="350"/>
      <c r="M4" s="350"/>
      <c r="N4" s="39"/>
    </row>
    <row r="5" spans="1:21" x14ac:dyDescent="0.2">
      <c r="A5" s="15"/>
      <c r="B5" s="344"/>
      <c r="C5" s="352"/>
      <c r="D5" s="344"/>
      <c r="E5" s="352"/>
      <c r="F5" s="344"/>
      <c r="G5" s="352"/>
      <c r="H5" s="344"/>
      <c r="I5" s="352"/>
      <c r="J5" s="344"/>
      <c r="K5" s="352"/>
      <c r="L5" s="344"/>
      <c r="M5" s="345"/>
      <c r="N5" s="58"/>
    </row>
    <row r="6" spans="1:21" x14ac:dyDescent="0.2">
      <c r="A6" s="13"/>
      <c r="B6" s="63"/>
      <c r="C6" s="31"/>
      <c r="D6" s="31"/>
      <c r="E6" s="31"/>
      <c r="F6" s="31"/>
      <c r="G6" s="31"/>
      <c r="H6" s="31"/>
      <c r="I6" s="31"/>
      <c r="J6" s="31"/>
      <c r="K6" s="31"/>
      <c r="L6" s="31"/>
      <c r="M6" s="48"/>
      <c r="N6" s="58"/>
    </row>
    <row r="7" spans="1:21" x14ac:dyDescent="0.2">
      <c r="A7" s="357"/>
      <c r="B7" s="355"/>
      <c r="C7" s="356"/>
      <c r="D7" s="356"/>
      <c r="E7" s="356"/>
      <c r="F7" s="356"/>
      <c r="G7" s="359"/>
      <c r="H7" s="355"/>
      <c r="I7" s="356"/>
      <c r="J7" s="356"/>
      <c r="K7" s="356"/>
      <c r="L7" s="356"/>
      <c r="M7" s="356"/>
      <c r="N7" s="40"/>
    </row>
    <row r="8" spans="1:21" x14ac:dyDescent="0.2">
      <c r="A8" s="358"/>
      <c r="B8" s="33"/>
      <c r="C8" s="45"/>
      <c r="D8" s="34"/>
      <c r="E8" s="45"/>
      <c r="F8" s="34"/>
      <c r="G8" s="45"/>
      <c r="H8" s="33"/>
      <c r="I8" s="45"/>
      <c r="J8" s="34"/>
      <c r="K8" s="45"/>
      <c r="L8" s="34"/>
      <c r="M8" s="45"/>
      <c r="N8" s="1"/>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75"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x14ac:dyDescent="0.2">
      <c r="A18" s="49"/>
      <c r="B18" s="346"/>
      <c r="C18" s="346"/>
      <c r="D18" s="346"/>
      <c r="E18" s="346"/>
      <c r="F18" s="346"/>
      <c r="G18" s="347"/>
      <c r="H18" s="7"/>
      <c r="I18" s="7"/>
      <c r="J18" s="7"/>
      <c r="K18" s="7"/>
      <c r="L18" s="7"/>
      <c r="M18" s="7"/>
      <c r="N18" s="101"/>
      <c r="O18" s="98"/>
      <c r="P18" s="59"/>
      <c r="Q18" s="38"/>
      <c r="R18" s="8"/>
      <c r="S18" s="8"/>
      <c r="T18" s="8"/>
    </row>
    <row r="19" spans="1:20" x14ac:dyDescent="0.2">
      <c r="A19" s="36"/>
      <c r="B19" s="360"/>
      <c r="C19" s="361"/>
      <c r="D19" s="361"/>
      <c r="E19" s="361"/>
      <c r="F19" s="361"/>
      <c r="G19" s="361"/>
      <c r="H19" s="101"/>
      <c r="I19" s="102"/>
      <c r="J19" s="103"/>
      <c r="K19" s="50"/>
      <c r="L19" s="103"/>
      <c r="M19" s="104"/>
      <c r="N19" s="101"/>
      <c r="O19" s="98"/>
      <c r="P19" s="59"/>
      <c r="Q19" s="38"/>
      <c r="R19" s="8"/>
      <c r="S19" s="8"/>
      <c r="T19" s="8"/>
    </row>
    <row r="20" spans="1:20" x14ac:dyDescent="0.2">
      <c r="A20" s="37"/>
      <c r="B20" s="345"/>
      <c r="C20" s="352"/>
      <c r="D20" s="345"/>
      <c r="E20" s="352"/>
      <c r="F20" s="345"/>
      <c r="G20" s="352"/>
      <c r="H20" s="101"/>
      <c r="I20" s="102"/>
      <c r="J20" s="103"/>
      <c r="K20" s="50"/>
      <c r="L20" s="103"/>
      <c r="M20" s="104"/>
      <c r="N20" s="101"/>
      <c r="O20" s="98"/>
      <c r="P20" s="59"/>
      <c r="Q20" s="38"/>
      <c r="R20" s="44"/>
      <c r="S20" s="44"/>
      <c r="T20" s="44"/>
    </row>
    <row r="21" spans="1:20" x14ac:dyDescent="0.2">
      <c r="A21" s="62"/>
      <c r="B21" s="63"/>
      <c r="C21" s="31"/>
      <c r="D21" s="31"/>
      <c r="E21" s="31"/>
      <c r="F21" s="31"/>
      <c r="G21" s="48"/>
      <c r="H21" s="101"/>
      <c r="I21" s="102"/>
      <c r="J21" s="103"/>
      <c r="K21" s="50"/>
      <c r="L21" s="103"/>
      <c r="M21" s="104"/>
      <c r="N21" s="101"/>
      <c r="O21" s="98"/>
      <c r="P21" s="59"/>
      <c r="Q21" s="38"/>
      <c r="R21" s="8"/>
      <c r="S21" s="8"/>
      <c r="T21" s="8"/>
    </row>
    <row r="22" spans="1:20" x14ac:dyDescent="0.2">
      <c r="A22" s="353"/>
      <c r="B22" s="355"/>
      <c r="C22" s="356"/>
      <c r="D22" s="356"/>
      <c r="E22" s="356"/>
      <c r="F22" s="356"/>
      <c r="G22" s="356"/>
      <c r="H22" s="101"/>
      <c r="I22" s="102"/>
      <c r="J22" s="103"/>
      <c r="K22" s="50"/>
      <c r="L22" s="103"/>
      <c r="M22" s="104"/>
      <c r="N22" s="101"/>
      <c r="O22" s="98"/>
      <c r="P22" s="59"/>
      <c r="Q22" s="38"/>
      <c r="R22" s="8"/>
      <c r="S22" s="8"/>
      <c r="T22" s="8"/>
    </row>
    <row r="23" spans="1:20" x14ac:dyDescent="0.2">
      <c r="A23" s="354"/>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75"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7"/>
  <dimension ref="A1:X39"/>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4" ht="18" x14ac:dyDescent="0.25">
      <c r="A1" s="89" t="s">
        <v>53</v>
      </c>
      <c r="M1" s="90" t="e">
        <f>Obsah!#REF!</f>
        <v>#REF!</v>
      </c>
    </row>
    <row r="2" spans="1:24" ht="7.5" customHeight="1" x14ac:dyDescent="0.2"/>
    <row r="3" spans="1:24" x14ac:dyDescent="0.2">
      <c r="A3" s="27"/>
      <c r="B3" s="346"/>
      <c r="C3" s="346"/>
      <c r="D3" s="346"/>
      <c r="E3" s="346"/>
      <c r="F3" s="346"/>
      <c r="G3" s="347"/>
      <c r="H3" s="348"/>
      <c r="I3" s="346"/>
      <c r="J3" s="346"/>
      <c r="K3" s="346"/>
      <c r="L3" s="346"/>
      <c r="M3" s="346"/>
      <c r="N3" s="9"/>
    </row>
    <row r="4" spans="1:24" x14ac:dyDescent="0.2">
      <c r="A4" s="27"/>
      <c r="B4" s="349"/>
      <c r="C4" s="350"/>
      <c r="D4" s="350"/>
      <c r="E4" s="350"/>
      <c r="F4" s="350"/>
      <c r="G4" s="351"/>
      <c r="H4" s="349"/>
      <c r="I4" s="350"/>
      <c r="J4" s="350"/>
      <c r="K4" s="350"/>
      <c r="L4" s="350"/>
      <c r="M4" s="350"/>
      <c r="N4" s="39"/>
    </row>
    <row r="5" spans="1:24" x14ac:dyDescent="0.2">
      <c r="A5" s="15"/>
      <c r="B5" s="344"/>
      <c r="C5" s="352"/>
      <c r="D5" s="344"/>
      <c r="E5" s="352"/>
      <c r="F5" s="344"/>
      <c r="G5" s="352"/>
      <c r="H5" s="344"/>
      <c r="I5" s="352"/>
      <c r="J5" s="344"/>
      <c r="K5" s="352"/>
      <c r="L5" s="344"/>
      <c r="M5" s="345"/>
      <c r="N5" s="58"/>
    </row>
    <row r="6" spans="1:24" x14ac:dyDescent="0.2">
      <c r="A6" s="47"/>
      <c r="B6" s="63"/>
      <c r="C6" s="31"/>
      <c r="D6" s="31"/>
      <c r="E6" s="31"/>
      <c r="F6" s="31"/>
      <c r="G6" s="31"/>
      <c r="H6" s="31"/>
      <c r="I6" s="31"/>
      <c r="J6" s="31"/>
      <c r="K6" s="31"/>
      <c r="L6" s="31"/>
      <c r="M6" s="32"/>
      <c r="N6" s="58"/>
    </row>
    <row r="7" spans="1:24" x14ac:dyDescent="0.2">
      <c r="A7" s="357"/>
      <c r="B7" s="355"/>
      <c r="C7" s="356"/>
      <c r="D7" s="356"/>
      <c r="E7" s="356"/>
      <c r="F7" s="356"/>
      <c r="G7" s="359"/>
      <c r="H7" s="355"/>
      <c r="I7" s="356"/>
      <c r="J7" s="356"/>
      <c r="K7" s="356"/>
      <c r="L7" s="356"/>
      <c r="M7" s="356"/>
      <c r="N7" s="40"/>
    </row>
    <row r="8" spans="1:24" x14ac:dyDescent="0.2">
      <c r="A8" s="358"/>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75"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x14ac:dyDescent="0.2">
      <c r="A18" s="28"/>
      <c r="B18" s="346"/>
      <c r="C18" s="346"/>
      <c r="D18" s="346"/>
      <c r="E18" s="346"/>
      <c r="F18" s="346"/>
      <c r="G18" s="347"/>
      <c r="H18" s="98"/>
      <c r="I18" s="98"/>
      <c r="J18" s="98"/>
      <c r="K18" s="98"/>
      <c r="L18" s="98"/>
      <c r="M18" s="98"/>
      <c r="N18" s="101"/>
      <c r="O18" s="98"/>
    </row>
    <row r="19" spans="1:15" x14ac:dyDescent="0.2">
      <c r="A19" s="36"/>
      <c r="B19" s="360"/>
      <c r="C19" s="361"/>
      <c r="D19" s="361"/>
      <c r="E19" s="361"/>
      <c r="F19" s="361"/>
      <c r="G19" s="361"/>
      <c r="H19" s="101"/>
      <c r="I19" s="102"/>
      <c r="J19" s="103"/>
      <c r="K19" s="50"/>
      <c r="L19" s="103"/>
      <c r="M19" s="104"/>
      <c r="N19" s="101"/>
      <c r="O19" s="98"/>
    </row>
    <row r="20" spans="1:15" x14ac:dyDescent="0.2">
      <c r="A20" s="37"/>
      <c r="B20" s="345"/>
      <c r="C20" s="352"/>
      <c r="D20" s="345"/>
      <c r="E20" s="352"/>
      <c r="F20" s="345"/>
      <c r="G20" s="352"/>
      <c r="H20" s="101"/>
      <c r="I20" s="102"/>
      <c r="J20" s="103"/>
      <c r="K20" s="50"/>
      <c r="L20" s="103"/>
      <c r="M20" s="104"/>
      <c r="N20" s="101"/>
      <c r="O20" s="98"/>
    </row>
    <row r="21" spans="1:15" x14ac:dyDescent="0.2">
      <c r="A21" s="62"/>
      <c r="B21" s="63"/>
      <c r="C21" s="31"/>
      <c r="D21" s="31"/>
      <c r="E21" s="31"/>
      <c r="F21" s="31"/>
      <c r="G21" s="48"/>
      <c r="H21" s="101"/>
      <c r="I21" s="102"/>
      <c r="J21" s="103"/>
      <c r="K21" s="50"/>
      <c r="L21" s="103"/>
      <c r="M21" s="104"/>
      <c r="N21" s="101"/>
      <c r="O21" s="98"/>
    </row>
    <row r="22" spans="1:15" x14ac:dyDescent="0.2">
      <c r="A22" s="353"/>
      <c r="B22" s="355"/>
      <c r="C22" s="356"/>
      <c r="D22" s="356"/>
      <c r="E22" s="356"/>
      <c r="F22" s="356"/>
      <c r="G22" s="356"/>
      <c r="H22" s="101"/>
      <c r="I22" s="102"/>
      <c r="J22" s="103"/>
      <c r="K22" s="50"/>
      <c r="L22" s="103"/>
      <c r="M22" s="104"/>
      <c r="N22" s="101"/>
      <c r="O22" s="98"/>
    </row>
    <row r="23" spans="1:15" x14ac:dyDescent="0.2">
      <c r="A23" s="354"/>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75"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8"/>
  <dimension ref="A1:U38"/>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1" ht="18" x14ac:dyDescent="0.25">
      <c r="A1" s="89" t="s">
        <v>54</v>
      </c>
      <c r="B1" s="98"/>
      <c r="C1" s="98"/>
      <c r="D1" s="98"/>
      <c r="E1" s="98"/>
      <c r="F1" s="98"/>
      <c r="G1" s="98"/>
      <c r="H1" s="98"/>
      <c r="I1" s="98"/>
      <c r="J1" s="98"/>
      <c r="K1" s="98"/>
      <c r="L1" s="98"/>
      <c r="M1" s="90" t="e">
        <f>Obsah!#REF!</f>
        <v>#REF!</v>
      </c>
      <c r="N1" s="98"/>
      <c r="O1" s="98"/>
    </row>
    <row r="2" spans="1:21" ht="7.5" customHeight="1" x14ac:dyDescent="0.25">
      <c r="A2" s="89"/>
      <c r="B2" s="98"/>
      <c r="C2" s="98"/>
      <c r="D2" s="98"/>
      <c r="E2" s="98"/>
      <c r="F2" s="98"/>
      <c r="G2" s="98"/>
      <c r="H2" s="98"/>
      <c r="I2" s="98"/>
      <c r="J2" s="98"/>
      <c r="K2" s="98"/>
      <c r="L2" s="98"/>
      <c r="M2" s="98"/>
      <c r="N2" s="98"/>
      <c r="O2" s="98"/>
    </row>
    <row r="3" spans="1:21" x14ac:dyDescent="0.2">
      <c r="A3" s="27"/>
      <c r="B3" s="346"/>
      <c r="C3" s="346"/>
      <c r="D3" s="346"/>
      <c r="E3" s="346"/>
      <c r="F3" s="346"/>
      <c r="G3" s="347"/>
      <c r="H3" s="348"/>
      <c r="I3" s="346"/>
      <c r="J3" s="346"/>
      <c r="K3" s="346"/>
      <c r="L3" s="346"/>
      <c r="M3" s="346"/>
      <c r="N3" s="9"/>
    </row>
    <row r="4" spans="1:21" ht="13.5" customHeight="1" x14ac:dyDescent="0.2">
      <c r="A4" s="27"/>
      <c r="B4" s="349"/>
      <c r="C4" s="350"/>
      <c r="D4" s="350"/>
      <c r="E4" s="350"/>
      <c r="F4" s="350"/>
      <c r="G4" s="351"/>
      <c r="H4" s="349"/>
      <c r="I4" s="350"/>
      <c r="J4" s="350"/>
      <c r="K4" s="350"/>
      <c r="L4" s="350"/>
      <c r="M4" s="350"/>
      <c r="N4" s="39"/>
    </row>
    <row r="5" spans="1:21" x14ac:dyDescent="0.2">
      <c r="A5" s="15"/>
      <c r="B5" s="344"/>
      <c r="C5" s="352"/>
      <c r="D5" s="344"/>
      <c r="E5" s="352"/>
      <c r="F5" s="344"/>
      <c r="G5" s="352"/>
      <c r="H5" s="344"/>
      <c r="I5" s="352"/>
      <c r="J5" s="344"/>
      <c r="K5" s="352"/>
      <c r="L5" s="344"/>
      <c r="M5" s="345"/>
      <c r="N5" s="58"/>
    </row>
    <row r="6" spans="1:21" x14ac:dyDescent="0.2">
      <c r="A6" s="13"/>
      <c r="B6" s="63"/>
      <c r="C6" s="31"/>
      <c r="D6" s="31"/>
      <c r="E6" s="31"/>
      <c r="F6" s="31"/>
      <c r="G6" s="31"/>
      <c r="H6" s="31"/>
      <c r="I6" s="31"/>
      <c r="J6" s="31"/>
      <c r="K6" s="31"/>
      <c r="L6" s="31"/>
      <c r="M6" s="48"/>
      <c r="N6" s="58"/>
    </row>
    <row r="7" spans="1:21" x14ac:dyDescent="0.2">
      <c r="A7" s="357"/>
      <c r="B7" s="355"/>
      <c r="C7" s="356"/>
      <c r="D7" s="356"/>
      <c r="E7" s="356"/>
      <c r="F7" s="356"/>
      <c r="G7" s="359"/>
      <c r="H7" s="355"/>
      <c r="I7" s="356"/>
      <c r="J7" s="356"/>
      <c r="K7" s="356"/>
      <c r="L7" s="356"/>
      <c r="M7" s="356"/>
      <c r="N7" s="40"/>
    </row>
    <row r="8" spans="1:21" x14ac:dyDescent="0.2">
      <c r="A8" s="358"/>
      <c r="B8" s="33"/>
      <c r="C8" s="45"/>
      <c r="D8" s="34"/>
      <c r="E8" s="45"/>
      <c r="F8" s="34"/>
      <c r="G8" s="45"/>
      <c r="H8" s="33"/>
      <c r="I8" s="45"/>
      <c r="J8" s="34"/>
      <c r="K8" s="45"/>
      <c r="L8" s="34"/>
      <c r="M8" s="45"/>
      <c r="N8" s="1"/>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75"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x14ac:dyDescent="0.2">
      <c r="A18" s="49"/>
      <c r="B18" s="346"/>
      <c r="C18" s="346"/>
      <c r="D18" s="346"/>
      <c r="E18" s="346"/>
      <c r="F18" s="346"/>
      <c r="G18" s="347"/>
      <c r="H18" s="7"/>
      <c r="I18" s="7"/>
      <c r="J18" s="7"/>
      <c r="K18" s="7"/>
      <c r="L18" s="7"/>
      <c r="M18" s="7"/>
      <c r="N18" s="101"/>
      <c r="O18" s="98"/>
      <c r="P18" s="59"/>
      <c r="Q18" s="38"/>
      <c r="R18" s="8"/>
      <c r="S18" s="8"/>
      <c r="T18" s="8"/>
    </row>
    <row r="19" spans="1:20" x14ac:dyDescent="0.2">
      <c r="A19" s="36"/>
      <c r="B19" s="360"/>
      <c r="C19" s="361"/>
      <c r="D19" s="361"/>
      <c r="E19" s="361"/>
      <c r="F19" s="361"/>
      <c r="G19" s="361"/>
      <c r="H19" s="101"/>
      <c r="I19" s="102"/>
      <c r="J19" s="103"/>
      <c r="K19" s="50"/>
      <c r="L19" s="103"/>
      <c r="M19" s="104"/>
      <c r="N19" s="101"/>
      <c r="O19" s="98"/>
      <c r="P19" s="59"/>
      <c r="Q19" s="38"/>
      <c r="R19" s="8"/>
      <c r="S19" s="8"/>
      <c r="T19" s="8"/>
    </row>
    <row r="20" spans="1:20" x14ac:dyDescent="0.2">
      <c r="A20" s="37"/>
      <c r="B20" s="345"/>
      <c r="C20" s="352"/>
      <c r="D20" s="345"/>
      <c r="E20" s="352"/>
      <c r="F20" s="345"/>
      <c r="G20" s="352"/>
      <c r="H20" s="101"/>
      <c r="I20" s="102"/>
      <c r="J20" s="103"/>
      <c r="K20" s="50"/>
      <c r="L20" s="103"/>
      <c r="M20" s="104"/>
      <c r="N20" s="101"/>
      <c r="O20" s="98"/>
      <c r="P20" s="59"/>
      <c r="Q20" s="38"/>
      <c r="R20" s="44"/>
      <c r="S20" s="44"/>
      <c r="T20" s="44"/>
    </row>
    <row r="21" spans="1:20" x14ac:dyDescent="0.2">
      <c r="A21" s="62"/>
      <c r="B21" s="63"/>
      <c r="C21" s="31"/>
      <c r="D21" s="31"/>
      <c r="E21" s="31"/>
      <c r="F21" s="31"/>
      <c r="G21" s="48"/>
      <c r="H21" s="101"/>
      <c r="I21" s="102"/>
      <c r="J21" s="103"/>
      <c r="K21" s="50"/>
      <c r="L21" s="103"/>
      <c r="M21" s="104"/>
      <c r="N21" s="101"/>
      <c r="O21" s="98"/>
      <c r="P21" s="59"/>
      <c r="Q21" s="38"/>
      <c r="R21" s="8"/>
      <c r="S21" s="8"/>
      <c r="T21" s="8"/>
    </row>
    <row r="22" spans="1:20" x14ac:dyDescent="0.2">
      <c r="A22" s="353"/>
      <c r="B22" s="355"/>
      <c r="C22" s="356"/>
      <c r="D22" s="356"/>
      <c r="E22" s="356"/>
      <c r="F22" s="356"/>
      <c r="G22" s="356"/>
      <c r="H22" s="101"/>
      <c r="I22" s="102"/>
      <c r="J22" s="103"/>
      <c r="K22" s="50"/>
      <c r="L22" s="103"/>
      <c r="M22" s="104"/>
      <c r="N22" s="101"/>
      <c r="O22" s="98"/>
      <c r="P22" s="59"/>
      <c r="Q22" s="38"/>
      <c r="R22" s="8"/>
      <c r="S22" s="8"/>
      <c r="T22" s="8"/>
    </row>
    <row r="23" spans="1:20" x14ac:dyDescent="0.2">
      <c r="A23" s="354"/>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75"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29"/>
  <dimension ref="A1:X39"/>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4" ht="18" x14ac:dyDescent="0.25">
      <c r="A1" s="89" t="s">
        <v>55</v>
      </c>
      <c r="M1" s="90" t="e">
        <f>Obsah!#REF!</f>
        <v>#REF!</v>
      </c>
    </row>
    <row r="2" spans="1:24" ht="7.5" customHeight="1" x14ac:dyDescent="0.2"/>
    <row r="3" spans="1:24" x14ac:dyDescent="0.2">
      <c r="A3" s="27"/>
      <c r="B3" s="346"/>
      <c r="C3" s="346"/>
      <c r="D3" s="346"/>
      <c r="E3" s="346"/>
      <c r="F3" s="346"/>
      <c r="G3" s="347"/>
      <c r="H3" s="348"/>
      <c r="I3" s="346"/>
      <c r="J3" s="346"/>
      <c r="K3" s="346"/>
      <c r="L3" s="346"/>
      <c r="M3" s="346"/>
      <c r="N3" s="9"/>
    </row>
    <row r="4" spans="1:24" x14ac:dyDescent="0.2">
      <c r="A4" s="27"/>
      <c r="B4" s="349"/>
      <c r="C4" s="350"/>
      <c r="D4" s="350"/>
      <c r="E4" s="350"/>
      <c r="F4" s="350"/>
      <c r="G4" s="351"/>
      <c r="H4" s="349"/>
      <c r="I4" s="350"/>
      <c r="J4" s="350"/>
      <c r="K4" s="350"/>
      <c r="L4" s="350"/>
      <c r="M4" s="350"/>
      <c r="N4" s="39"/>
    </row>
    <row r="5" spans="1:24" x14ac:dyDescent="0.2">
      <c r="A5" s="15"/>
      <c r="B5" s="344"/>
      <c r="C5" s="352"/>
      <c r="D5" s="344"/>
      <c r="E5" s="352"/>
      <c r="F5" s="344"/>
      <c r="G5" s="352"/>
      <c r="H5" s="344"/>
      <c r="I5" s="352"/>
      <c r="J5" s="344"/>
      <c r="K5" s="352"/>
      <c r="L5" s="344"/>
      <c r="M5" s="345"/>
      <c r="N5" s="58"/>
    </row>
    <row r="6" spans="1:24" x14ac:dyDescent="0.2">
      <c r="A6" s="13"/>
      <c r="B6" s="63"/>
      <c r="C6" s="31"/>
      <c r="D6" s="31"/>
      <c r="E6" s="31"/>
      <c r="F6" s="31"/>
      <c r="G6" s="31"/>
      <c r="H6" s="31"/>
      <c r="I6" s="31"/>
      <c r="J6" s="31"/>
      <c r="K6" s="31"/>
      <c r="L6" s="31"/>
      <c r="M6" s="32"/>
      <c r="N6" s="58"/>
    </row>
    <row r="7" spans="1:24" x14ac:dyDescent="0.2">
      <c r="A7" s="357"/>
      <c r="B7" s="355"/>
      <c r="C7" s="356"/>
      <c r="D7" s="356"/>
      <c r="E7" s="356"/>
      <c r="F7" s="356"/>
      <c r="G7" s="359"/>
      <c r="H7" s="355"/>
      <c r="I7" s="356"/>
      <c r="J7" s="356"/>
      <c r="K7" s="356"/>
      <c r="L7" s="356"/>
      <c r="M7" s="356"/>
      <c r="N7" s="40"/>
    </row>
    <row r="8" spans="1:24" x14ac:dyDescent="0.2">
      <c r="A8" s="358"/>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75"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x14ac:dyDescent="0.2">
      <c r="A18" s="28"/>
      <c r="B18" s="346"/>
      <c r="C18" s="346"/>
      <c r="D18" s="346"/>
      <c r="E18" s="346"/>
      <c r="F18" s="346"/>
      <c r="G18" s="347"/>
      <c r="H18" s="98"/>
      <c r="I18" s="98"/>
      <c r="J18" s="98"/>
      <c r="K18" s="98"/>
      <c r="L18" s="98"/>
      <c r="M18" s="98"/>
      <c r="N18" s="101"/>
      <c r="O18" s="98"/>
    </row>
    <row r="19" spans="1:15" x14ac:dyDescent="0.2">
      <c r="A19" s="36"/>
      <c r="B19" s="360"/>
      <c r="C19" s="361"/>
      <c r="D19" s="361"/>
      <c r="E19" s="361"/>
      <c r="F19" s="361"/>
      <c r="G19" s="361"/>
      <c r="H19" s="101"/>
      <c r="I19" s="102"/>
      <c r="J19" s="103"/>
      <c r="K19" s="50"/>
      <c r="L19" s="103"/>
      <c r="M19" s="104"/>
      <c r="N19" s="101"/>
      <c r="O19" s="98"/>
    </row>
    <row r="20" spans="1:15" x14ac:dyDescent="0.2">
      <c r="A20" s="37"/>
      <c r="B20" s="345"/>
      <c r="C20" s="352"/>
      <c r="D20" s="345"/>
      <c r="E20" s="352"/>
      <c r="F20" s="345"/>
      <c r="G20" s="352"/>
      <c r="H20" s="101"/>
      <c r="I20" s="102"/>
      <c r="J20" s="103"/>
      <c r="K20" s="50"/>
      <c r="L20" s="103"/>
      <c r="M20" s="104"/>
      <c r="N20" s="101"/>
      <c r="O20" s="98"/>
    </row>
    <row r="21" spans="1:15" x14ac:dyDescent="0.2">
      <c r="A21" s="62"/>
      <c r="B21" s="63"/>
      <c r="C21" s="31"/>
      <c r="D21" s="31"/>
      <c r="E21" s="31"/>
      <c r="F21" s="31"/>
      <c r="G21" s="48"/>
      <c r="H21" s="101"/>
      <c r="I21" s="102"/>
      <c r="J21" s="103"/>
      <c r="K21" s="50"/>
      <c r="L21" s="103"/>
      <c r="M21" s="104"/>
      <c r="N21" s="101"/>
      <c r="O21" s="98"/>
    </row>
    <row r="22" spans="1:15" x14ac:dyDescent="0.2">
      <c r="A22" s="353"/>
      <c r="B22" s="355"/>
      <c r="C22" s="356"/>
      <c r="D22" s="356"/>
      <c r="E22" s="356"/>
      <c r="F22" s="356"/>
      <c r="G22" s="356"/>
      <c r="H22" s="101"/>
      <c r="I22" s="102"/>
      <c r="J22" s="103"/>
      <c r="K22" s="50"/>
      <c r="L22" s="103"/>
      <c r="M22" s="104"/>
      <c r="N22" s="101"/>
      <c r="O22" s="98"/>
    </row>
    <row r="23" spans="1:15" x14ac:dyDescent="0.2">
      <c r="A23" s="354"/>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75"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30"/>
  <dimension ref="A1:U38"/>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1" ht="18" x14ac:dyDescent="0.25">
      <c r="A1" s="89" t="s">
        <v>56</v>
      </c>
      <c r="B1" s="98"/>
      <c r="C1" s="98"/>
      <c r="D1" s="98"/>
      <c r="E1" s="98"/>
      <c r="F1" s="98"/>
      <c r="G1" s="98"/>
      <c r="H1" s="98"/>
      <c r="I1" s="98"/>
      <c r="J1" s="98"/>
      <c r="K1" s="98"/>
      <c r="L1" s="98"/>
      <c r="M1" s="90" t="e">
        <f>Obsah!#REF!</f>
        <v>#REF!</v>
      </c>
      <c r="N1" s="98"/>
      <c r="O1" s="98"/>
    </row>
    <row r="2" spans="1:21" ht="7.5" customHeight="1" x14ac:dyDescent="0.25">
      <c r="A2" s="89"/>
      <c r="B2" s="98"/>
      <c r="C2" s="98"/>
      <c r="D2" s="98"/>
      <c r="E2" s="98"/>
      <c r="F2" s="98"/>
      <c r="G2" s="98"/>
      <c r="H2" s="98"/>
      <c r="I2" s="98"/>
      <c r="J2" s="98"/>
      <c r="K2" s="98"/>
      <c r="L2" s="98"/>
      <c r="M2" s="98"/>
      <c r="N2" s="98"/>
      <c r="O2" s="98"/>
    </row>
    <row r="3" spans="1:21" x14ac:dyDescent="0.2">
      <c r="A3" s="27"/>
      <c r="B3" s="346"/>
      <c r="C3" s="346"/>
      <c r="D3" s="346"/>
      <c r="E3" s="346"/>
      <c r="F3" s="346"/>
      <c r="G3" s="347"/>
      <c r="H3" s="348"/>
      <c r="I3" s="346"/>
      <c r="J3" s="346"/>
      <c r="K3" s="346"/>
      <c r="L3" s="346"/>
      <c r="M3" s="346"/>
      <c r="N3" s="9"/>
    </row>
    <row r="4" spans="1:21" ht="13.5" customHeight="1" x14ac:dyDescent="0.2">
      <c r="A4" s="27"/>
      <c r="B4" s="349"/>
      <c r="C4" s="350"/>
      <c r="D4" s="350"/>
      <c r="E4" s="350"/>
      <c r="F4" s="350"/>
      <c r="G4" s="351"/>
      <c r="H4" s="349"/>
      <c r="I4" s="350"/>
      <c r="J4" s="350"/>
      <c r="K4" s="350"/>
      <c r="L4" s="350"/>
      <c r="M4" s="350"/>
      <c r="N4" s="39"/>
    </row>
    <row r="5" spans="1:21" x14ac:dyDescent="0.2">
      <c r="A5" s="15"/>
      <c r="B5" s="344"/>
      <c r="C5" s="352"/>
      <c r="D5" s="344"/>
      <c r="E5" s="352"/>
      <c r="F5" s="344"/>
      <c r="G5" s="352"/>
      <c r="H5" s="344"/>
      <c r="I5" s="352"/>
      <c r="J5" s="344"/>
      <c r="K5" s="352"/>
      <c r="L5" s="344"/>
      <c r="M5" s="345"/>
      <c r="N5" s="58"/>
    </row>
    <row r="6" spans="1:21" x14ac:dyDescent="0.2">
      <c r="A6" s="13"/>
      <c r="B6" s="63"/>
      <c r="C6" s="31"/>
      <c r="D6" s="31"/>
      <c r="E6" s="31"/>
      <c r="F6" s="31"/>
      <c r="G6" s="31"/>
      <c r="H6" s="31"/>
      <c r="I6" s="31"/>
      <c r="J6" s="31"/>
      <c r="K6" s="31"/>
      <c r="L6" s="31"/>
      <c r="M6" s="48"/>
      <c r="N6" s="58"/>
    </row>
    <row r="7" spans="1:21" x14ac:dyDescent="0.2">
      <c r="A7" s="357"/>
      <c r="B7" s="355"/>
      <c r="C7" s="356"/>
      <c r="D7" s="356"/>
      <c r="E7" s="356"/>
      <c r="F7" s="356"/>
      <c r="G7" s="359"/>
      <c r="H7" s="355"/>
      <c r="I7" s="356"/>
      <c r="J7" s="356"/>
      <c r="K7" s="356"/>
      <c r="L7" s="356"/>
      <c r="M7" s="356"/>
      <c r="N7" s="40"/>
    </row>
    <row r="8" spans="1:21" x14ac:dyDescent="0.2">
      <c r="A8" s="358"/>
      <c r="B8" s="33"/>
      <c r="C8" s="45"/>
      <c r="D8" s="34"/>
      <c r="E8" s="45"/>
      <c r="F8" s="34"/>
      <c r="G8" s="45"/>
      <c r="H8" s="33"/>
      <c r="I8" s="45"/>
      <c r="J8" s="34"/>
      <c r="K8" s="45"/>
      <c r="L8" s="34"/>
      <c r="M8" s="45"/>
      <c r="N8" s="1"/>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75"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x14ac:dyDescent="0.2">
      <c r="A18" s="49"/>
      <c r="B18" s="346"/>
      <c r="C18" s="346"/>
      <c r="D18" s="346"/>
      <c r="E18" s="346"/>
      <c r="F18" s="346"/>
      <c r="G18" s="347"/>
      <c r="H18" s="7"/>
      <c r="I18" s="7"/>
      <c r="J18" s="7"/>
      <c r="K18" s="7"/>
      <c r="L18" s="7"/>
      <c r="M18" s="7"/>
      <c r="N18" s="101"/>
      <c r="O18" s="98"/>
      <c r="P18" s="59"/>
      <c r="Q18" s="38"/>
      <c r="R18" s="8"/>
      <c r="S18" s="8"/>
      <c r="T18" s="8"/>
    </row>
    <row r="19" spans="1:20" x14ac:dyDescent="0.2">
      <c r="A19" s="36"/>
      <c r="B19" s="360"/>
      <c r="C19" s="361"/>
      <c r="D19" s="361"/>
      <c r="E19" s="361"/>
      <c r="F19" s="361"/>
      <c r="G19" s="361"/>
      <c r="H19" s="101"/>
      <c r="I19" s="102"/>
      <c r="J19" s="103"/>
      <c r="K19" s="50"/>
      <c r="L19" s="103"/>
      <c r="M19" s="104"/>
      <c r="N19" s="101"/>
      <c r="O19" s="98"/>
      <c r="P19" s="59"/>
      <c r="Q19" s="38"/>
      <c r="R19" s="8"/>
      <c r="S19" s="8"/>
      <c r="T19" s="8"/>
    </row>
    <row r="20" spans="1:20" x14ac:dyDescent="0.2">
      <c r="A20" s="37"/>
      <c r="B20" s="345"/>
      <c r="C20" s="352"/>
      <c r="D20" s="345"/>
      <c r="E20" s="352"/>
      <c r="F20" s="345"/>
      <c r="G20" s="352"/>
      <c r="H20" s="101"/>
      <c r="I20" s="102"/>
      <c r="J20" s="103"/>
      <c r="K20" s="50"/>
      <c r="L20" s="103"/>
      <c r="M20" s="104"/>
      <c r="N20" s="101"/>
      <c r="O20" s="98"/>
      <c r="P20" s="59"/>
      <c r="Q20" s="38"/>
      <c r="R20" s="44"/>
      <c r="S20" s="44"/>
      <c r="T20" s="44"/>
    </row>
    <row r="21" spans="1:20" x14ac:dyDescent="0.2">
      <c r="A21" s="62"/>
      <c r="B21" s="63"/>
      <c r="C21" s="31"/>
      <c r="D21" s="31"/>
      <c r="E21" s="31"/>
      <c r="F21" s="31"/>
      <c r="G21" s="48"/>
      <c r="H21" s="101"/>
      <c r="I21" s="102"/>
      <c r="J21" s="103"/>
      <c r="K21" s="50"/>
      <c r="L21" s="103"/>
      <c r="M21" s="104"/>
      <c r="N21" s="101"/>
      <c r="O21" s="98"/>
      <c r="P21" s="59"/>
      <c r="Q21" s="38"/>
      <c r="R21" s="8"/>
      <c r="S21" s="8"/>
      <c r="T21" s="8"/>
    </row>
    <row r="22" spans="1:20" x14ac:dyDescent="0.2">
      <c r="A22" s="353"/>
      <c r="B22" s="355"/>
      <c r="C22" s="356"/>
      <c r="D22" s="356"/>
      <c r="E22" s="356"/>
      <c r="F22" s="356"/>
      <c r="G22" s="356"/>
      <c r="H22" s="101"/>
      <c r="I22" s="102"/>
      <c r="J22" s="103"/>
      <c r="K22" s="50"/>
      <c r="L22" s="103"/>
      <c r="M22" s="104"/>
      <c r="N22" s="101"/>
      <c r="O22" s="98"/>
      <c r="P22" s="59"/>
      <c r="Q22" s="38"/>
      <c r="R22" s="8"/>
      <c r="S22" s="8"/>
      <c r="T22" s="8"/>
    </row>
    <row r="23" spans="1:20" x14ac:dyDescent="0.2">
      <c r="A23" s="354"/>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75"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8"/>
  <dimension ref="A1:I63"/>
  <sheetViews>
    <sheetView showGridLines="0" view="pageBreakPreview" zoomScaleNormal="70" zoomScaleSheetLayoutView="100" zoomScalePageLayoutView="70" workbookViewId="0">
      <selection activeCell="K26" sqref="K26"/>
    </sheetView>
  </sheetViews>
  <sheetFormatPr defaultColWidth="9.140625" defaultRowHeight="12.75" x14ac:dyDescent="0.2"/>
  <cols>
    <col min="1" max="8" width="11" style="150" customWidth="1"/>
    <col min="9" max="9" width="11.42578125" style="150" customWidth="1"/>
    <col min="10" max="16384" width="9.140625" style="150"/>
  </cols>
  <sheetData>
    <row r="1" spans="1:9" ht="20.25" x14ac:dyDescent="0.2">
      <c r="A1" s="181" t="s">
        <v>212</v>
      </c>
      <c r="I1" s="151"/>
    </row>
    <row r="2" spans="1:9" s="153" customFormat="1" ht="6" customHeight="1" x14ac:dyDescent="0.2">
      <c r="A2" s="152"/>
    </row>
    <row r="3" spans="1:9" ht="12.75" customHeight="1" x14ac:dyDescent="0.2">
      <c r="A3" s="324" t="s">
        <v>316</v>
      </c>
      <c r="B3" s="324"/>
      <c r="C3" s="324"/>
      <c r="D3" s="324"/>
      <c r="E3" s="324"/>
      <c r="F3" s="324"/>
      <c r="G3" s="324"/>
      <c r="H3" s="324"/>
      <c r="I3" s="324"/>
    </row>
    <row r="4" spans="1:9" ht="12.75" customHeight="1" x14ac:dyDescent="0.2">
      <c r="A4" s="324"/>
      <c r="B4" s="324"/>
      <c r="C4" s="324"/>
      <c r="D4" s="324"/>
      <c r="E4" s="324"/>
      <c r="F4" s="324"/>
      <c r="G4" s="324"/>
      <c r="H4" s="324"/>
      <c r="I4" s="324"/>
    </row>
    <row r="5" spans="1:9" ht="12.75" customHeight="1" x14ac:dyDescent="0.2">
      <c r="A5" s="324"/>
      <c r="B5" s="324"/>
      <c r="C5" s="324"/>
      <c r="D5" s="324"/>
      <c r="E5" s="324"/>
      <c r="F5" s="324"/>
      <c r="G5" s="324"/>
      <c r="H5" s="324"/>
      <c r="I5" s="324"/>
    </row>
    <row r="6" spans="1:9" ht="12.75" customHeight="1" x14ac:dyDescent="0.2">
      <c r="A6" s="324"/>
      <c r="B6" s="324"/>
      <c r="C6" s="324"/>
      <c r="D6" s="324"/>
      <c r="E6" s="324"/>
      <c r="F6" s="324"/>
      <c r="G6" s="324"/>
      <c r="H6" s="324"/>
      <c r="I6" s="324"/>
    </row>
    <row r="7" spans="1:9" ht="12.75" customHeight="1" x14ac:dyDescent="0.2">
      <c r="A7" s="324"/>
      <c r="B7" s="324"/>
      <c r="C7" s="324"/>
      <c r="D7" s="324"/>
      <c r="E7" s="324"/>
      <c r="F7" s="324"/>
      <c r="G7" s="324"/>
      <c r="H7" s="324"/>
      <c r="I7" s="324"/>
    </row>
    <row r="8" spans="1:9" ht="12.75" customHeight="1" x14ac:dyDescent="0.2">
      <c r="A8" s="324"/>
      <c r="B8" s="324"/>
      <c r="C8" s="324"/>
      <c r="D8" s="324"/>
      <c r="E8" s="324"/>
      <c r="F8" s="324"/>
      <c r="G8" s="324"/>
      <c r="H8" s="324"/>
      <c r="I8" s="324"/>
    </row>
    <row r="9" spans="1:9" ht="12.75" customHeight="1" x14ac:dyDescent="0.2">
      <c r="A9" s="324"/>
      <c r="B9" s="324"/>
      <c r="C9" s="324"/>
      <c r="D9" s="324"/>
      <c r="E9" s="324"/>
      <c r="F9" s="324"/>
      <c r="G9" s="324"/>
      <c r="H9" s="324"/>
      <c r="I9" s="324"/>
    </row>
    <row r="10" spans="1:9" ht="12.75" customHeight="1" x14ac:dyDescent="0.2">
      <c r="A10" s="324"/>
      <c r="B10" s="324"/>
      <c r="C10" s="324"/>
      <c r="D10" s="324"/>
      <c r="E10" s="324"/>
      <c r="F10" s="324"/>
      <c r="G10" s="324"/>
      <c r="H10" s="324"/>
      <c r="I10" s="324"/>
    </row>
    <row r="11" spans="1:9" ht="12.75" customHeight="1" x14ac:dyDescent="0.2">
      <c r="A11" s="324"/>
      <c r="B11" s="324"/>
      <c r="C11" s="324"/>
      <c r="D11" s="324"/>
      <c r="E11" s="324"/>
      <c r="F11" s="324"/>
      <c r="G11" s="324"/>
      <c r="H11" s="324"/>
      <c r="I11" s="324"/>
    </row>
    <row r="12" spans="1:9" ht="12.75" customHeight="1" x14ac:dyDescent="0.2">
      <c r="A12" s="324"/>
      <c r="B12" s="324"/>
      <c r="C12" s="324"/>
      <c r="D12" s="324"/>
      <c r="E12" s="324"/>
      <c r="F12" s="324"/>
      <c r="G12" s="324"/>
      <c r="H12" s="324"/>
      <c r="I12" s="324"/>
    </row>
    <row r="13" spans="1:9" ht="12.75" customHeight="1" x14ac:dyDescent="0.2">
      <c r="A13" s="324"/>
      <c r="B13" s="324"/>
      <c r="C13" s="324"/>
      <c r="D13" s="324"/>
      <c r="E13" s="324"/>
      <c r="F13" s="324"/>
      <c r="G13" s="324"/>
      <c r="H13" s="324"/>
      <c r="I13" s="324"/>
    </row>
    <row r="14" spans="1:9" ht="12.75" customHeight="1" x14ac:dyDescent="0.2">
      <c r="A14" s="324"/>
      <c r="B14" s="324"/>
      <c r="C14" s="324"/>
      <c r="D14" s="324"/>
      <c r="E14" s="324"/>
      <c r="F14" s="324"/>
      <c r="G14" s="324"/>
      <c r="H14" s="324"/>
      <c r="I14" s="324"/>
    </row>
    <row r="15" spans="1:9" ht="12.75" customHeight="1" x14ac:dyDescent="0.2">
      <c r="A15" s="324"/>
      <c r="B15" s="324"/>
      <c r="C15" s="324"/>
      <c r="D15" s="324"/>
      <c r="E15" s="324"/>
      <c r="F15" s="324"/>
      <c r="G15" s="324"/>
      <c r="H15" s="324"/>
      <c r="I15" s="324"/>
    </row>
    <row r="16" spans="1:9" ht="12.75" customHeight="1" x14ac:dyDescent="0.2">
      <c r="A16" s="324"/>
      <c r="B16" s="324"/>
      <c r="C16" s="324"/>
      <c r="D16" s="324"/>
      <c r="E16" s="324"/>
      <c r="F16" s="324"/>
      <c r="G16" s="324"/>
      <c r="H16" s="324"/>
      <c r="I16" s="324"/>
    </row>
    <row r="17" spans="1:9" ht="12.75" customHeight="1" x14ac:dyDescent="0.2">
      <c r="A17" s="324"/>
      <c r="B17" s="324"/>
      <c r="C17" s="324"/>
      <c r="D17" s="324"/>
      <c r="E17" s="324"/>
      <c r="F17" s="324"/>
      <c r="G17" s="324"/>
      <c r="H17" s="324"/>
      <c r="I17" s="324"/>
    </row>
    <row r="18" spans="1:9" ht="12.75" customHeight="1" x14ac:dyDescent="0.2">
      <c r="A18" s="324"/>
      <c r="B18" s="324"/>
      <c r="C18" s="324"/>
      <c r="D18" s="324"/>
      <c r="E18" s="324"/>
      <c r="F18" s="324"/>
      <c r="G18" s="324"/>
      <c r="H18" s="324"/>
      <c r="I18" s="324"/>
    </row>
    <row r="19" spans="1:9" ht="12.75" customHeight="1" x14ac:dyDescent="0.2">
      <c r="A19" s="324"/>
      <c r="B19" s="324"/>
      <c r="C19" s="324"/>
      <c r="D19" s="324"/>
      <c r="E19" s="324"/>
      <c r="F19" s="324"/>
      <c r="G19" s="324"/>
      <c r="H19" s="324"/>
      <c r="I19" s="324"/>
    </row>
    <row r="20" spans="1:9" ht="12.75" customHeight="1" x14ac:dyDescent="0.2">
      <c r="A20" s="324"/>
      <c r="B20" s="324"/>
      <c r="C20" s="324"/>
      <c r="D20" s="324"/>
      <c r="E20" s="324"/>
      <c r="F20" s="324"/>
      <c r="G20" s="324"/>
      <c r="H20" s="324"/>
      <c r="I20" s="324"/>
    </row>
    <row r="21" spans="1:9" ht="12.75" customHeight="1" x14ac:dyDescent="0.2">
      <c r="A21" s="324"/>
      <c r="B21" s="324"/>
      <c r="C21" s="324"/>
      <c r="D21" s="324"/>
      <c r="E21" s="324"/>
      <c r="F21" s="324"/>
      <c r="G21" s="324"/>
      <c r="H21" s="324"/>
      <c r="I21" s="324"/>
    </row>
    <row r="22" spans="1:9" ht="12.75" customHeight="1" x14ac:dyDescent="0.2">
      <c r="A22" s="324"/>
      <c r="B22" s="324"/>
      <c r="C22" s="324"/>
      <c r="D22" s="324"/>
      <c r="E22" s="324"/>
      <c r="F22" s="324"/>
      <c r="G22" s="324"/>
      <c r="H22" s="324"/>
      <c r="I22" s="324"/>
    </row>
    <row r="23" spans="1:9" ht="12.75" customHeight="1" x14ac:dyDescent="0.2">
      <c r="A23" s="324"/>
      <c r="B23" s="324"/>
      <c r="C23" s="324"/>
      <c r="D23" s="324"/>
      <c r="E23" s="324"/>
      <c r="F23" s="324"/>
      <c r="G23" s="324"/>
      <c r="H23" s="324"/>
      <c r="I23" s="324"/>
    </row>
    <row r="24" spans="1:9" ht="12.75" customHeight="1" x14ac:dyDescent="0.2">
      <c r="A24" s="324"/>
      <c r="B24" s="324"/>
      <c r="C24" s="324"/>
      <c r="D24" s="324"/>
      <c r="E24" s="324"/>
      <c r="F24" s="324"/>
      <c r="G24" s="324"/>
      <c r="H24" s="324"/>
      <c r="I24" s="324"/>
    </row>
    <row r="25" spans="1:9" ht="12.75" customHeight="1" x14ac:dyDescent="0.2">
      <c r="A25" s="324"/>
      <c r="B25" s="324"/>
      <c r="C25" s="324"/>
      <c r="D25" s="324"/>
      <c r="E25" s="324"/>
      <c r="F25" s="324"/>
      <c r="G25" s="324"/>
      <c r="H25" s="324"/>
      <c r="I25" s="324"/>
    </row>
    <row r="26" spans="1:9" ht="12.75" customHeight="1" x14ac:dyDescent="0.2">
      <c r="A26" s="324"/>
      <c r="B26" s="324"/>
      <c r="C26" s="324"/>
      <c r="D26" s="324"/>
      <c r="E26" s="324"/>
      <c r="F26" s="324"/>
      <c r="G26" s="324"/>
      <c r="H26" s="324"/>
      <c r="I26" s="324"/>
    </row>
    <row r="27" spans="1:9" ht="12.75" customHeight="1" x14ac:dyDescent="0.2">
      <c r="A27" s="324"/>
      <c r="B27" s="324"/>
      <c r="C27" s="324"/>
      <c r="D27" s="324"/>
      <c r="E27" s="324"/>
      <c r="F27" s="324"/>
      <c r="G27" s="324"/>
      <c r="H27" s="324"/>
      <c r="I27" s="324"/>
    </row>
    <row r="28" spans="1:9" ht="12.75" customHeight="1" x14ac:dyDescent="0.2">
      <c r="A28" s="324"/>
      <c r="B28" s="324"/>
      <c r="C28" s="324"/>
      <c r="D28" s="324"/>
      <c r="E28" s="324"/>
      <c r="F28" s="324"/>
      <c r="G28" s="324"/>
      <c r="H28" s="324"/>
      <c r="I28" s="324"/>
    </row>
    <row r="29" spans="1:9" ht="12.75" customHeight="1" x14ac:dyDescent="0.2">
      <c r="A29" s="324"/>
      <c r="B29" s="324"/>
      <c r="C29" s="324"/>
      <c r="D29" s="324"/>
      <c r="E29" s="324"/>
      <c r="F29" s="324"/>
      <c r="G29" s="324"/>
      <c r="H29" s="324"/>
      <c r="I29" s="324"/>
    </row>
    <row r="30" spans="1:9" ht="12.75" customHeight="1" x14ac:dyDescent="0.2">
      <c r="A30" s="324"/>
      <c r="B30" s="324"/>
      <c r="C30" s="324"/>
      <c r="D30" s="324"/>
      <c r="E30" s="324"/>
      <c r="F30" s="324"/>
      <c r="G30" s="324"/>
      <c r="H30" s="324"/>
      <c r="I30" s="324"/>
    </row>
    <row r="31" spans="1:9" ht="12.75" customHeight="1" x14ac:dyDescent="0.2">
      <c r="A31" s="324"/>
      <c r="B31" s="324"/>
      <c r="C31" s="324"/>
      <c r="D31" s="324"/>
      <c r="E31" s="324"/>
      <c r="F31" s="324"/>
      <c r="G31" s="324"/>
      <c r="H31" s="324"/>
      <c r="I31" s="324"/>
    </row>
    <row r="32" spans="1:9" ht="12.75" customHeight="1" x14ac:dyDescent="0.2">
      <c r="A32" s="324"/>
      <c r="B32" s="324"/>
      <c r="C32" s="324"/>
      <c r="D32" s="324"/>
      <c r="E32" s="324"/>
      <c r="F32" s="324"/>
      <c r="G32" s="324"/>
      <c r="H32" s="324"/>
      <c r="I32" s="324"/>
    </row>
    <row r="33" spans="1:9" ht="12.75" customHeight="1" x14ac:dyDescent="0.2">
      <c r="A33" s="324"/>
      <c r="B33" s="324"/>
      <c r="C33" s="324"/>
      <c r="D33" s="324"/>
      <c r="E33" s="324"/>
      <c r="F33" s="324"/>
      <c r="G33" s="324"/>
      <c r="H33" s="324"/>
      <c r="I33" s="324"/>
    </row>
    <row r="34" spans="1:9" ht="12.75" customHeight="1" x14ac:dyDescent="0.2">
      <c r="A34" s="324"/>
      <c r="B34" s="324"/>
      <c r="C34" s="324"/>
      <c r="D34" s="324"/>
      <c r="E34" s="324"/>
      <c r="F34" s="324"/>
      <c r="G34" s="324"/>
      <c r="H34" s="324"/>
      <c r="I34" s="324"/>
    </row>
    <row r="35" spans="1:9" ht="12.75" customHeight="1" x14ac:dyDescent="0.2">
      <c r="A35" s="324"/>
      <c r="B35" s="324"/>
      <c r="C35" s="324"/>
      <c r="D35" s="324"/>
      <c r="E35" s="324"/>
      <c r="F35" s="324"/>
      <c r="G35" s="324"/>
      <c r="H35" s="324"/>
      <c r="I35" s="324"/>
    </row>
    <row r="36" spans="1:9" ht="12.75" customHeight="1" x14ac:dyDescent="0.2">
      <c r="A36" s="324"/>
      <c r="B36" s="324"/>
      <c r="C36" s="324"/>
      <c r="D36" s="324"/>
      <c r="E36" s="324"/>
      <c r="F36" s="324"/>
      <c r="G36" s="324"/>
      <c r="H36" s="324"/>
      <c r="I36" s="324"/>
    </row>
    <row r="37" spans="1:9" ht="12.75" customHeight="1" x14ac:dyDescent="0.2">
      <c r="A37" s="324"/>
      <c r="B37" s="324"/>
      <c r="C37" s="324"/>
      <c r="D37" s="324"/>
      <c r="E37" s="324"/>
      <c r="F37" s="324"/>
      <c r="G37" s="324"/>
      <c r="H37" s="324"/>
      <c r="I37" s="324"/>
    </row>
    <row r="38" spans="1:9" ht="12.75" customHeight="1" x14ac:dyDescent="0.2">
      <c r="A38" s="324"/>
      <c r="B38" s="324"/>
      <c r="C38" s="324"/>
      <c r="D38" s="324"/>
      <c r="E38" s="324"/>
      <c r="F38" s="324"/>
      <c r="G38" s="324"/>
      <c r="H38" s="324"/>
      <c r="I38" s="324"/>
    </row>
    <row r="39" spans="1:9" ht="12.75" customHeight="1" x14ac:dyDescent="0.2">
      <c r="A39" s="324"/>
      <c r="B39" s="324"/>
      <c r="C39" s="324"/>
      <c r="D39" s="324"/>
      <c r="E39" s="324"/>
      <c r="F39" s="324"/>
      <c r="G39" s="324"/>
      <c r="H39" s="324"/>
      <c r="I39" s="324"/>
    </row>
    <row r="40" spans="1:9" ht="12.75" customHeight="1" x14ac:dyDescent="0.2">
      <c r="A40" s="324"/>
      <c r="B40" s="324"/>
      <c r="C40" s="324"/>
      <c r="D40" s="324"/>
      <c r="E40" s="324"/>
      <c r="F40" s="324"/>
      <c r="G40" s="324"/>
      <c r="H40" s="324"/>
      <c r="I40" s="324"/>
    </row>
    <row r="41" spans="1:9" ht="12.75" customHeight="1" x14ac:dyDescent="0.2">
      <c r="A41" s="324"/>
      <c r="B41" s="324"/>
      <c r="C41" s="324"/>
      <c r="D41" s="324"/>
      <c r="E41" s="324"/>
      <c r="F41" s="324"/>
      <c r="G41" s="324"/>
      <c r="H41" s="324"/>
      <c r="I41" s="324"/>
    </row>
    <row r="42" spans="1:9" ht="12.75" customHeight="1" x14ac:dyDescent="0.2">
      <c r="A42" s="324"/>
      <c r="B42" s="324"/>
      <c r="C42" s="324"/>
      <c r="D42" s="324"/>
      <c r="E42" s="324"/>
      <c r="F42" s="324"/>
      <c r="G42" s="324"/>
      <c r="H42" s="324"/>
      <c r="I42" s="324"/>
    </row>
    <row r="43" spans="1:9" ht="12.75" customHeight="1" x14ac:dyDescent="0.2">
      <c r="A43" s="324"/>
      <c r="B43" s="324"/>
      <c r="C43" s="324"/>
      <c r="D43" s="324"/>
      <c r="E43" s="324"/>
      <c r="F43" s="324"/>
      <c r="G43" s="324"/>
      <c r="H43" s="324"/>
      <c r="I43" s="324"/>
    </row>
    <row r="44" spans="1:9" ht="12.75" customHeight="1" x14ac:dyDescent="0.2">
      <c r="A44" s="324"/>
      <c r="B44" s="324"/>
      <c r="C44" s="324"/>
      <c r="D44" s="324"/>
      <c r="E44" s="324"/>
      <c r="F44" s="324"/>
      <c r="G44" s="324"/>
      <c r="H44" s="324"/>
      <c r="I44" s="324"/>
    </row>
    <row r="45" spans="1:9" ht="12.75" customHeight="1" x14ac:dyDescent="0.2">
      <c r="A45" s="324"/>
      <c r="B45" s="324"/>
      <c r="C45" s="324"/>
      <c r="D45" s="324"/>
      <c r="E45" s="324"/>
      <c r="F45" s="324"/>
      <c r="G45" s="324"/>
      <c r="H45" s="324"/>
      <c r="I45" s="324"/>
    </row>
    <row r="46" spans="1:9" ht="12.75" customHeight="1" x14ac:dyDescent="0.2">
      <c r="A46" s="324"/>
      <c r="B46" s="324"/>
      <c r="C46" s="324"/>
      <c r="D46" s="324"/>
      <c r="E46" s="324"/>
      <c r="F46" s="324"/>
      <c r="G46" s="324"/>
      <c r="H46" s="324"/>
      <c r="I46" s="324"/>
    </row>
    <row r="47" spans="1:9" ht="12.75" customHeight="1" x14ac:dyDescent="0.2">
      <c r="A47" s="324"/>
      <c r="B47" s="324"/>
      <c r="C47" s="324"/>
      <c r="D47" s="324"/>
      <c r="E47" s="324"/>
      <c r="F47" s="324"/>
      <c r="G47" s="324"/>
      <c r="H47" s="324"/>
      <c r="I47" s="324"/>
    </row>
    <row r="48" spans="1:9" ht="12.75" customHeight="1" x14ac:dyDescent="0.2">
      <c r="A48" s="324"/>
      <c r="B48" s="324"/>
      <c r="C48" s="324"/>
      <c r="D48" s="324"/>
      <c r="E48" s="324"/>
      <c r="F48" s="324"/>
      <c r="G48" s="324"/>
      <c r="H48" s="324"/>
      <c r="I48" s="324"/>
    </row>
    <row r="49" spans="1:9" ht="12.75" customHeight="1" x14ac:dyDescent="0.2">
      <c r="A49" s="324"/>
      <c r="B49" s="324"/>
      <c r="C49" s="324"/>
      <c r="D49" s="324"/>
      <c r="E49" s="324"/>
      <c r="F49" s="324"/>
      <c r="G49" s="324"/>
      <c r="H49" s="324"/>
      <c r="I49" s="324"/>
    </row>
    <row r="50" spans="1:9" ht="12.75" customHeight="1" x14ac:dyDescent="0.2">
      <c r="A50" s="324"/>
      <c r="B50" s="324"/>
      <c r="C50" s="324"/>
      <c r="D50" s="324"/>
      <c r="E50" s="324"/>
      <c r="F50" s="324"/>
      <c r="G50" s="324"/>
      <c r="H50" s="324"/>
      <c r="I50" s="324"/>
    </row>
    <row r="51" spans="1:9" ht="12.75" customHeight="1" x14ac:dyDescent="0.2">
      <c r="A51" s="324"/>
      <c r="B51" s="324"/>
      <c r="C51" s="324"/>
      <c r="D51" s="324"/>
      <c r="E51" s="324"/>
      <c r="F51" s="324"/>
      <c r="G51" s="324"/>
      <c r="H51" s="324"/>
      <c r="I51" s="324"/>
    </row>
    <row r="52" spans="1:9" ht="12.75" customHeight="1" x14ac:dyDescent="0.2">
      <c r="A52" s="324"/>
      <c r="B52" s="324"/>
      <c r="C52" s="324"/>
      <c r="D52" s="324"/>
      <c r="E52" s="324"/>
      <c r="F52" s="324"/>
      <c r="G52" s="324"/>
      <c r="H52" s="324"/>
      <c r="I52" s="324"/>
    </row>
    <row r="53" spans="1:9" ht="12.75" customHeight="1" x14ac:dyDescent="0.2">
      <c r="A53" s="324"/>
      <c r="B53" s="324"/>
      <c r="C53" s="324"/>
      <c r="D53" s="324"/>
      <c r="E53" s="324"/>
      <c r="F53" s="324"/>
      <c r="G53" s="324"/>
      <c r="H53" s="324"/>
      <c r="I53" s="324"/>
    </row>
    <row r="54" spans="1:9" ht="12.75" customHeight="1" x14ac:dyDescent="0.2">
      <c r="A54" s="324"/>
      <c r="B54" s="324"/>
      <c r="C54" s="324"/>
      <c r="D54" s="324"/>
      <c r="E54" s="324"/>
      <c r="F54" s="324"/>
      <c r="G54" s="324"/>
      <c r="H54" s="324"/>
      <c r="I54" s="324"/>
    </row>
    <row r="55" spans="1:9" ht="12.75" customHeight="1" x14ac:dyDescent="0.2">
      <c r="A55" s="324"/>
      <c r="B55" s="324"/>
      <c r="C55" s="324"/>
      <c r="D55" s="324"/>
      <c r="E55" s="324"/>
      <c r="F55" s="324"/>
      <c r="G55" s="324"/>
      <c r="H55" s="324"/>
      <c r="I55" s="324"/>
    </row>
    <row r="56" spans="1:9" ht="12.75" customHeight="1" x14ac:dyDescent="0.2">
      <c r="A56" s="324"/>
      <c r="B56" s="324"/>
      <c r="C56" s="324"/>
      <c r="D56" s="324"/>
      <c r="E56" s="324"/>
      <c r="F56" s="324"/>
      <c r="G56" s="324"/>
      <c r="H56" s="324"/>
      <c r="I56" s="324"/>
    </row>
    <row r="57" spans="1:9" ht="12.75" customHeight="1" x14ac:dyDescent="0.2">
      <c r="A57" s="324"/>
      <c r="B57" s="324"/>
      <c r="C57" s="324"/>
      <c r="D57" s="324"/>
      <c r="E57" s="324"/>
      <c r="F57" s="324"/>
      <c r="G57" s="324"/>
      <c r="H57" s="324"/>
      <c r="I57" s="324"/>
    </row>
    <row r="58" spans="1:9" ht="12.75" customHeight="1" x14ac:dyDescent="0.2">
      <c r="A58" s="324"/>
      <c r="B58" s="324"/>
      <c r="C58" s="324"/>
      <c r="D58" s="324"/>
      <c r="E58" s="324"/>
      <c r="F58" s="324"/>
      <c r="G58" s="324"/>
      <c r="H58" s="324"/>
      <c r="I58" s="324"/>
    </row>
    <row r="59" spans="1:9" ht="12.75" customHeight="1" x14ac:dyDescent="0.2">
      <c r="A59" s="324"/>
      <c r="B59" s="324"/>
      <c r="C59" s="324"/>
      <c r="D59" s="324"/>
      <c r="E59" s="324"/>
      <c r="F59" s="324"/>
      <c r="G59" s="324"/>
      <c r="H59" s="324"/>
      <c r="I59" s="324"/>
    </row>
    <row r="60" spans="1:9" ht="12.75" customHeight="1" x14ac:dyDescent="0.2">
      <c r="A60" s="324"/>
      <c r="B60" s="324"/>
      <c r="C60" s="324"/>
      <c r="D60" s="324"/>
      <c r="E60" s="324"/>
      <c r="F60" s="324"/>
      <c r="G60" s="324"/>
      <c r="H60" s="324"/>
      <c r="I60" s="324"/>
    </row>
    <row r="61" spans="1:9" ht="12.75" customHeight="1" x14ac:dyDescent="0.2">
      <c r="A61" s="324"/>
      <c r="B61" s="324"/>
      <c r="C61" s="324"/>
      <c r="D61" s="324"/>
      <c r="E61" s="324"/>
      <c r="F61" s="324"/>
      <c r="G61" s="324"/>
      <c r="H61" s="324"/>
      <c r="I61" s="324"/>
    </row>
    <row r="62" spans="1:9" ht="12.75" customHeight="1" x14ac:dyDescent="0.2">
      <c r="A62" s="324"/>
      <c r="B62" s="324"/>
      <c r="C62" s="324"/>
      <c r="D62" s="324"/>
      <c r="E62" s="324"/>
      <c r="F62" s="324"/>
      <c r="G62" s="324"/>
      <c r="H62" s="324"/>
      <c r="I62" s="324"/>
    </row>
    <row r="63" spans="1:9" ht="12.75" customHeight="1" x14ac:dyDescent="0.2">
      <c r="A63" s="324"/>
      <c r="B63" s="324"/>
      <c r="C63" s="324"/>
      <c r="D63" s="324"/>
      <c r="E63" s="324"/>
      <c r="F63" s="324"/>
      <c r="G63" s="324"/>
      <c r="H63" s="324"/>
      <c r="I63" s="324"/>
    </row>
  </sheetData>
  <mergeCells count="1">
    <mergeCell ref="A3:I63"/>
  </mergeCells>
  <pageMargins left="0.31496062992125984" right="0.31496062992125984" top="0.35433070866141736" bottom="0.35433070866141736" header="0.31496062992125984" footer="0.19685039370078741"/>
  <pageSetup paperSize="9" fitToHeight="0" orientation="portrait" r:id="rId1"/>
  <headerFooter differentFirst="1" scaleWithDoc="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1"/>
  <dimension ref="A1:X39"/>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customWidth="1"/>
    <col min="8" max="8" width="14.42578125" style="74" customWidth="1"/>
    <col min="9" max="9" width="8" style="74" bestFit="1" customWidth="1"/>
    <col min="10" max="10" width="14.42578125" style="74" customWidth="1"/>
    <col min="11" max="11" width="8" style="74" customWidth="1"/>
    <col min="12" max="12" width="14.42578125" style="74" customWidth="1"/>
    <col min="13" max="13" width="8" style="74" customWidth="1"/>
    <col min="14" max="26" width="9.140625" style="74" customWidth="1"/>
    <col min="27" max="16384" width="9.140625" style="74"/>
  </cols>
  <sheetData>
    <row r="1" spans="1:24" ht="18" x14ac:dyDescent="0.25">
      <c r="A1" s="89" t="s">
        <v>57</v>
      </c>
      <c r="M1" s="90" t="e">
        <f>Obsah!#REF!</f>
        <v>#REF!</v>
      </c>
    </row>
    <row r="2" spans="1:24" ht="7.5" customHeight="1" x14ac:dyDescent="0.2"/>
    <row r="3" spans="1:24" x14ac:dyDescent="0.2">
      <c r="A3" s="27"/>
      <c r="B3" s="346"/>
      <c r="C3" s="346"/>
      <c r="D3" s="346"/>
      <c r="E3" s="346"/>
      <c r="F3" s="346"/>
      <c r="G3" s="347"/>
      <c r="H3" s="348"/>
      <c r="I3" s="346"/>
      <c r="J3" s="346"/>
      <c r="K3" s="346"/>
      <c r="L3" s="346"/>
      <c r="M3" s="346"/>
      <c r="N3" s="9"/>
    </row>
    <row r="4" spans="1:24" x14ac:dyDescent="0.2">
      <c r="A4" s="27"/>
      <c r="B4" s="349"/>
      <c r="C4" s="350"/>
      <c r="D4" s="350"/>
      <c r="E4" s="350"/>
      <c r="F4" s="350"/>
      <c r="G4" s="351"/>
      <c r="H4" s="349"/>
      <c r="I4" s="350"/>
      <c r="J4" s="350"/>
      <c r="K4" s="350"/>
      <c r="L4" s="350"/>
      <c r="M4" s="350"/>
      <c r="N4" s="39"/>
    </row>
    <row r="5" spans="1:24" x14ac:dyDescent="0.2">
      <c r="A5" s="15"/>
      <c r="B5" s="344"/>
      <c r="C5" s="352"/>
      <c r="D5" s="344"/>
      <c r="E5" s="352"/>
      <c r="F5" s="344"/>
      <c r="G5" s="352"/>
      <c r="H5" s="344"/>
      <c r="I5" s="352"/>
      <c r="J5" s="344"/>
      <c r="K5" s="352"/>
      <c r="L5" s="344"/>
      <c r="M5" s="345"/>
      <c r="N5" s="58"/>
    </row>
    <row r="6" spans="1:24" x14ac:dyDescent="0.2">
      <c r="A6" s="13"/>
      <c r="B6" s="63"/>
      <c r="C6" s="31"/>
      <c r="D6" s="31"/>
      <c r="E6" s="31"/>
      <c r="F6" s="31"/>
      <c r="G6" s="31"/>
      <c r="H6" s="31"/>
      <c r="I6" s="31"/>
      <c r="J6" s="31"/>
      <c r="K6" s="31"/>
      <c r="L6" s="31"/>
      <c r="M6" s="32"/>
      <c r="N6" s="58"/>
    </row>
    <row r="7" spans="1:24" x14ac:dyDescent="0.2">
      <c r="A7" s="357"/>
      <c r="B7" s="355"/>
      <c r="C7" s="356"/>
      <c r="D7" s="356"/>
      <c r="E7" s="356"/>
      <c r="F7" s="356"/>
      <c r="G7" s="359"/>
      <c r="H7" s="355"/>
      <c r="I7" s="356"/>
      <c r="J7" s="356"/>
      <c r="K7" s="356"/>
      <c r="L7" s="356"/>
      <c r="M7" s="356"/>
      <c r="N7" s="40"/>
    </row>
    <row r="8" spans="1:24" x14ac:dyDescent="0.2">
      <c r="A8" s="358"/>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75"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x14ac:dyDescent="0.2">
      <c r="A18" s="28"/>
      <c r="B18" s="346"/>
      <c r="C18" s="346"/>
      <c r="D18" s="346"/>
      <c r="E18" s="346"/>
      <c r="F18" s="346"/>
      <c r="G18" s="347"/>
      <c r="H18" s="98"/>
      <c r="I18" s="98"/>
      <c r="J18" s="98"/>
      <c r="K18" s="98"/>
      <c r="L18" s="98"/>
      <c r="M18" s="98"/>
      <c r="N18" s="101"/>
      <c r="O18" s="98"/>
    </row>
    <row r="19" spans="1:15" x14ac:dyDescent="0.2">
      <c r="A19" s="36"/>
      <c r="B19" s="360"/>
      <c r="C19" s="361"/>
      <c r="D19" s="361"/>
      <c r="E19" s="361"/>
      <c r="F19" s="361"/>
      <c r="G19" s="361"/>
      <c r="H19" s="101"/>
      <c r="I19" s="102"/>
      <c r="J19" s="103"/>
      <c r="K19" s="50"/>
      <c r="L19" s="103"/>
      <c r="M19" s="104"/>
      <c r="N19" s="101"/>
      <c r="O19" s="98"/>
    </row>
    <row r="20" spans="1:15" x14ac:dyDescent="0.2">
      <c r="A20" s="37"/>
      <c r="B20" s="345"/>
      <c r="C20" s="352"/>
      <c r="D20" s="345"/>
      <c r="E20" s="352"/>
      <c r="F20" s="345"/>
      <c r="G20" s="352"/>
      <c r="H20" s="101"/>
      <c r="I20" s="102"/>
      <c r="J20" s="103"/>
      <c r="K20" s="50"/>
      <c r="L20" s="103"/>
      <c r="M20" s="104"/>
      <c r="N20" s="101"/>
      <c r="O20" s="98"/>
    </row>
    <row r="21" spans="1:15" x14ac:dyDescent="0.2">
      <c r="A21" s="62"/>
      <c r="B21" s="63"/>
      <c r="C21" s="31"/>
      <c r="D21" s="31"/>
      <c r="E21" s="31"/>
      <c r="F21" s="31"/>
      <c r="G21" s="48"/>
      <c r="H21" s="101"/>
      <c r="I21" s="102"/>
      <c r="J21" s="103"/>
      <c r="K21" s="50"/>
      <c r="L21" s="103"/>
      <c r="M21" s="104"/>
      <c r="N21" s="101"/>
      <c r="O21" s="98"/>
    </row>
    <row r="22" spans="1:15" x14ac:dyDescent="0.2">
      <c r="A22" s="353"/>
      <c r="B22" s="355"/>
      <c r="C22" s="356"/>
      <c r="D22" s="356"/>
      <c r="E22" s="356"/>
      <c r="F22" s="356"/>
      <c r="G22" s="356"/>
      <c r="H22" s="101"/>
      <c r="I22" s="102"/>
      <c r="J22" s="103"/>
      <c r="K22" s="50"/>
      <c r="L22" s="103"/>
      <c r="M22" s="104"/>
      <c r="N22" s="101"/>
      <c r="O22" s="98"/>
    </row>
    <row r="23" spans="1:15" x14ac:dyDescent="0.2">
      <c r="A23" s="354"/>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75"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32"/>
  <dimension ref="A1:U45"/>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1" ht="18" x14ac:dyDescent="0.25">
      <c r="A1" s="89" t="s">
        <v>58</v>
      </c>
      <c r="B1" s="98"/>
      <c r="C1" s="98"/>
      <c r="D1" s="98"/>
      <c r="E1" s="98"/>
      <c r="F1" s="98"/>
      <c r="G1" s="98"/>
      <c r="H1" s="98"/>
      <c r="I1" s="98"/>
      <c r="J1" s="98"/>
      <c r="K1" s="98"/>
      <c r="L1" s="98"/>
      <c r="M1" s="90" t="e">
        <f>Obsah!#REF!</f>
        <v>#REF!</v>
      </c>
      <c r="N1" s="20"/>
      <c r="O1" s="20"/>
      <c r="P1" s="106"/>
    </row>
    <row r="2" spans="1:21" ht="7.5" customHeight="1" x14ac:dyDescent="0.25">
      <c r="A2" s="89"/>
      <c r="B2" s="98"/>
      <c r="C2" s="98"/>
      <c r="D2" s="98"/>
      <c r="E2" s="98"/>
      <c r="F2" s="98"/>
      <c r="G2" s="98"/>
      <c r="H2" s="98"/>
      <c r="I2" s="98"/>
      <c r="J2" s="98"/>
      <c r="K2" s="98"/>
      <c r="L2" s="98"/>
      <c r="M2" s="98"/>
      <c r="N2" s="20"/>
      <c r="O2" s="20"/>
      <c r="P2" s="106"/>
    </row>
    <row r="3" spans="1:21" x14ac:dyDescent="0.2">
      <c r="A3" s="27"/>
      <c r="B3" s="346"/>
      <c r="C3" s="346"/>
      <c r="D3" s="346"/>
      <c r="E3" s="346"/>
      <c r="F3" s="346"/>
      <c r="G3" s="347"/>
      <c r="H3" s="348"/>
      <c r="I3" s="346"/>
      <c r="J3" s="346"/>
      <c r="K3" s="346"/>
      <c r="L3" s="346"/>
      <c r="M3" s="346"/>
      <c r="N3" s="20"/>
      <c r="O3" s="106"/>
      <c r="P3" s="106"/>
    </row>
    <row r="4" spans="1:21" ht="13.5" customHeight="1" x14ac:dyDescent="0.2">
      <c r="A4" s="27"/>
      <c r="B4" s="349"/>
      <c r="C4" s="350"/>
      <c r="D4" s="350"/>
      <c r="E4" s="350"/>
      <c r="F4" s="350"/>
      <c r="G4" s="351"/>
      <c r="H4" s="349"/>
      <c r="I4" s="350"/>
      <c r="J4" s="350"/>
      <c r="K4" s="350"/>
      <c r="L4" s="350"/>
      <c r="M4" s="350"/>
      <c r="N4" s="20"/>
      <c r="O4" s="106"/>
      <c r="P4" s="106"/>
    </row>
    <row r="5" spans="1:21" x14ac:dyDescent="0.2">
      <c r="A5" s="15"/>
      <c r="B5" s="344"/>
      <c r="C5" s="352"/>
      <c r="D5" s="344"/>
      <c r="E5" s="352"/>
      <c r="F5" s="344"/>
      <c r="G5" s="352"/>
      <c r="H5" s="344"/>
      <c r="I5" s="352"/>
      <c r="J5" s="344"/>
      <c r="K5" s="352"/>
      <c r="L5" s="344"/>
      <c r="M5" s="345"/>
      <c r="N5" s="20"/>
      <c r="O5" s="106"/>
      <c r="P5" s="106"/>
    </row>
    <row r="6" spans="1:21" x14ac:dyDescent="0.2">
      <c r="A6" s="13"/>
      <c r="B6" s="63"/>
      <c r="C6" s="31"/>
      <c r="D6" s="31"/>
      <c r="E6" s="31"/>
      <c r="F6" s="31"/>
      <c r="G6" s="31"/>
      <c r="H6" s="31"/>
      <c r="I6" s="31"/>
      <c r="J6" s="31"/>
      <c r="K6" s="31"/>
      <c r="L6" s="31"/>
      <c r="M6" s="48"/>
      <c r="N6" s="20"/>
      <c r="O6" s="106"/>
      <c r="P6" s="106"/>
    </row>
    <row r="7" spans="1:21" x14ac:dyDescent="0.2">
      <c r="A7" s="357"/>
      <c r="B7" s="355"/>
      <c r="C7" s="356"/>
      <c r="D7" s="356"/>
      <c r="E7" s="356"/>
      <c r="F7" s="356"/>
      <c r="G7" s="359"/>
      <c r="H7" s="355"/>
      <c r="I7" s="356"/>
      <c r="J7" s="356"/>
      <c r="K7" s="356"/>
      <c r="L7" s="356"/>
      <c r="M7" s="356"/>
      <c r="N7" s="20"/>
      <c r="O7" s="106"/>
      <c r="P7" s="106"/>
    </row>
    <row r="8" spans="1:21" x14ac:dyDescent="0.2">
      <c r="A8" s="358"/>
      <c r="B8" s="33"/>
      <c r="C8" s="45"/>
      <c r="D8" s="34"/>
      <c r="E8" s="45"/>
      <c r="F8" s="34"/>
      <c r="G8" s="45"/>
      <c r="H8" s="33"/>
      <c r="I8" s="45"/>
      <c r="J8" s="34"/>
      <c r="K8" s="45"/>
      <c r="L8" s="34"/>
      <c r="M8" s="45"/>
      <c r="N8" s="20"/>
      <c r="O8" s="106"/>
      <c r="P8" s="106"/>
    </row>
    <row r="9" spans="1:21" x14ac:dyDescent="0.2">
      <c r="A9" s="35"/>
      <c r="B9" s="91"/>
      <c r="C9" s="92"/>
      <c r="D9" s="18"/>
      <c r="E9" s="92"/>
      <c r="F9" s="18"/>
      <c r="G9" s="92"/>
      <c r="H9" s="91"/>
      <c r="I9" s="92"/>
      <c r="J9" s="18"/>
      <c r="K9" s="92"/>
      <c r="L9" s="18"/>
      <c r="M9" s="92"/>
      <c r="N9" s="60"/>
      <c r="O9" s="107"/>
      <c r="P9" s="106"/>
    </row>
    <row r="10" spans="1:21" x14ac:dyDescent="0.2">
      <c r="A10" s="35"/>
      <c r="B10" s="91"/>
      <c r="C10" s="92"/>
      <c r="D10" s="18"/>
      <c r="E10" s="92"/>
      <c r="F10" s="18"/>
      <c r="G10" s="92"/>
      <c r="H10" s="91"/>
      <c r="I10" s="92"/>
      <c r="J10" s="18"/>
      <c r="K10" s="92"/>
      <c r="L10" s="18"/>
      <c r="M10" s="92"/>
      <c r="N10" s="60"/>
      <c r="O10" s="107"/>
      <c r="P10" s="106"/>
    </row>
    <row r="11" spans="1:21" x14ac:dyDescent="0.2">
      <c r="A11" s="26"/>
      <c r="B11" s="24"/>
      <c r="C11" s="92"/>
      <c r="D11" s="12"/>
      <c r="E11" s="92"/>
      <c r="F11" s="12"/>
      <c r="G11" s="92"/>
      <c r="H11" s="24"/>
      <c r="I11" s="92"/>
      <c r="J11" s="12"/>
      <c r="K11" s="92"/>
      <c r="L11" s="12"/>
      <c r="M11" s="92"/>
      <c r="N11" s="60"/>
      <c r="O11" s="107"/>
      <c r="P11" s="106"/>
    </row>
    <row r="12" spans="1:21" x14ac:dyDescent="0.2">
      <c r="A12" s="26"/>
      <c r="B12" s="91"/>
      <c r="C12" s="92"/>
      <c r="D12" s="18"/>
      <c r="E12" s="92"/>
      <c r="F12" s="18"/>
      <c r="G12" s="92"/>
      <c r="H12" s="91"/>
      <c r="I12" s="92"/>
      <c r="J12" s="18"/>
      <c r="K12" s="92"/>
      <c r="L12" s="18"/>
      <c r="M12" s="92"/>
      <c r="N12" s="60"/>
      <c r="O12" s="107"/>
      <c r="P12" s="106"/>
    </row>
    <row r="13" spans="1:21" x14ac:dyDescent="0.2">
      <c r="A13" s="26"/>
      <c r="B13" s="24"/>
      <c r="C13" s="92"/>
      <c r="D13" s="12"/>
      <c r="E13" s="92"/>
      <c r="F13" s="12"/>
      <c r="G13" s="92"/>
      <c r="H13" s="24"/>
      <c r="I13" s="92"/>
      <c r="J13" s="12"/>
      <c r="K13" s="92"/>
      <c r="L13" s="12"/>
      <c r="M13" s="92"/>
      <c r="N13" s="60"/>
      <c r="O13" s="107"/>
      <c r="P13" s="106"/>
    </row>
    <row r="14" spans="1:21" x14ac:dyDescent="0.2">
      <c r="A14" s="26"/>
      <c r="B14" s="91"/>
      <c r="C14" s="92"/>
      <c r="D14" s="18"/>
      <c r="E14" s="92"/>
      <c r="F14" s="18"/>
      <c r="G14" s="92"/>
      <c r="H14" s="91"/>
      <c r="I14" s="92"/>
      <c r="J14" s="18"/>
      <c r="K14" s="92"/>
      <c r="L14" s="18"/>
      <c r="M14" s="92"/>
      <c r="N14" s="60"/>
      <c r="O14" s="107"/>
      <c r="P14" s="20"/>
      <c r="Q14" s="38"/>
      <c r="R14" s="8"/>
      <c r="S14" s="8"/>
      <c r="T14" s="8"/>
      <c r="U14" s="8"/>
    </row>
    <row r="15" spans="1:21" x14ac:dyDescent="0.2">
      <c r="A15" s="26"/>
      <c r="B15" s="91"/>
      <c r="C15" s="92"/>
      <c r="D15" s="18"/>
      <c r="E15" s="94"/>
      <c r="F15" s="18"/>
      <c r="G15" s="94"/>
      <c r="H15" s="91"/>
      <c r="I15" s="94"/>
      <c r="J15" s="18"/>
      <c r="K15" s="94"/>
      <c r="L15" s="18"/>
      <c r="M15" s="94"/>
      <c r="N15" s="60"/>
      <c r="O15" s="107"/>
      <c r="P15" s="20"/>
      <c r="Q15" s="38"/>
      <c r="R15" s="8"/>
      <c r="S15" s="8"/>
      <c r="T15" s="8"/>
      <c r="U15" s="8"/>
    </row>
    <row r="16" spans="1:21" ht="12.75" thickBot="1" x14ac:dyDescent="0.25">
      <c r="A16" s="14"/>
      <c r="B16" s="22"/>
      <c r="C16" s="95"/>
      <c r="D16" s="5"/>
      <c r="E16" s="96"/>
      <c r="F16" s="5"/>
      <c r="G16" s="96"/>
      <c r="H16" s="22"/>
      <c r="I16" s="97"/>
      <c r="J16" s="5"/>
      <c r="K16" s="97"/>
      <c r="L16" s="5"/>
      <c r="M16" s="97"/>
      <c r="N16" s="60"/>
      <c r="O16" s="107"/>
      <c r="P16" s="20"/>
      <c r="Q16" s="38"/>
      <c r="R16" s="8"/>
      <c r="S16" s="8"/>
      <c r="T16" s="8"/>
      <c r="U16" s="8"/>
    </row>
    <row r="17" spans="1:20" x14ac:dyDescent="0.2">
      <c r="A17" s="16"/>
      <c r="B17" s="98"/>
      <c r="C17" s="98"/>
      <c r="D17" s="98"/>
      <c r="E17" s="98"/>
      <c r="F17" s="98"/>
      <c r="G17" s="98"/>
      <c r="H17" s="98"/>
      <c r="I17" s="98"/>
      <c r="J17" s="98"/>
      <c r="K17" s="98"/>
      <c r="L17" s="99"/>
      <c r="M17" s="99"/>
      <c r="N17" s="108"/>
      <c r="O17" s="106"/>
      <c r="P17" s="106"/>
    </row>
    <row r="18" spans="1:20" x14ac:dyDescent="0.2">
      <c r="A18" s="49"/>
      <c r="B18" s="346"/>
      <c r="C18" s="346"/>
      <c r="D18" s="346"/>
      <c r="E18" s="346"/>
      <c r="F18" s="346"/>
      <c r="G18" s="347"/>
      <c r="H18" s="7"/>
      <c r="I18" s="7"/>
      <c r="J18" s="7"/>
      <c r="K18" s="7"/>
      <c r="L18" s="7"/>
      <c r="M18" s="7"/>
      <c r="N18" s="109"/>
      <c r="O18" s="20"/>
      <c r="P18" s="61"/>
      <c r="Q18" s="38"/>
      <c r="R18" s="8"/>
      <c r="S18" s="8"/>
      <c r="T18" s="8"/>
    </row>
    <row r="19" spans="1:20" x14ac:dyDescent="0.2">
      <c r="A19" s="36"/>
      <c r="B19" s="360"/>
      <c r="C19" s="361"/>
      <c r="D19" s="361"/>
      <c r="E19" s="361"/>
      <c r="F19" s="361"/>
      <c r="G19" s="361"/>
      <c r="H19" s="101"/>
      <c r="I19" s="102"/>
      <c r="J19" s="103"/>
      <c r="K19" s="50"/>
      <c r="L19" s="103"/>
      <c r="M19" s="104"/>
      <c r="N19" s="109"/>
      <c r="O19" s="20"/>
      <c r="P19" s="61"/>
      <c r="Q19" s="38"/>
      <c r="R19" s="8"/>
      <c r="S19" s="8"/>
      <c r="T19" s="8"/>
    </row>
    <row r="20" spans="1:20" x14ac:dyDescent="0.2">
      <c r="A20" s="37"/>
      <c r="B20" s="345"/>
      <c r="C20" s="352"/>
      <c r="D20" s="345"/>
      <c r="E20" s="352"/>
      <c r="F20" s="345"/>
      <c r="G20" s="352"/>
      <c r="H20" s="101"/>
      <c r="I20" s="102"/>
      <c r="J20" s="103"/>
      <c r="K20" s="50"/>
      <c r="L20" s="103"/>
      <c r="M20" s="104"/>
      <c r="N20" s="109"/>
      <c r="O20" s="20"/>
      <c r="P20" s="61"/>
      <c r="Q20" s="38"/>
      <c r="R20" s="44"/>
      <c r="S20" s="44"/>
      <c r="T20" s="44"/>
    </row>
    <row r="21" spans="1:20" x14ac:dyDescent="0.2">
      <c r="A21" s="62"/>
      <c r="B21" s="63"/>
      <c r="C21" s="31"/>
      <c r="D21" s="31"/>
      <c r="E21" s="31"/>
      <c r="F21" s="31"/>
      <c r="G21" s="48"/>
      <c r="H21" s="101"/>
      <c r="I21" s="102"/>
      <c r="J21" s="103"/>
      <c r="K21" s="50"/>
      <c r="L21" s="103"/>
      <c r="M21" s="104"/>
      <c r="N21" s="109"/>
      <c r="O21" s="20"/>
      <c r="P21" s="61"/>
      <c r="Q21" s="38"/>
      <c r="R21" s="8"/>
      <c r="S21" s="8"/>
      <c r="T21" s="8"/>
    </row>
    <row r="22" spans="1:20" x14ac:dyDescent="0.2">
      <c r="A22" s="353"/>
      <c r="B22" s="355"/>
      <c r="C22" s="356"/>
      <c r="D22" s="356"/>
      <c r="E22" s="356"/>
      <c r="F22" s="356"/>
      <c r="G22" s="356"/>
      <c r="H22" s="101"/>
      <c r="I22" s="102"/>
      <c r="J22" s="103"/>
      <c r="K22" s="50"/>
      <c r="L22" s="103"/>
      <c r="M22" s="104"/>
      <c r="N22" s="109"/>
      <c r="O22" s="20"/>
      <c r="P22" s="61"/>
      <c r="Q22" s="38"/>
      <c r="R22" s="8"/>
      <c r="S22" s="8"/>
      <c r="T22" s="8"/>
    </row>
    <row r="23" spans="1:20" x14ac:dyDescent="0.2">
      <c r="A23" s="354"/>
      <c r="B23" s="33"/>
      <c r="C23" s="46"/>
      <c r="D23" s="34"/>
      <c r="E23" s="46"/>
      <c r="F23" s="34"/>
      <c r="G23" s="46"/>
      <c r="H23" s="98"/>
      <c r="I23" s="98"/>
      <c r="J23" s="103"/>
      <c r="K23" s="50"/>
      <c r="L23" s="103"/>
      <c r="M23" s="104"/>
      <c r="N23" s="109"/>
      <c r="O23" s="20"/>
      <c r="P23" s="61"/>
      <c r="Q23" s="38"/>
      <c r="R23" s="41"/>
      <c r="S23" s="44"/>
      <c r="T23" s="44"/>
    </row>
    <row r="24" spans="1:20" x14ac:dyDescent="0.2">
      <c r="A24" s="29"/>
      <c r="B24" s="56"/>
      <c r="C24" s="42"/>
      <c r="D24" s="19"/>
      <c r="E24" s="42"/>
      <c r="F24" s="19"/>
      <c r="G24" s="42"/>
      <c r="H24" s="98"/>
      <c r="I24" s="98"/>
      <c r="J24" s="103"/>
      <c r="K24" s="50"/>
      <c r="L24" s="103"/>
      <c r="M24" s="104"/>
      <c r="N24" s="109"/>
      <c r="O24" s="60"/>
      <c r="P24" s="106"/>
      <c r="T24" s="99"/>
    </row>
    <row r="25" spans="1:20" x14ac:dyDescent="0.2">
      <c r="A25" s="29"/>
      <c r="B25" s="56"/>
      <c r="C25" s="42"/>
      <c r="D25" s="19"/>
      <c r="E25" s="42"/>
      <c r="F25" s="19"/>
      <c r="G25" s="42"/>
      <c r="H25" s="98"/>
      <c r="I25" s="98"/>
      <c r="J25" s="103"/>
      <c r="K25" s="50"/>
      <c r="L25" s="103"/>
      <c r="M25" s="104"/>
      <c r="N25" s="109"/>
      <c r="O25" s="60"/>
      <c r="P25" s="106"/>
    </row>
    <row r="26" spans="1:20" x14ac:dyDescent="0.2">
      <c r="A26" s="29"/>
      <c r="B26" s="56"/>
      <c r="C26" s="42"/>
      <c r="D26" s="19"/>
      <c r="E26" s="42"/>
      <c r="F26" s="19"/>
      <c r="G26" s="42"/>
      <c r="H26" s="98"/>
      <c r="I26" s="98"/>
      <c r="J26" s="103"/>
      <c r="K26" s="50"/>
      <c r="L26" s="103"/>
      <c r="M26" s="104"/>
      <c r="N26" s="109"/>
      <c r="O26" s="60"/>
      <c r="P26" s="106"/>
    </row>
    <row r="27" spans="1:20" ht="12.75" thickBot="1" x14ac:dyDescent="0.25">
      <c r="A27" s="30"/>
      <c r="B27" s="57"/>
      <c r="C27" s="43"/>
      <c r="D27" s="21"/>
      <c r="E27" s="43"/>
      <c r="F27" s="21"/>
      <c r="G27" s="43"/>
      <c r="H27" s="98"/>
      <c r="I27" s="98"/>
      <c r="J27" s="98"/>
      <c r="K27" s="98"/>
      <c r="L27" s="98"/>
      <c r="M27" s="98"/>
      <c r="N27" s="109"/>
      <c r="O27" s="60"/>
      <c r="P27" s="106"/>
    </row>
    <row r="28" spans="1:20" x14ac:dyDescent="0.2">
      <c r="A28" s="17"/>
      <c r="B28" s="17"/>
      <c r="C28" s="38"/>
      <c r="D28" s="8"/>
      <c r="E28" s="8"/>
      <c r="F28" s="8"/>
      <c r="G28" s="99"/>
      <c r="H28" s="98"/>
      <c r="I28" s="98"/>
      <c r="J28" s="98"/>
      <c r="K28" s="98"/>
      <c r="L28" s="98"/>
      <c r="M28" s="98"/>
      <c r="N28" s="106"/>
      <c r="O28" s="106"/>
      <c r="P28" s="106"/>
    </row>
    <row r="29" spans="1:20" x14ac:dyDescent="0.2">
      <c r="H29" s="98"/>
      <c r="I29" s="98"/>
      <c r="J29" s="98"/>
      <c r="K29" s="98"/>
      <c r="L29" s="98"/>
      <c r="M29" s="98"/>
      <c r="N29" s="106"/>
      <c r="O29" s="106"/>
      <c r="P29" s="106"/>
    </row>
    <row r="30" spans="1:20" x14ac:dyDescent="0.2">
      <c r="J30" s="103"/>
      <c r="K30" s="103"/>
      <c r="L30" s="103"/>
      <c r="M30" s="103"/>
      <c r="N30" s="106"/>
      <c r="O30" s="106"/>
      <c r="P30" s="106"/>
    </row>
    <row r="31" spans="1:20" x14ac:dyDescent="0.2">
      <c r="H31" s="103"/>
      <c r="I31" s="105"/>
      <c r="J31" s="103"/>
      <c r="K31" s="93"/>
      <c r="L31" s="93"/>
      <c r="M31" s="93"/>
      <c r="N31" s="106"/>
      <c r="O31" s="106"/>
      <c r="P31" s="106"/>
    </row>
    <row r="32" spans="1:20" ht="12.75" customHeight="1" x14ac:dyDescent="0.2">
      <c r="H32" s="103"/>
      <c r="I32" s="105"/>
      <c r="J32" s="103"/>
      <c r="K32" s="93"/>
      <c r="L32" s="93"/>
      <c r="M32" s="93"/>
      <c r="N32" s="106"/>
      <c r="O32" s="106"/>
      <c r="P32" s="106"/>
    </row>
    <row r="33" spans="8:16" x14ac:dyDescent="0.2">
      <c r="H33" s="103"/>
      <c r="I33" s="105"/>
      <c r="J33" s="103"/>
      <c r="K33" s="93"/>
      <c r="L33" s="93"/>
      <c r="M33" s="93"/>
      <c r="N33" s="106"/>
      <c r="O33" s="106"/>
      <c r="P33" s="106"/>
    </row>
    <row r="34" spans="8:16" ht="13.5" customHeight="1" x14ac:dyDescent="0.2">
      <c r="H34" s="103"/>
      <c r="I34" s="105"/>
      <c r="J34" s="103"/>
      <c r="K34" s="93"/>
      <c r="L34" s="93"/>
      <c r="M34" s="93"/>
      <c r="N34" s="106"/>
      <c r="O34" s="106"/>
      <c r="P34" s="106"/>
    </row>
    <row r="35" spans="8:16" ht="12.75" customHeight="1" x14ac:dyDescent="0.2">
      <c r="H35" s="103"/>
      <c r="I35" s="105"/>
      <c r="J35" s="103"/>
      <c r="K35" s="93"/>
      <c r="L35" s="93"/>
      <c r="M35" s="93"/>
      <c r="N35" s="106"/>
      <c r="O35" s="106"/>
      <c r="P35" s="106"/>
    </row>
    <row r="36" spans="8:16" ht="12.75" customHeight="1" x14ac:dyDescent="0.2">
      <c r="H36" s="103"/>
      <c r="I36" s="105"/>
      <c r="J36" s="103"/>
      <c r="K36" s="93"/>
      <c r="L36" s="93"/>
      <c r="M36" s="93"/>
      <c r="N36" s="106"/>
      <c r="O36" s="106"/>
      <c r="P36" s="106"/>
    </row>
    <row r="37" spans="8:16" ht="12.75" customHeight="1" x14ac:dyDescent="0.2">
      <c r="H37" s="103"/>
      <c r="I37" s="105"/>
      <c r="J37" s="103"/>
      <c r="K37" s="93"/>
      <c r="L37" s="93"/>
      <c r="M37" s="93"/>
      <c r="N37" s="106"/>
      <c r="O37" s="106"/>
      <c r="P37" s="106"/>
    </row>
    <row r="38" spans="8:16" ht="12.75" customHeight="1" x14ac:dyDescent="0.2">
      <c r="H38" s="103"/>
      <c r="I38" s="105"/>
      <c r="J38" s="103"/>
      <c r="K38" s="93"/>
      <c r="L38" s="93"/>
      <c r="M38" s="93"/>
      <c r="N38" s="106"/>
      <c r="O38" s="106"/>
      <c r="P38" s="106"/>
    </row>
    <row r="39" spans="8:16" x14ac:dyDescent="0.2">
      <c r="N39" s="106"/>
      <c r="O39" s="106"/>
      <c r="P39" s="106"/>
    </row>
    <row r="40" spans="8:16" x14ac:dyDescent="0.2">
      <c r="N40" s="106"/>
      <c r="O40" s="106"/>
      <c r="P40" s="106"/>
    </row>
    <row r="41" spans="8:16" x14ac:dyDescent="0.2">
      <c r="N41" s="106"/>
      <c r="O41" s="106"/>
      <c r="P41" s="106"/>
    </row>
    <row r="42" spans="8:16" x14ac:dyDescent="0.2">
      <c r="N42" s="106"/>
      <c r="O42" s="106"/>
      <c r="P42" s="106"/>
    </row>
    <row r="43" spans="8:16" x14ac:dyDescent="0.2">
      <c r="N43" s="106"/>
      <c r="O43" s="106"/>
      <c r="P43" s="106"/>
    </row>
    <row r="44" spans="8:16" x14ac:dyDescent="0.2">
      <c r="N44" s="106"/>
      <c r="O44" s="106"/>
      <c r="P44" s="106"/>
    </row>
    <row r="45" spans="8:16" x14ac:dyDescent="0.2">
      <c r="N45" s="106"/>
      <c r="O45" s="106"/>
      <c r="P45" s="106"/>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23"/>
  <dimension ref="A1:U41"/>
  <sheetViews>
    <sheetView showGridLines="0" view="pageBreakPreview" zoomScaleNormal="70" zoomScaleSheetLayoutView="100" workbookViewId="0">
      <selection activeCell="T20" sqref="T20"/>
    </sheetView>
  </sheetViews>
  <sheetFormatPr defaultColWidth="9.140625" defaultRowHeight="12" x14ac:dyDescent="0.2"/>
  <cols>
    <col min="1" max="1" width="31.140625" style="74" customWidth="1"/>
    <col min="2" max="13" width="8" style="74" customWidth="1"/>
    <col min="14" max="14" width="8.42578125" style="74" customWidth="1"/>
    <col min="15" max="15" width="7.85546875" style="74" customWidth="1"/>
    <col min="16" max="21" width="9.140625" style="74" customWidth="1"/>
    <col min="22" max="16384" width="9.140625" style="74"/>
  </cols>
  <sheetData>
    <row r="1" spans="1:21" ht="18" x14ac:dyDescent="0.25">
      <c r="A1" s="248" t="s">
        <v>283</v>
      </c>
      <c r="O1" s="251" t="str">
        <f>'3'!N1</f>
        <v>2023</v>
      </c>
    </row>
    <row r="2" spans="1:21" ht="1.5" customHeight="1" x14ac:dyDescent="0.2">
      <c r="F2" s="103"/>
      <c r="G2" s="103"/>
      <c r="H2" s="103"/>
      <c r="I2" s="103"/>
      <c r="J2" s="103"/>
      <c r="K2" s="103"/>
    </row>
    <row r="3" spans="1:21" ht="12" customHeight="1" x14ac:dyDescent="0.2">
      <c r="F3" s="103"/>
      <c r="G3" s="103"/>
      <c r="H3" s="103"/>
      <c r="I3" s="103"/>
      <c r="J3" s="103"/>
      <c r="K3" s="103"/>
    </row>
    <row r="4" spans="1:21" x14ac:dyDescent="0.2">
      <c r="A4" s="7"/>
      <c r="B4" s="127"/>
      <c r="C4" s="127"/>
      <c r="D4" s="127"/>
      <c r="E4" s="127"/>
      <c r="F4" s="109"/>
      <c r="K4" s="109"/>
      <c r="L4" s="126"/>
    </row>
    <row r="5" spans="1:21" ht="12.75" customHeight="1" x14ac:dyDescent="0.2">
      <c r="A5" s="178"/>
      <c r="B5" s="333" t="s">
        <v>42</v>
      </c>
      <c r="C5" s="334"/>
      <c r="D5" s="335"/>
      <c r="E5" s="333" t="s">
        <v>43</v>
      </c>
      <c r="F5" s="334"/>
      <c r="G5" s="335"/>
      <c r="H5" s="333" t="s">
        <v>44</v>
      </c>
      <c r="I5" s="334"/>
      <c r="J5" s="335"/>
      <c r="K5" s="333" t="s">
        <v>45</v>
      </c>
      <c r="L5" s="334"/>
      <c r="M5" s="335"/>
      <c r="N5" s="336" t="s">
        <v>7</v>
      </c>
      <c r="O5" s="343" t="s">
        <v>216</v>
      </c>
    </row>
    <row r="6" spans="1:21" x14ac:dyDescent="0.2">
      <c r="A6" s="177"/>
      <c r="B6" s="289" t="s">
        <v>8</v>
      </c>
      <c r="C6" s="288" t="s">
        <v>9</v>
      </c>
      <c r="D6" s="290" t="s">
        <v>10</v>
      </c>
      <c r="E6" s="289" t="s">
        <v>11</v>
      </c>
      <c r="F6" s="288" t="s">
        <v>12</v>
      </c>
      <c r="G6" s="290" t="s">
        <v>13</v>
      </c>
      <c r="H6" s="289" t="s">
        <v>14</v>
      </c>
      <c r="I6" s="288" t="s">
        <v>15</v>
      </c>
      <c r="J6" s="290" t="s">
        <v>16</v>
      </c>
      <c r="K6" s="289" t="s">
        <v>17</v>
      </c>
      <c r="L6" s="288" t="s">
        <v>18</v>
      </c>
      <c r="M6" s="290" t="s">
        <v>19</v>
      </c>
      <c r="N6" s="336"/>
      <c r="O6" s="343"/>
      <c r="P6" s="109"/>
      <c r="U6" s="109"/>
    </row>
    <row r="7" spans="1:21" ht="13.5" x14ac:dyDescent="0.2">
      <c r="A7" s="171" t="s">
        <v>203</v>
      </c>
      <c r="B7" s="295">
        <v>1591.5829999999985</v>
      </c>
      <c r="C7" s="204">
        <v>1578.5829999999985</v>
      </c>
      <c r="D7" s="296">
        <v>1578.5179999999984</v>
      </c>
      <c r="E7" s="295">
        <v>1572.9879999999987</v>
      </c>
      <c r="F7" s="204">
        <v>1574.0509999999988</v>
      </c>
      <c r="G7" s="296">
        <v>1574.0509999999988</v>
      </c>
      <c r="H7" s="295">
        <v>1577.2609999999988</v>
      </c>
      <c r="I7" s="204">
        <v>1577.2609999999988</v>
      </c>
      <c r="J7" s="296">
        <v>1577.2609999999988</v>
      </c>
      <c r="K7" s="295">
        <v>1578.4749999999985</v>
      </c>
      <c r="L7" s="204">
        <v>1578.2159999999988</v>
      </c>
      <c r="M7" s="296">
        <v>1578.2154999999989</v>
      </c>
      <c r="N7" s="204">
        <v>1578.2154999999989</v>
      </c>
      <c r="O7" s="211">
        <v>4.1628041576187685E-2</v>
      </c>
      <c r="P7" s="111"/>
      <c r="U7" s="60"/>
    </row>
    <row r="8" spans="1:21" x14ac:dyDescent="0.2">
      <c r="A8" s="171" t="s">
        <v>163</v>
      </c>
      <c r="B8" s="295">
        <v>896.02699699999971</v>
      </c>
      <c r="C8" s="204">
        <v>830.02189700000031</v>
      </c>
      <c r="D8" s="296">
        <v>703.69373500000017</v>
      </c>
      <c r="E8" s="295">
        <v>598.61155000000019</v>
      </c>
      <c r="F8" s="204">
        <v>389.48758699999979</v>
      </c>
      <c r="G8" s="296">
        <v>280.09346800000003</v>
      </c>
      <c r="H8" s="295">
        <v>255.94458600000004</v>
      </c>
      <c r="I8" s="204">
        <v>263.91731400000003</v>
      </c>
      <c r="J8" s="296">
        <v>265.05032700000004</v>
      </c>
      <c r="K8" s="295">
        <v>489.80997500000018</v>
      </c>
      <c r="L8" s="204">
        <v>820.96602600000006</v>
      </c>
      <c r="M8" s="296">
        <v>1021.8918839999998</v>
      </c>
      <c r="N8" s="204">
        <v>6815.5153460000001</v>
      </c>
      <c r="O8" s="211">
        <v>4.8363389566685837E-2</v>
      </c>
      <c r="P8" s="111"/>
      <c r="U8" s="60"/>
    </row>
    <row r="9" spans="1:21" x14ac:dyDescent="0.2">
      <c r="A9" s="171" t="s">
        <v>164</v>
      </c>
      <c r="B9" s="295">
        <v>694.15072299999997</v>
      </c>
      <c r="C9" s="204">
        <v>639.93824399999994</v>
      </c>
      <c r="D9" s="296">
        <v>529.67272500000001</v>
      </c>
      <c r="E9" s="295">
        <v>440.55469700000015</v>
      </c>
      <c r="F9" s="204">
        <v>273.11433999999997</v>
      </c>
      <c r="G9" s="296">
        <v>185.69267599999998</v>
      </c>
      <c r="H9" s="295">
        <v>159.78990299999998</v>
      </c>
      <c r="I9" s="204">
        <v>167.80500900000001</v>
      </c>
      <c r="J9" s="296">
        <v>173.80480499999999</v>
      </c>
      <c r="K9" s="295">
        <v>279.85431899999998</v>
      </c>
      <c r="L9" s="204">
        <v>560.78826299999992</v>
      </c>
      <c r="M9" s="296">
        <v>722.71398800000009</v>
      </c>
      <c r="N9" s="204">
        <v>4827.8796920000013</v>
      </c>
      <c r="O9" s="212">
        <v>6.3690047320306462E-2</v>
      </c>
      <c r="P9" s="101"/>
      <c r="U9" s="104"/>
    </row>
    <row r="10" spans="1:21" x14ac:dyDescent="0.2">
      <c r="A10" s="174" t="s">
        <v>40</v>
      </c>
      <c r="B10" s="297">
        <v>49.789019999999994</v>
      </c>
      <c r="C10" s="205">
        <v>34.876160000000006</v>
      </c>
      <c r="D10" s="298">
        <v>48.255699999999997</v>
      </c>
      <c r="E10" s="297">
        <v>43.989429999999999</v>
      </c>
      <c r="F10" s="205">
        <v>29.001919999999998</v>
      </c>
      <c r="G10" s="298">
        <v>18.398970000000002</v>
      </c>
      <c r="H10" s="297">
        <v>11.393969999999999</v>
      </c>
      <c r="I10" s="205">
        <v>17.754629999999999</v>
      </c>
      <c r="J10" s="298">
        <v>13.25605</v>
      </c>
      <c r="K10" s="297">
        <v>20.115650000000002</v>
      </c>
      <c r="L10" s="205">
        <v>31.987779999999997</v>
      </c>
      <c r="M10" s="298">
        <v>44.070190000000004</v>
      </c>
      <c r="N10" s="205">
        <v>362.88946999999996</v>
      </c>
      <c r="O10" s="213">
        <v>4.7098984581100636E-2</v>
      </c>
      <c r="P10" s="101"/>
      <c r="U10" s="128"/>
    </row>
    <row r="11" spans="1:21" x14ac:dyDescent="0.2">
      <c r="A11" s="174" t="s">
        <v>39</v>
      </c>
      <c r="B11" s="297">
        <v>10.328828000000001</v>
      </c>
      <c r="C11" s="205">
        <v>8.4894410000000011</v>
      </c>
      <c r="D11" s="298">
        <v>6.7182089999999999</v>
      </c>
      <c r="E11" s="297">
        <v>5.9031789999999997</v>
      </c>
      <c r="F11" s="205">
        <v>4.7428470000000003</v>
      </c>
      <c r="G11" s="298">
        <v>4.1541819999999996</v>
      </c>
      <c r="H11" s="297">
        <v>3.313571</v>
      </c>
      <c r="I11" s="205">
        <v>3.4727380000000001</v>
      </c>
      <c r="J11" s="298">
        <v>3.5574090000000003</v>
      </c>
      <c r="K11" s="297">
        <v>4.3036830000000004</v>
      </c>
      <c r="L11" s="205">
        <v>5.8818159999999997</v>
      </c>
      <c r="M11" s="298">
        <v>6.1002200000000011</v>
      </c>
      <c r="N11" s="205">
        <v>66.96612300000001</v>
      </c>
      <c r="O11" s="213">
        <v>0.11926521563319224</v>
      </c>
      <c r="P11" s="101"/>
      <c r="U11" s="128"/>
    </row>
    <row r="12" spans="1:21" x14ac:dyDescent="0.2">
      <c r="A12" s="174" t="s">
        <v>38</v>
      </c>
      <c r="B12" s="297">
        <v>0.17799999999999999</v>
      </c>
      <c r="C12" s="205">
        <v>0.25542999999999999</v>
      </c>
      <c r="D12" s="298">
        <v>4.0119999999999996E-2</v>
      </c>
      <c r="E12" s="297">
        <v>0</v>
      </c>
      <c r="F12" s="205">
        <v>0</v>
      </c>
      <c r="G12" s="298">
        <v>0</v>
      </c>
      <c r="H12" s="297">
        <v>0</v>
      </c>
      <c r="I12" s="205">
        <v>0</v>
      </c>
      <c r="J12" s="298">
        <v>4.9110000000000001E-2</v>
      </c>
      <c r="K12" s="297">
        <v>8.1610000000000002E-2</v>
      </c>
      <c r="L12" s="205">
        <v>0.19461000000000001</v>
      </c>
      <c r="M12" s="298">
        <v>0.20949000000000001</v>
      </c>
      <c r="N12" s="205">
        <v>1.00837</v>
      </c>
      <c r="O12" s="213">
        <v>1.4251367204440009E-4</v>
      </c>
      <c r="P12" s="101"/>
      <c r="U12" s="128"/>
    </row>
    <row r="13" spans="1:21" x14ac:dyDescent="0.2">
      <c r="A13" s="174" t="s">
        <v>60</v>
      </c>
      <c r="B13" s="297">
        <v>0.34399999999999997</v>
      </c>
      <c r="C13" s="205">
        <v>0.35499999999999998</v>
      </c>
      <c r="D13" s="298">
        <v>0.44400000000000001</v>
      </c>
      <c r="E13" s="297">
        <v>0.499</v>
      </c>
      <c r="F13" s="205">
        <v>0.35</v>
      </c>
      <c r="G13" s="298">
        <v>5.6000000000000001E-2</v>
      </c>
      <c r="H13" s="297">
        <v>2.8000000000000001E-2</v>
      </c>
      <c r="I13" s="205">
        <v>0.64100000000000001</v>
      </c>
      <c r="J13" s="298">
        <v>0.52</v>
      </c>
      <c r="K13" s="297">
        <v>0.38200000000000001</v>
      </c>
      <c r="L13" s="205">
        <v>0.35699999999999998</v>
      </c>
      <c r="M13" s="298">
        <v>0.30299999999999999</v>
      </c>
      <c r="N13" s="205">
        <v>4.2789999999999999</v>
      </c>
      <c r="O13" s="213">
        <v>5.4063997242799311E-2</v>
      </c>
      <c r="P13" s="101"/>
      <c r="U13" s="128"/>
    </row>
    <row r="14" spans="1:21" x14ac:dyDescent="0.2">
      <c r="A14" s="174" t="s">
        <v>61</v>
      </c>
      <c r="B14" s="297">
        <v>5.7000000000000002E-2</v>
      </c>
      <c r="C14" s="205">
        <v>5.2999999999999999E-2</v>
      </c>
      <c r="D14" s="298">
        <v>3.4000000000000002E-2</v>
      </c>
      <c r="E14" s="297">
        <v>2.8000000000000001E-2</v>
      </c>
      <c r="F14" s="205">
        <v>3.2000000000000001E-2</v>
      </c>
      <c r="G14" s="298">
        <v>6.0000000000000001E-3</v>
      </c>
      <c r="H14" s="297">
        <v>6.0000000000000001E-3</v>
      </c>
      <c r="I14" s="205">
        <v>0</v>
      </c>
      <c r="J14" s="298">
        <v>0</v>
      </c>
      <c r="K14" s="297">
        <v>7.0000000000000001E-3</v>
      </c>
      <c r="L14" s="205">
        <v>1.2999999999999999E-2</v>
      </c>
      <c r="M14" s="298">
        <v>6.7000000000000004E-2</v>
      </c>
      <c r="N14" s="205">
        <v>0.30300000000000005</v>
      </c>
      <c r="O14" s="213">
        <v>4.9368776204249875E-3</v>
      </c>
      <c r="P14" s="101"/>
      <c r="U14" s="128"/>
    </row>
    <row r="15" spans="1:21" x14ac:dyDescent="0.2">
      <c r="A15" s="174" t="s">
        <v>62</v>
      </c>
      <c r="B15" s="297">
        <v>1E-3</v>
      </c>
      <c r="C15" s="205">
        <v>2E-3</v>
      </c>
      <c r="D15" s="298">
        <v>3.0000000000000001E-3</v>
      </c>
      <c r="E15" s="297">
        <v>2E-3</v>
      </c>
      <c r="F15" s="205">
        <v>1E-3</v>
      </c>
      <c r="G15" s="298">
        <v>0</v>
      </c>
      <c r="H15" s="297">
        <v>2.5000000000000001E-2</v>
      </c>
      <c r="I15" s="205">
        <v>2.1999999999999999E-2</v>
      </c>
      <c r="J15" s="298">
        <v>2.7E-2</v>
      </c>
      <c r="K15" s="297">
        <v>1.4E-2</v>
      </c>
      <c r="L15" s="205">
        <v>6.0000000000000001E-3</v>
      </c>
      <c r="M15" s="298">
        <v>2E-3</v>
      </c>
      <c r="N15" s="205">
        <v>0.10500000000000001</v>
      </c>
      <c r="O15" s="213">
        <v>0.20853607674127631</v>
      </c>
      <c r="P15" s="101"/>
      <c r="U15" s="128"/>
    </row>
    <row r="16" spans="1:21" x14ac:dyDescent="0.2">
      <c r="A16" s="174" t="s">
        <v>37</v>
      </c>
      <c r="B16" s="297">
        <v>15.553040000000001</v>
      </c>
      <c r="C16" s="205">
        <v>24.963169999999998</v>
      </c>
      <c r="D16" s="298">
        <v>4.3771199999999997</v>
      </c>
      <c r="E16" s="297">
        <v>0.20599999999999999</v>
      </c>
      <c r="F16" s="205">
        <v>0.192</v>
      </c>
      <c r="G16" s="298">
        <v>0.13700000000000001</v>
      </c>
      <c r="H16" s="297">
        <v>0.13600000000000001</v>
      </c>
      <c r="I16" s="205">
        <v>0.13100000000000001</v>
      </c>
      <c r="J16" s="298">
        <v>4.3536400000000004</v>
      </c>
      <c r="K16" s="297">
        <v>7.7396400000000005</v>
      </c>
      <c r="L16" s="205">
        <v>19.451169999999998</v>
      </c>
      <c r="M16" s="298">
        <v>22.33379</v>
      </c>
      <c r="N16" s="205">
        <v>99.573569999999989</v>
      </c>
      <c r="O16" s="213">
        <v>3.0022740422738681E-3</v>
      </c>
      <c r="P16" s="101"/>
      <c r="U16" s="128"/>
    </row>
    <row r="17" spans="1:21" x14ac:dyDescent="0.2">
      <c r="A17" s="174" t="s">
        <v>72</v>
      </c>
      <c r="B17" s="297">
        <v>0</v>
      </c>
      <c r="C17" s="205">
        <v>0</v>
      </c>
      <c r="D17" s="298">
        <v>0</v>
      </c>
      <c r="E17" s="297">
        <v>0</v>
      </c>
      <c r="F17" s="205">
        <v>0</v>
      </c>
      <c r="G17" s="298">
        <v>0</v>
      </c>
      <c r="H17" s="297">
        <v>0</v>
      </c>
      <c r="I17" s="205">
        <v>0</v>
      </c>
      <c r="J17" s="298">
        <v>0</v>
      </c>
      <c r="K17" s="297">
        <v>0</v>
      </c>
      <c r="L17" s="205">
        <v>0</v>
      </c>
      <c r="M17" s="298">
        <v>0</v>
      </c>
      <c r="N17" s="205">
        <v>0</v>
      </c>
      <c r="O17" s="213">
        <v>0</v>
      </c>
      <c r="P17" s="101"/>
      <c r="U17" s="128"/>
    </row>
    <row r="18" spans="1:21" x14ac:dyDescent="0.2">
      <c r="A18" s="174" t="s">
        <v>36</v>
      </c>
      <c r="B18" s="297">
        <v>0</v>
      </c>
      <c r="C18" s="205">
        <v>0</v>
      </c>
      <c r="D18" s="298">
        <v>0</v>
      </c>
      <c r="E18" s="297">
        <v>0</v>
      </c>
      <c r="F18" s="205">
        <v>0</v>
      </c>
      <c r="G18" s="298">
        <v>0</v>
      </c>
      <c r="H18" s="297">
        <v>0</v>
      </c>
      <c r="I18" s="205">
        <v>0</v>
      </c>
      <c r="J18" s="298">
        <v>0</v>
      </c>
      <c r="K18" s="297">
        <v>0</v>
      </c>
      <c r="L18" s="205">
        <v>0</v>
      </c>
      <c r="M18" s="298">
        <v>0</v>
      </c>
      <c r="N18" s="205">
        <v>0</v>
      </c>
      <c r="O18" s="213">
        <v>0</v>
      </c>
      <c r="P18" s="101"/>
      <c r="U18" s="128"/>
    </row>
    <row r="19" spans="1:21" x14ac:dyDescent="0.2">
      <c r="A19" s="174" t="s">
        <v>35</v>
      </c>
      <c r="B19" s="297">
        <v>9.7077099999999987</v>
      </c>
      <c r="C19" s="205">
        <v>8.7864400000000007</v>
      </c>
      <c r="D19" s="298">
        <v>8.9832400000000003</v>
      </c>
      <c r="E19" s="297">
        <v>7.7830900000000005</v>
      </c>
      <c r="F19" s="205">
        <v>4.4349300000000005</v>
      </c>
      <c r="G19" s="298">
        <v>1.78</v>
      </c>
      <c r="H19" s="297">
        <v>1.7603900000000001</v>
      </c>
      <c r="I19" s="205">
        <v>1.6154500000000001</v>
      </c>
      <c r="J19" s="298">
        <v>1.6399600000000001</v>
      </c>
      <c r="K19" s="297">
        <v>3.8139600000000002</v>
      </c>
      <c r="L19" s="205">
        <v>4.0589399999999998</v>
      </c>
      <c r="M19" s="298">
        <v>4.52597</v>
      </c>
      <c r="N19" s="205">
        <v>58.890080000000012</v>
      </c>
      <c r="O19" s="213">
        <v>7.4909700415742825E-2</v>
      </c>
      <c r="P19" s="101"/>
      <c r="U19" s="128"/>
    </row>
    <row r="20" spans="1:21" x14ac:dyDescent="0.2">
      <c r="A20" s="174" t="s">
        <v>34</v>
      </c>
      <c r="B20" s="297">
        <v>0</v>
      </c>
      <c r="C20" s="205">
        <v>0</v>
      </c>
      <c r="D20" s="298">
        <v>0</v>
      </c>
      <c r="E20" s="297">
        <v>0</v>
      </c>
      <c r="F20" s="205">
        <v>0</v>
      </c>
      <c r="G20" s="298">
        <v>0</v>
      </c>
      <c r="H20" s="297">
        <v>0</v>
      </c>
      <c r="I20" s="205">
        <v>0</v>
      </c>
      <c r="J20" s="298">
        <v>0</v>
      </c>
      <c r="K20" s="297">
        <v>0</v>
      </c>
      <c r="L20" s="205">
        <v>0</v>
      </c>
      <c r="M20" s="298">
        <v>0</v>
      </c>
      <c r="N20" s="205">
        <v>0</v>
      </c>
      <c r="O20" s="213">
        <v>0</v>
      </c>
      <c r="P20" s="101"/>
      <c r="U20" s="128"/>
    </row>
    <row r="21" spans="1:21" x14ac:dyDescent="0.2">
      <c r="A21" s="174" t="s">
        <v>33</v>
      </c>
      <c r="B21" s="297">
        <v>114.75</v>
      </c>
      <c r="C21" s="205">
        <v>89.591999999999999</v>
      </c>
      <c r="D21" s="298">
        <v>89.388000000000005</v>
      </c>
      <c r="E21" s="297">
        <v>117.79300000000001</v>
      </c>
      <c r="F21" s="205">
        <v>122.33199999999999</v>
      </c>
      <c r="G21" s="298">
        <v>102.453</v>
      </c>
      <c r="H21" s="297">
        <v>90.055999999999997</v>
      </c>
      <c r="I21" s="205">
        <v>93.04</v>
      </c>
      <c r="J21" s="298">
        <v>90.974999999999994</v>
      </c>
      <c r="K21" s="297">
        <v>53.994999999999997</v>
      </c>
      <c r="L21" s="205">
        <v>121.568</v>
      </c>
      <c r="M21" s="298">
        <v>95.938000000000002</v>
      </c>
      <c r="N21" s="205">
        <v>1181.8800000000001</v>
      </c>
      <c r="O21" s="213">
        <v>0.38360258179178658</v>
      </c>
      <c r="P21" s="101"/>
      <c r="U21" s="128"/>
    </row>
    <row r="22" spans="1:21" x14ac:dyDescent="0.2">
      <c r="A22" s="174" t="s">
        <v>32</v>
      </c>
      <c r="B22" s="297">
        <v>0</v>
      </c>
      <c r="C22" s="205">
        <v>0</v>
      </c>
      <c r="D22" s="298">
        <v>0</v>
      </c>
      <c r="E22" s="297">
        <v>0</v>
      </c>
      <c r="F22" s="205">
        <v>0</v>
      </c>
      <c r="G22" s="298">
        <v>0</v>
      </c>
      <c r="H22" s="297">
        <v>0</v>
      </c>
      <c r="I22" s="205">
        <v>0</v>
      </c>
      <c r="J22" s="298">
        <v>0</v>
      </c>
      <c r="K22" s="297">
        <v>0</v>
      </c>
      <c r="L22" s="205">
        <v>0</v>
      </c>
      <c r="M22" s="298">
        <v>0</v>
      </c>
      <c r="N22" s="205">
        <v>0</v>
      </c>
      <c r="O22" s="213">
        <v>0</v>
      </c>
      <c r="P22" s="101"/>
      <c r="U22" s="128"/>
    </row>
    <row r="23" spans="1:21" x14ac:dyDescent="0.2">
      <c r="A23" s="174" t="s">
        <v>3</v>
      </c>
      <c r="B23" s="297">
        <v>0</v>
      </c>
      <c r="C23" s="205">
        <v>0</v>
      </c>
      <c r="D23" s="298">
        <v>0</v>
      </c>
      <c r="E23" s="297">
        <v>0</v>
      </c>
      <c r="F23" s="205">
        <v>0</v>
      </c>
      <c r="G23" s="298">
        <v>0</v>
      </c>
      <c r="H23" s="297">
        <v>0</v>
      </c>
      <c r="I23" s="205">
        <v>0</v>
      </c>
      <c r="J23" s="298">
        <v>0</v>
      </c>
      <c r="K23" s="297">
        <v>0</v>
      </c>
      <c r="L23" s="205">
        <v>0</v>
      </c>
      <c r="M23" s="298">
        <v>0</v>
      </c>
      <c r="N23" s="205">
        <v>0</v>
      </c>
      <c r="O23" s="213">
        <v>0</v>
      </c>
      <c r="P23" s="101"/>
      <c r="U23" s="128"/>
    </row>
    <row r="24" spans="1:21" x14ac:dyDescent="0.2">
      <c r="A24" s="174" t="s">
        <v>31</v>
      </c>
      <c r="B24" s="297">
        <v>1.3148E-2</v>
      </c>
      <c r="C24" s="205">
        <v>2.3427E-2</v>
      </c>
      <c r="D24" s="298">
        <v>1.1773E-2</v>
      </c>
      <c r="E24" s="297">
        <v>1.7748999999999997E-2</v>
      </c>
      <c r="F24" s="205">
        <v>4.7210000000000004E-3</v>
      </c>
      <c r="G24" s="298">
        <v>1.0697E-2</v>
      </c>
      <c r="H24" s="297">
        <v>5.6908659999999998</v>
      </c>
      <c r="I24" s="205">
        <v>9.9072000000000007E-2</v>
      </c>
      <c r="J24" s="298">
        <v>0.95050100000000004</v>
      </c>
      <c r="K24" s="297">
        <v>9.2630000000000004E-3</v>
      </c>
      <c r="L24" s="205">
        <v>0.55776899999999996</v>
      </c>
      <c r="M24" s="298">
        <v>4.1007999999999996E-2</v>
      </c>
      <c r="N24" s="205">
        <v>7.4299939999999989</v>
      </c>
      <c r="O24" s="213">
        <v>1.9259894136389961E-2</v>
      </c>
      <c r="P24" s="101"/>
      <c r="U24" s="128"/>
    </row>
    <row r="25" spans="1:21" x14ac:dyDescent="0.2">
      <c r="A25" s="174" t="s">
        <v>30</v>
      </c>
      <c r="B25" s="297">
        <v>493.42897700000003</v>
      </c>
      <c r="C25" s="205">
        <v>472.54217599999998</v>
      </c>
      <c r="D25" s="298">
        <v>371.41756300000003</v>
      </c>
      <c r="E25" s="297">
        <v>264.33324900000008</v>
      </c>
      <c r="F25" s="205">
        <v>112.02292200000002</v>
      </c>
      <c r="G25" s="298">
        <v>58.696826999999992</v>
      </c>
      <c r="H25" s="297">
        <v>47.380105999999998</v>
      </c>
      <c r="I25" s="205">
        <v>51.029119000000016</v>
      </c>
      <c r="J25" s="298">
        <v>58.476134999999992</v>
      </c>
      <c r="K25" s="297">
        <v>189.39251299999995</v>
      </c>
      <c r="L25" s="205">
        <v>376.71217799999988</v>
      </c>
      <c r="M25" s="298">
        <v>549.12332000000004</v>
      </c>
      <c r="N25" s="205">
        <v>3044.555085</v>
      </c>
      <c r="O25" s="213">
        <v>0.15516071432187692</v>
      </c>
      <c r="P25" s="101"/>
      <c r="U25" s="98"/>
    </row>
    <row r="26" spans="1:21" ht="13.5" customHeight="1" x14ac:dyDescent="0.2">
      <c r="A26" s="172" t="s">
        <v>305</v>
      </c>
      <c r="B26" s="295">
        <v>636.64159899999993</v>
      </c>
      <c r="C26" s="204">
        <v>589.44927900000005</v>
      </c>
      <c r="D26" s="296">
        <v>479.36139500000002</v>
      </c>
      <c r="E26" s="295">
        <v>388.14447000000001</v>
      </c>
      <c r="F26" s="204">
        <v>212.62569900000005</v>
      </c>
      <c r="G26" s="296">
        <v>125.57520399999999</v>
      </c>
      <c r="H26" s="295">
        <v>106.866596</v>
      </c>
      <c r="I26" s="204">
        <v>112.36906100000002</v>
      </c>
      <c r="J26" s="296">
        <v>117.89897500000001</v>
      </c>
      <c r="K26" s="295">
        <v>240.53821999999997</v>
      </c>
      <c r="L26" s="204">
        <v>507.171513</v>
      </c>
      <c r="M26" s="296">
        <v>669.10105999999996</v>
      </c>
      <c r="N26" s="204">
        <v>4185.7430709999999</v>
      </c>
      <c r="O26" s="212">
        <v>6.1260102834610482E-2</v>
      </c>
      <c r="P26" s="10"/>
      <c r="U26" s="78"/>
    </row>
    <row r="27" spans="1:21" ht="12.75" customHeight="1" x14ac:dyDescent="0.2">
      <c r="A27" s="174" t="s">
        <v>26</v>
      </c>
      <c r="B27" s="297">
        <v>60.960484999999998</v>
      </c>
      <c r="C27" s="205">
        <v>58.107619999999997</v>
      </c>
      <c r="D27" s="298">
        <v>47.748214000000004</v>
      </c>
      <c r="E27" s="297">
        <v>38.605930999999998</v>
      </c>
      <c r="F27" s="205">
        <v>25.207932</v>
      </c>
      <c r="G27" s="298">
        <v>19.195304</v>
      </c>
      <c r="H27" s="297">
        <v>12.814149000000002</v>
      </c>
      <c r="I27" s="205">
        <v>14.405149</v>
      </c>
      <c r="J27" s="298">
        <v>13.816782</v>
      </c>
      <c r="K27" s="297">
        <v>23.657891999999997</v>
      </c>
      <c r="L27" s="205">
        <v>48.930331999999993</v>
      </c>
      <c r="M27" s="298">
        <v>65.235159999999993</v>
      </c>
      <c r="N27" s="205">
        <v>428.68495000000001</v>
      </c>
      <c r="O27" s="213">
        <v>2.4184664026392928E-2</v>
      </c>
      <c r="P27" s="101"/>
      <c r="U27" s="78"/>
    </row>
    <row r="28" spans="1:21" ht="12.75" customHeight="1" x14ac:dyDescent="0.2">
      <c r="A28" s="174" t="s">
        <v>0</v>
      </c>
      <c r="B28" s="297">
        <v>0.97248000000000001</v>
      </c>
      <c r="C28" s="205">
        <v>0.92276999999999998</v>
      </c>
      <c r="D28" s="298">
        <v>0.66985000000000006</v>
      </c>
      <c r="E28" s="297">
        <v>0.52166999999999997</v>
      </c>
      <c r="F28" s="205">
        <v>0.24287</v>
      </c>
      <c r="G28" s="298">
        <v>1.6890000000000002E-2</v>
      </c>
      <c r="H28" s="297">
        <v>1.421E-2</v>
      </c>
      <c r="I28" s="205">
        <v>1.694E-2</v>
      </c>
      <c r="J28" s="298">
        <v>1.6650000000000002E-2</v>
      </c>
      <c r="K28" s="297">
        <v>0.16263</v>
      </c>
      <c r="L28" s="205">
        <v>0.71465999999999996</v>
      </c>
      <c r="M28" s="298">
        <v>0.98375000000000001</v>
      </c>
      <c r="N28" s="205">
        <v>5.2553699999999992</v>
      </c>
      <c r="O28" s="213">
        <v>3.5548986472175152E-3</v>
      </c>
      <c r="P28" s="101"/>
      <c r="U28" s="78"/>
    </row>
    <row r="29" spans="1:21" ht="12.75" customHeight="1" x14ac:dyDescent="0.2">
      <c r="A29" s="174" t="s">
        <v>1</v>
      </c>
      <c r="B29" s="297">
        <v>9.7000000000000003E-2</v>
      </c>
      <c r="C29" s="205">
        <v>9.1999999999999998E-2</v>
      </c>
      <c r="D29" s="298">
        <v>7.0000000000000007E-2</v>
      </c>
      <c r="E29" s="297">
        <v>5.6000000000000001E-2</v>
      </c>
      <c r="F29" s="205">
        <v>2.7E-2</v>
      </c>
      <c r="G29" s="298">
        <v>1.0999999999999999E-2</v>
      </c>
      <c r="H29" s="297">
        <v>8.9999999999999993E-3</v>
      </c>
      <c r="I29" s="205">
        <v>0.01</v>
      </c>
      <c r="J29" s="298">
        <v>0.01</v>
      </c>
      <c r="K29" s="297">
        <v>2.7E-2</v>
      </c>
      <c r="L29" s="205">
        <v>7.1999999999999995E-2</v>
      </c>
      <c r="M29" s="298">
        <v>9.8000000000000004E-2</v>
      </c>
      <c r="N29" s="205">
        <v>0.57900000000000007</v>
      </c>
      <c r="O29" s="213">
        <v>1.1036274369694927E-3</v>
      </c>
      <c r="P29" s="101"/>
      <c r="U29" s="78"/>
    </row>
    <row r="30" spans="1:21" ht="12.75" customHeight="1" x14ac:dyDescent="0.2">
      <c r="A30" s="174" t="s">
        <v>2</v>
      </c>
      <c r="B30" s="297">
        <v>6.0999999999999999E-2</v>
      </c>
      <c r="C30" s="205">
        <v>6.3E-2</v>
      </c>
      <c r="D30" s="298">
        <v>0.04</v>
      </c>
      <c r="E30" s="297">
        <v>2.5000000000000001E-2</v>
      </c>
      <c r="F30" s="205">
        <v>0.05</v>
      </c>
      <c r="G30" s="298">
        <v>8.2000000000000003E-2</v>
      </c>
      <c r="H30" s="297">
        <v>7.0999999999999994E-2</v>
      </c>
      <c r="I30" s="205">
        <v>0</v>
      </c>
      <c r="J30" s="298">
        <v>0</v>
      </c>
      <c r="K30" s="297">
        <v>2E-3</v>
      </c>
      <c r="L30" s="205">
        <v>3.6999999999999998E-2</v>
      </c>
      <c r="M30" s="298">
        <v>6.0999999999999999E-2</v>
      </c>
      <c r="N30" s="205">
        <v>0.49199999999999999</v>
      </c>
      <c r="O30" s="213">
        <v>2.1186356196750385E-3</v>
      </c>
      <c r="P30" s="101"/>
    </row>
    <row r="31" spans="1:21" x14ac:dyDescent="0.2">
      <c r="A31" s="174" t="s">
        <v>6</v>
      </c>
      <c r="B31" s="297">
        <v>3.4552920000000005</v>
      </c>
      <c r="C31" s="205">
        <v>3.4453159999999996</v>
      </c>
      <c r="D31" s="298">
        <v>2.822228</v>
      </c>
      <c r="E31" s="297">
        <v>2.4720040000000001</v>
      </c>
      <c r="F31" s="205">
        <v>2.0829520000000001</v>
      </c>
      <c r="G31" s="298">
        <v>1.6177160000000002</v>
      </c>
      <c r="H31" s="297">
        <v>1.1080000000000001</v>
      </c>
      <c r="I31" s="205">
        <v>1.276</v>
      </c>
      <c r="J31" s="298">
        <v>1.504008</v>
      </c>
      <c r="K31" s="297">
        <v>2.2800160000000003</v>
      </c>
      <c r="L31" s="205">
        <v>3.3920120000000002</v>
      </c>
      <c r="M31" s="298">
        <v>4.1772560000000007</v>
      </c>
      <c r="N31" s="205">
        <v>29.6328</v>
      </c>
      <c r="O31" s="213">
        <v>8.1772206213008777E-2</v>
      </c>
      <c r="P31" s="101"/>
    </row>
    <row r="32" spans="1:21" x14ac:dyDescent="0.2">
      <c r="A32" s="174" t="s">
        <v>25</v>
      </c>
      <c r="B32" s="297">
        <v>363.41278299999999</v>
      </c>
      <c r="C32" s="205">
        <v>336.23267500000003</v>
      </c>
      <c r="D32" s="298">
        <v>277.05642000000006</v>
      </c>
      <c r="E32" s="297">
        <v>227.64847900000001</v>
      </c>
      <c r="F32" s="205">
        <v>128.66208900000001</v>
      </c>
      <c r="G32" s="298">
        <v>78.55841599999998</v>
      </c>
      <c r="H32" s="297">
        <v>70.713060999999996</v>
      </c>
      <c r="I32" s="205">
        <v>72.194700000000012</v>
      </c>
      <c r="J32" s="298">
        <v>74.315376999999998</v>
      </c>
      <c r="K32" s="297">
        <v>149.04068299999997</v>
      </c>
      <c r="L32" s="205">
        <v>293.40604400000001</v>
      </c>
      <c r="M32" s="298">
        <v>399.12014299999998</v>
      </c>
      <c r="N32" s="205">
        <v>2470.36087</v>
      </c>
      <c r="O32" s="213">
        <v>8.0738153601990895E-2</v>
      </c>
      <c r="P32" s="101"/>
    </row>
    <row r="33" spans="1:16" x14ac:dyDescent="0.2">
      <c r="A33" s="174" t="s">
        <v>5</v>
      </c>
      <c r="B33" s="297">
        <v>107.70719</v>
      </c>
      <c r="C33" s="205">
        <v>98.343660999999983</v>
      </c>
      <c r="D33" s="298">
        <v>79.137127999999962</v>
      </c>
      <c r="E33" s="297">
        <v>63.738782000000008</v>
      </c>
      <c r="F33" s="205">
        <v>32.806369000000004</v>
      </c>
      <c r="G33" s="298">
        <v>16.744826999999997</v>
      </c>
      <c r="H33" s="297">
        <v>13.752189000000001</v>
      </c>
      <c r="I33" s="205">
        <v>15.446331999999998</v>
      </c>
      <c r="J33" s="298">
        <v>16.386510000000005</v>
      </c>
      <c r="K33" s="297">
        <v>39.013443000000002</v>
      </c>
      <c r="L33" s="205">
        <v>86.654438999999996</v>
      </c>
      <c r="M33" s="298">
        <v>111.04224000000001</v>
      </c>
      <c r="N33" s="205">
        <v>680.77310999999986</v>
      </c>
      <c r="O33" s="213">
        <v>4.2971463807862507E-2</v>
      </c>
      <c r="P33" s="101"/>
    </row>
    <row r="34" spans="1:16" x14ac:dyDescent="0.2">
      <c r="A34" s="174" t="s">
        <v>3</v>
      </c>
      <c r="B34" s="297">
        <v>99.975368999999986</v>
      </c>
      <c r="C34" s="205">
        <v>92.242237000000003</v>
      </c>
      <c r="D34" s="298">
        <v>71.817554999999999</v>
      </c>
      <c r="E34" s="297">
        <v>55.076603999999989</v>
      </c>
      <c r="F34" s="205">
        <v>23.546487000000003</v>
      </c>
      <c r="G34" s="298">
        <v>9.3490509999999993</v>
      </c>
      <c r="H34" s="297">
        <v>8.3849869999999989</v>
      </c>
      <c r="I34" s="205">
        <v>9.0199400000000001</v>
      </c>
      <c r="J34" s="298">
        <v>11.849647999999998</v>
      </c>
      <c r="K34" s="297">
        <v>26.354555999999999</v>
      </c>
      <c r="L34" s="205">
        <v>73.965025999999995</v>
      </c>
      <c r="M34" s="298">
        <v>88.383510999999999</v>
      </c>
      <c r="N34" s="205">
        <v>569.96497099999999</v>
      </c>
      <c r="O34" s="213">
        <v>0.36426959193245328</v>
      </c>
      <c r="P34" s="101"/>
    </row>
    <row r="35" spans="1:16" ht="12" customHeight="1" x14ac:dyDescent="0.2">
      <c r="A35" s="199" t="s">
        <v>172</v>
      </c>
      <c r="B35" s="71"/>
      <c r="C35" s="71"/>
      <c r="D35" s="8"/>
      <c r="F35" s="10"/>
      <c r="G35" s="103"/>
      <c r="H35" s="103"/>
      <c r="I35" s="103"/>
      <c r="J35" s="103"/>
      <c r="K35" s="103"/>
      <c r="O35" s="3"/>
    </row>
    <row r="36" spans="1:16" x14ac:dyDescent="0.2">
      <c r="A36" s="199"/>
      <c r="B36" s="71"/>
      <c r="C36" s="71"/>
    </row>
    <row r="37" spans="1:16" x14ac:dyDescent="0.2">
      <c r="B37" s="78"/>
      <c r="C37" s="78"/>
      <c r="D37" s="78"/>
    </row>
    <row r="38" spans="1:16" x14ac:dyDescent="0.2">
      <c r="B38" s="78"/>
      <c r="C38" s="78"/>
      <c r="D38" s="78"/>
    </row>
    <row r="39" spans="1:16" x14ac:dyDescent="0.2">
      <c r="B39" s="78"/>
      <c r="C39" s="78"/>
      <c r="D39" s="78"/>
      <c r="M39" s="109" t="s">
        <v>168</v>
      </c>
      <c r="N39" s="116">
        <f>O7</f>
        <v>4.1628041576187685E-2</v>
      </c>
    </row>
    <row r="40" spans="1:16" x14ac:dyDescent="0.2">
      <c r="B40" s="120"/>
      <c r="C40" s="120"/>
      <c r="D40" s="120"/>
      <c r="M40" s="109" t="s">
        <v>59</v>
      </c>
      <c r="N40" s="116">
        <f>O8</f>
        <v>4.8363389566685837E-2</v>
      </c>
    </row>
    <row r="41" spans="1:16" x14ac:dyDescent="0.2">
      <c r="B41" s="78"/>
      <c r="C41" s="78"/>
      <c r="D41" s="78"/>
      <c r="M41" s="109" t="s">
        <v>117</v>
      </c>
      <c r="N41" s="116">
        <f>O9</f>
        <v>6.3690047320306462E-2</v>
      </c>
    </row>
  </sheetData>
  <mergeCells count="6">
    <mergeCell ref="O5:O6"/>
    <mergeCell ref="B5:D5"/>
    <mergeCell ref="E5:G5"/>
    <mergeCell ref="H5:J5"/>
    <mergeCell ref="K5:M5"/>
    <mergeCell ref="N5:N6"/>
  </mergeCells>
  <conditionalFormatting sqref="O27:O34">
    <cfRule type="dataBar" priority="1">
      <dataBar>
        <cfvo type="num" val="0"/>
        <cfvo type="num" val="1"/>
        <color theme="9"/>
      </dataBar>
      <extLst>
        <ext xmlns:x14="http://schemas.microsoft.com/office/spreadsheetml/2009/9/main" uri="{B025F937-C7B1-47D3-B67F-A62EFF666E3E}">
          <x14:id>{863E4D9F-0E73-4BFA-B242-ADA87C734717}</x14:id>
        </ext>
      </extLst>
    </cfRule>
  </conditionalFormatting>
  <conditionalFormatting sqref="O10:O25">
    <cfRule type="dataBar" priority="2">
      <dataBar>
        <cfvo type="num" val="0"/>
        <cfvo type="num" val="1"/>
        <color theme="9"/>
      </dataBar>
      <extLst>
        <ext xmlns:x14="http://schemas.microsoft.com/office/spreadsheetml/2009/9/main" uri="{B025F937-C7B1-47D3-B67F-A62EFF666E3E}">
          <x14:id>{509E85FF-D2E3-4805-AC8F-C52B23CEDDFB}</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863E4D9F-0E73-4BFA-B242-ADA87C734717}">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 xmlns:xm="http://schemas.microsoft.com/office/excel/2006/main">
          <x14:cfRule type="dataBar" id="{509E85FF-D2E3-4805-AC8F-C52B23CEDDFB}">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33"/>
  <dimension ref="A1:U41"/>
  <sheetViews>
    <sheetView showGridLines="0" view="pageBreakPreview" zoomScaleNormal="70" zoomScaleSheetLayoutView="100" workbookViewId="0">
      <selection activeCell="S39" sqref="S39"/>
    </sheetView>
  </sheetViews>
  <sheetFormatPr defaultColWidth="9.140625" defaultRowHeight="12" x14ac:dyDescent="0.2"/>
  <cols>
    <col min="1" max="1" width="31.7109375" style="74" customWidth="1"/>
    <col min="2" max="13" width="8" style="74" customWidth="1"/>
    <col min="14" max="14" width="8.42578125" style="74" customWidth="1"/>
    <col min="15" max="15" width="7.85546875" style="74" customWidth="1"/>
    <col min="16" max="21" width="9.140625" style="74" customWidth="1"/>
    <col min="22" max="16384" width="9.140625" style="74"/>
  </cols>
  <sheetData>
    <row r="1" spans="1:21" ht="18" x14ac:dyDescent="0.25">
      <c r="A1" s="248" t="s">
        <v>284</v>
      </c>
      <c r="O1" s="251" t="str">
        <f>'3'!N1</f>
        <v>2023</v>
      </c>
    </row>
    <row r="2" spans="1:21" ht="1.5" customHeight="1" x14ac:dyDescent="0.2">
      <c r="F2" s="103"/>
      <c r="G2" s="103"/>
      <c r="H2" s="103"/>
      <c r="I2" s="103"/>
      <c r="J2" s="103"/>
      <c r="K2" s="103"/>
    </row>
    <row r="3" spans="1:21" ht="12" customHeight="1" x14ac:dyDescent="0.2">
      <c r="F3" s="103"/>
      <c r="G3" s="103"/>
      <c r="H3" s="103"/>
      <c r="I3" s="103"/>
      <c r="J3" s="103"/>
      <c r="K3" s="103"/>
    </row>
    <row r="4" spans="1:21" x14ac:dyDescent="0.2">
      <c r="A4" s="7"/>
      <c r="B4" s="127"/>
      <c r="C4" s="127"/>
      <c r="D4" s="127"/>
      <c r="E4" s="127"/>
      <c r="F4" s="109"/>
      <c r="K4" s="109"/>
      <c r="L4" s="126"/>
    </row>
    <row r="5" spans="1:21" ht="12.75" customHeight="1" x14ac:dyDescent="0.2">
      <c r="A5" s="178"/>
      <c r="B5" s="333" t="s">
        <v>42</v>
      </c>
      <c r="C5" s="334"/>
      <c r="D5" s="335"/>
      <c r="E5" s="333" t="s">
        <v>43</v>
      </c>
      <c r="F5" s="334"/>
      <c r="G5" s="335"/>
      <c r="H5" s="334" t="s">
        <v>44</v>
      </c>
      <c r="I5" s="334"/>
      <c r="J5" s="334"/>
      <c r="K5" s="333" t="s">
        <v>45</v>
      </c>
      <c r="L5" s="334"/>
      <c r="M5" s="335"/>
      <c r="N5" s="336" t="s">
        <v>7</v>
      </c>
      <c r="O5" s="343" t="s">
        <v>216</v>
      </c>
    </row>
    <row r="6" spans="1:21" x14ac:dyDescent="0.2">
      <c r="A6" s="177"/>
      <c r="B6" s="289" t="s">
        <v>8</v>
      </c>
      <c r="C6" s="288" t="s">
        <v>9</v>
      </c>
      <c r="D6" s="290" t="s">
        <v>10</v>
      </c>
      <c r="E6" s="289" t="s">
        <v>11</v>
      </c>
      <c r="F6" s="288" t="s">
        <v>12</v>
      </c>
      <c r="G6" s="290" t="s">
        <v>13</v>
      </c>
      <c r="H6" s="202" t="s">
        <v>14</v>
      </c>
      <c r="I6" s="202" t="s">
        <v>15</v>
      </c>
      <c r="J6" s="202" t="s">
        <v>16</v>
      </c>
      <c r="K6" s="289" t="s">
        <v>17</v>
      </c>
      <c r="L6" s="288" t="s">
        <v>18</v>
      </c>
      <c r="M6" s="290" t="s">
        <v>19</v>
      </c>
      <c r="N6" s="336"/>
      <c r="O6" s="343"/>
      <c r="P6" s="109"/>
      <c r="U6" s="109"/>
    </row>
    <row r="7" spans="1:21" ht="13.5" x14ac:dyDescent="0.2">
      <c r="A7" s="171" t="s">
        <v>203</v>
      </c>
      <c r="B7" s="295">
        <v>2806.8090000000002</v>
      </c>
      <c r="C7" s="204">
        <v>2806.8090000000002</v>
      </c>
      <c r="D7" s="296">
        <v>2806.8090000000002</v>
      </c>
      <c r="E7" s="295">
        <v>2806.7190000000001</v>
      </c>
      <c r="F7" s="204">
        <v>2808.6550000000002</v>
      </c>
      <c r="G7" s="296">
        <v>2808.6550000000002</v>
      </c>
      <c r="H7" s="204">
        <v>2808.6550000000002</v>
      </c>
      <c r="I7" s="204">
        <v>2808.6550000000002</v>
      </c>
      <c r="J7" s="204">
        <v>2808.6550000000002</v>
      </c>
      <c r="K7" s="295">
        <v>2813.335</v>
      </c>
      <c r="L7" s="204">
        <v>2813.335</v>
      </c>
      <c r="M7" s="296">
        <v>2813.335</v>
      </c>
      <c r="N7" s="204">
        <v>2813.335</v>
      </c>
      <c r="O7" s="211">
        <v>7.4206359237850641E-2</v>
      </c>
      <c r="P7" s="111"/>
      <c r="U7" s="60"/>
    </row>
    <row r="8" spans="1:21" x14ac:dyDescent="0.2">
      <c r="A8" s="171" t="s">
        <v>163</v>
      </c>
      <c r="B8" s="295">
        <v>1049.9222689999999</v>
      </c>
      <c r="C8" s="204">
        <v>1006.0440930000001</v>
      </c>
      <c r="D8" s="296">
        <v>1007.5408949999999</v>
      </c>
      <c r="E8" s="295">
        <v>897.10145399999999</v>
      </c>
      <c r="F8" s="204">
        <v>761.55038400000012</v>
      </c>
      <c r="G8" s="296">
        <v>413.32985400000001</v>
      </c>
      <c r="H8" s="204">
        <v>605.98407999999984</v>
      </c>
      <c r="I8" s="204">
        <v>462.10068300000012</v>
      </c>
      <c r="J8" s="204">
        <v>436.67645799999991</v>
      </c>
      <c r="K8" s="295">
        <v>817.45462900000018</v>
      </c>
      <c r="L8" s="204">
        <v>847.11098399999992</v>
      </c>
      <c r="M8" s="296">
        <v>1052.1264549999999</v>
      </c>
      <c r="N8" s="204">
        <v>9356.9422380000015</v>
      </c>
      <c r="O8" s="211">
        <v>6.6397538503814163E-2</v>
      </c>
      <c r="P8" s="111"/>
      <c r="U8" s="60"/>
    </row>
    <row r="9" spans="1:21" x14ac:dyDescent="0.2">
      <c r="A9" s="171" t="s">
        <v>164</v>
      </c>
      <c r="B9" s="295">
        <v>443.52591400000006</v>
      </c>
      <c r="C9" s="204">
        <v>426.25906799999996</v>
      </c>
      <c r="D9" s="296">
        <v>400.18058200000007</v>
      </c>
      <c r="E9" s="295">
        <v>321.808223</v>
      </c>
      <c r="F9" s="204">
        <v>202.93575200000001</v>
      </c>
      <c r="G9" s="296">
        <v>112.84222800000001</v>
      </c>
      <c r="H9" s="204">
        <v>98.393118999999984</v>
      </c>
      <c r="I9" s="204">
        <v>106.47279399999999</v>
      </c>
      <c r="J9" s="204">
        <v>116.56604400000001</v>
      </c>
      <c r="K9" s="295">
        <v>244.75299899999999</v>
      </c>
      <c r="L9" s="204">
        <v>358.96472599999998</v>
      </c>
      <c r="M9" s="296">
        <v>432.321551</v>
      </c>
      <c r="N9" s="204">
        <v>3265.0230000000001</v>
      </c>
      <c r="O9" s="212">
        <v>4.3072628697949936E-2</v>
      </c>
      <c r="P9" s="101"/>
      <c r="U9" s="104"/>
    </row>
    <row r="10" spans="1:21" x14ac:dyDescent="0.2">
      <c r="A10" s="174" t="s">
        <v>40</v>
      </c>
      <c r="B10" s="297">
        <v>33.342443999999993</v>
      </c>
      <c r="C10" s="205">
        <v>30.015875999999999</v>
      </c>
      <c r="D10" s="298">
        <v>41.384369</v>
      </c>
      <c r="E10" s="297">
        <v>38.925411999999994</v>
      </c>
      <c r="F10" s="205">
        <v>17.659464000000003</v>
      </c>
      <c r="G10" s="298">
        <v>9.4353599999999993</v>
      </c>
      <c r="H10" s="205">
        <v>10.882635999999998</v>
      </c>
      <c r="I10" s="205">
        <v>10.651613000000001</v>
      </c>
      <c r="J10" s="205">
        <v>14.673948999999999</v>
      </c>
      <c r="K10" s="297">
        <v>36.693785000000005</v>
      </c>
      <c r="L10" s="205">
        <v>45.341285000000006</v>
      </c>
      <c r="M10" s="298">
        <v>44.850746000000008</v>
      </c>
      <c r="N10" s="205">
        <v>333.85693900000001</v>
      </c>
      <c r="O10" s="213">
        <v>4.3330887562690802E-2</v>
      </c>
      <c r="P10" s="101"/>
      <c r="U10" s="128"/>
    </row>
    <row r="11" spans="1:21" x14ac:dyDescent="0.2">
      <c r="A11" s="174" t="s">
        <v>39</v>
      </c>
      <c r="B11" s="297">
        <v>0.78600000000000003</v>
      </c>
      <c r="C11" s="205">
        <v>0.79400000000000004</v>
      </c>
      <c r="D11" s="298">
        <v>0.56999999999999995</v>
      </c>
      <c r="E11" s="297">
        <v>0.65500000000000003</v>
      </c>
      <c r="F11" s="205">
        <v>0.502</v>
      </c>
      <c r="G11" s="298">
        <v>0.23</v>
      </c>
      <c r="H11" s="205">
        <v>0.107</v>
      </c>
      <c r="I11" s="205">
        <v>0.14000000000000001</v>
      </c>
      <c r="J11" s="205">
        <v>6.5000000000000002E-2</v>
      </c>
      <c r="K11" s="297">
        <v>0.27900000000000003</v>
      </c>
      <c r="L11" s="205">
        <v>0.73399999999999999</v>
      </c>
      <c r="M11" s="298">
        <v>0.46</v>
      </c>
      <c r="N11" s="205">
        <v>5.3220000000000001</v>
      </c>
      <c r="O11" s="213">
        <v>9.4783668094366013E-3</v>
      </c>
      <c r="P11" s="101"/>
      <c r="U11" s="128"/>
    </row>
    <row r="12" spans="1:21" x14ac:dyDescent="0.2">
      <c r="A12" s="174" t="s">
        <v>38</v>
      </c>
      <c r="B12" s="297">
        <v>0</v>
      </c>
      <c r="C12" s="205">
        <v>0</v>
      </c>
      <c r="D12" s="298">
        <v>0</v>
      </c>
      <c r="E12" s="297">
        <v>0</v>
      </c>
      <c r="F12" s="205">
        <v>0</v>
      </c>
      <c r="G12" s="298">
        <v>0</v>
      </c>
      <c r="H12" s="205">
        <v>0</v>
      </c>
      <c r="I12" s="205">
        <v>0</v>
      </c>
      <c r="J12" s="205">
        <v>0</v>
      </c>
      <c r="K12" s="297">
        <v>0</v>
      </c>
      <c r="L12" s="205">
        <v>0</v>
      </c>
      <c r="M12" s="298">
        <v>0</v>
      </c>
      <c r="N12" s="205">
        <v>0</v>
      </c>
      <c r="O12" s="213">
        <v>0</v>
      </c>
      <c r="P12" s="101"/>
      <c r="U12" s="128"/>
    </row>
    <row r="13" spans="1:21" x14ac:dyDescent="0.2">
      <c r="A13" s="174" t="s">
        <v>60</v>
      </c>
      <c r="B13" s="297">
        <v>0</v>
      </c>
      <c r="C13" s="205">
        <v>0</v>
      </c>
      <c r="D13" s="298">
        <v>0</v>
      </c>
      <c r="E13" s="297">
        <v>0</v>
      </c>
      <c r="F13" s="205">
        <v>0</v>
      </c>
      <c r="G13" s="298">
        <v>0</v>
      </c>
      <c r="H13" s="205">
        <v>0</v>
      </c>
      <c r="I13" s="205">
        <v>0</v>
      </c>
      <c r="J13" s="205">
        <v>0</v>
      </c>
      <c r="K13" s="297">
        <v>0</v>
      </c>
      <c r="L13" s="205">
        <v>0</v>
      </c>
      <c r="M13" s="298">
        <v>0</v>
      </c>
      <c r="N13" s="205">
        <v>0</v>
      </c>
      <c r="O13" s="213">
        <v>0</v>
      </c>
      <c r="P13" s="101"/>
      <c r="U13" s="128"/>
    </row>
    <row r="14" spans="1:21" x14ac:dyDescent="0.2">
      <c r="A14" s="174" t="s">
        <v>61</v>
      </c>
      <c r="B14" s="297">
        <v>0.43395999999999996</v>
      </c>
      <c r="C14" s="205">
        <v>0.39494000000000001</v>
      </c>
      <c r="D14" s="298">
        <v>0.38738</v>
      </c>
      <c r="E14" s="297">
        <v>0.41310000000000002</v>
      </c>
      <c r="F14" s="205">
        <v>0.48251900000000003</v>
      </c>
      <c r="G14" s="298">
        <v>0.36854000000000003</v>
      </c>
      <c r="H14" s="205">
        <v>0.35832999999999998</v>
      </c>
      <c r="I14" s="205">
        <v>0.34405000000000002</v>
      </c>
      <c r="J14" s="205">
        <v>0.28717000000000004</v>
      </c>
      <c r="K14" s="297">
        <v>0.41500999999999999</v>
      </c>
      <c r="L14" s="205">
        <v>0.48899999999999999</v>
      </c>
      <c r="M14" s="298">
        <v>0.64361000000000002</v>
      </c>
      <c r="N14" s="205">
        <v>5.0176090000000002</v>
      </c>
      <c r="O14" s="213">
        <v>8.1753536568128712E-2</v>
      </c>
      <c r="P14" s="101"/>
      <c r="U14" s="128"/>
    </row>
    <row r="15" spans="1:21" x14ac:dyDescent="0.2">
      <c r="A15" s="174" t="s">
        <v>62</v>
      </c>
      <c r="B15" s="297">
        <v>2.9100000000000003E-3</v>
      </c>
      <c r="C15" s="205">
        <v>5.5399999999999998E-3</v>
      </c>
      <c r="D15" s="298">
        <v>1.0289999999999999E-2</v>
      </c>
      <c r="E15" s="297">
        <v>1.2260000000000002E-2</v>
      </c>
      <c r="F15" s="205">
        <v>2.5000000000000001E-2</v>
      </c>
      <c r="G15" s="298">
        <v>2.6490000000000003E-2</v>
      </c>
      <c r="H15" s="205">
        <v>2.35E-2</v>
      </c>
      <c r="I15" s="205">
        <v>2.1330000000000002E-2</v>
      </c>
      <c r="J15" s="205">
        <v>2.1819999999999999E-2</v>
      </c>
      <c r="K15" s="297">
        <v>1.0690000000000002E-2</v>
      </c>
      <c r="L15" s="205">
        <v>2.9100000000000003E-3</v>
      </c>
      <c r="M15" s="298">
        <v>2.4399999999999999E-3</v>
      </c>
      <c r="N15" s="205">
        <v>0.16517999999999999</v>
      </c>
      <c r="O15" s="213">
        <v>0.32805703958213345</v>
      </c>
      <c r="P15" s="101"/>
      <c r="U15" s="128"/>
    </row>
    <row r="16" spans="1:21" x14ac:dyDescent="0.2">
      <c r="A16" s="174" t="s">
        <v>37</v>
      </c>
      <c r="B16" s="297">
        <v>316.87969900000002</v>
      </c>
      <c r="C16" s="205">
        <v>308.09832599999999</v>
      </c>
      <c r="D16" s="298">
        <v>279.24530700000003</v>
      </c>
      <c r="E16" s="297">
        <v>223.81140000000002</v>
      </c>
      <c r="F16" s="205">
        <v>149.47884100000002</v>
      </c>
      <c r="G16" s="298">
        <v>49.997107000000007</v>
      </c>
      <c r="H16" s="205">
        <v>67.162582</v>
      </c>
      <c r="I16" s="205">
        <v>68.214427999999998</v>
      </c>
      <c r="J16" s="205">
        <v>81.743103000000005</v>
      </c>
      <c r="K16" s="297">
        <v>162.01896199999999</v>
      </c>
      <c r="L16" s="205">
        <v>234.18785399999999</v>
      </c>
      <c r="M16" s="298">
        <v>291.858002</v>
      </c>
      <c r="N16" s="205">
        <v>2232.6956110000001</v>
      </c>
      <c r="O16" s="213">
        <v>6.7318707938302247E-2</v>
      </c>
      <c r="P16" s="101"/>
      <c r="U16" s="128"/>
    </row>
    <row r="17" spans="1:21" x14ac:dyDescent="0.2">
      <c r="A17" s="174" t="s">
        <v>72</v>
      </c>
      <c r="B17" s="297">
        <v>0</v>
      </c>
      <c r="C17" s="205">
        <v>0</v>
      </c>
      <c r="D17" s="298">
        <v>0</v>
      </c>
      <c r="E17" s="297">
        <v>0</v>
      </c>
      <c r="F17" s="205">
        <v>0</v>
      </c>
      <c r="G17" s="298">
        <v>0</v>
      </c>
      <c r="H17" s="205">
        <v>0</v>
      </c>
      <c r="I17" s="205">
        <v>0</v>
      </c>
      <c r="J17" s="205">
        <v>0</v>
      </c>
      <c r="K17" s="297">
        <v>0</v>
      </c>
      <c r="L17" s="205">
        <v>0</v>
      </c>
      <c r="M17" s="298">
        <v>0</v>
      </c>
      <c r="N17" s="205">
        <v>0</v>
      </c>
      <c r="O17" s="213">
        <v>0</v>
      </c>
      <c r="P17" s="101"/>
      <c r="U17" s="128"/>
    </row>
    <row r="18" spans="1:21" x14ac:dyDescent="0.2">
      <c r="A18" s="174" t="s">
        <v>36</v>
      </c>
      <c r="B18" s="297">
        <v>0</v>
      </c>
      <c r="C18" s="205">
        <v>0</v>
      </c>
      <c r="D18" s="298">
        <v>0</v>
      </c>
      <c r="E18" s="297">
        <v>0</v>
      </c>
      <c r="F18" s="205">
        <v>0</v>
      </c>
      <c r="G18" s="298">
        <v>0</v>
      </c>
      <c r="H18" s="205">
        <v>0</v>
      </c>
      <c r="I18" s="205">
        <v>0</v>
      </c>
      <c r="J18" s="205">
        <v>0</v>
      </c>
      <c r="K18" s="297">
        <v>0</v>
      </c>
      <c r="L18" s="205">
        <v>0</v>
      </c>
      <c r="M18" s="298">
        <v>0</v>
      </c>
      <c r="N18" s="205">
        <v>0</v>
      </c>
      <c r="O18" s="213">
        <v>0</v>
      </c>
      <c r="P18" s="101"/>
      <c r="U18" s="128"/>
    </row>
    <row r="19" spans="1:21" x14ac:dyDescent="0.2">
      <c r="A19" s="174" t="s">
        <v>35</v>
      </c>
      <c r="B19" s="297">
        <v>0</v>
      </c>
      <c r="C19" s="205">
        <v>0</v>
      </c>
      <c r="D19" s="298">
        <v>0</v>
      </c>
      <c r="E19" s="297">
        <v>0</v>
      </c>
      <c r="F19" s="205">
        <v>6.4899999999999999E-2</v>
      </c>
      <c r="G19" s="298">
        <v>3.9159999999999993E-2</v>
      </c>
      <c r="H19" s="205">
        <v>4.3859999999999996E-2</v>
      </c>
      <c r="I19" s="205">
        <v>3.7560000000000003E-2</v>
      </c>
      <c r="J19" s="205">
        <v>4.0729999999999995E-2</v>
      </c>
      <c r="K19" s="297">
        <v>6.3479999999999995E-2</v>
      </c>
      <c r="L19" s="205">
        <v>0.13108</v>
      </c>
      <c r="M19" s="298">
        <v>7.3650000000000007E-2</v>
      </c>
      <c r="N19" s="205">
        <v>0.49441999999999997</v>
      </c>
      <c r="O19" s="213">
        <v>6.2891499008918919E-4</v>
      </c>
      <c r="P19" s="101"/>
      <c r="U19" s="128"/>
    </row>
    <row r="20" spans="1:21" x14ac:dyDescent="0.2">
      <c r="A20" s="174" t="s">
        <v>34</v>
      </c>
      <c r="B20" s="297">
        <v>0</v>
      </c>
      <c r="C20" s="205">
        <v>0</v>
      </c>
      <c r="D20" s="298">
        <v>0</v>
      </c>
      <c r="E20" s="297">
        <v>0</v>
      </c>
      <c r="F20" s="205">
        <v>0</v>
      </c>
      <c r="G20" s="298">
        <v>0</v>
      </c>
      <c r="H20" s="205">
        <v>0</v>
      </c>
      <c r="I20" s="205">
        <v>0</v>
      </c>
      <c r="J20" s="205">
        <v>0</v>
      </c>
      <c r="K20" s="297">
        <v>0</v>
      </c>
      <c r="L20" s="205">
        <v>0</v>
      </c>
      <c r="M20" s="298">
        <v>0</v>
      </c>
      <c r="N20" s="205">
        <v>0</v>
      </c>
      <c r="O20" s="213">
        <v>0</v>
      </c>
      <c r="P20" s="101"/>
      <c r="U20" s="128"/>
    </row>
    <row r="21" spans="1:21" x14ac:dyDescent="0.2">
      <c r="A21" s="174" t="s">
        <v>33</v>
      </c>
      <c r="B21" s="297">
        <v>0</v>
      </c>
      <c r="C21" s="205">
        <v>0</v>
      </c>
      <c r="D21" s="298">
        <v>0</v>
      </c>
      <c r="E21" s="297">
        <v>0</v>
      </c>
      <c r="F21" s="205">
        <v>0</v>
      </c>
      <c r="G21" s="298">
        <v>0</v>
      </c>
      <c r="H21" s="205">
        <v>0</v>
      </c>
      <c r="I21" s="205">
        <v>0</v>
      </c>
      <c r="J21" s="205">
        <v>0</v>
      </c>
      <c r="K21" s="297">
        <v>0</v>
      </c>
      <c r="L21" s="205">
        <v>0</v>
      </c>
      <c r="M21" s="298">
        <v>0</v>
      </c>
      <c r="N21" s="205">
        <v>0</v>
      </c>
      <c r="O21" s="213">
        <v>0</v>
      </c>
      <c r="P21" s="101"/>
      <c r="U21" s="128"/>
    </row>
    <row r="22" spans="1:21" x14ac:dyDescent="0.2">
      <c r="A22" s="174" t="s">
        <v>32</v>
      </c>
      <c r="B22" s="297">
        <v>0</v>
      </c>
      <c r="C22" s="205">
        <v>0</v>
      </c>
      <c r="D22" s="298">
        <v>0</v>
      </c>
      <c r="E22" s="297">
        <v>0</v>
      </c>
      <c r="F22" s="205">
        <v>0</v>
      </c>
      <c r="G22" s="298">
        <v>0</v>
      </c>
      <c r="H22" s="205">
        <v>0.30330000000000001</v>
      </c>
      <c r="I22" s="205">
        <v>0.45341000000000004</v>
      </c>
      <c r="J22" s="205">
        <v>0.51585999999999999</v>
      </c>
      <c r="K22" s="297">
        <v>0.73748999999999998</v>
      </c>
      <c r="L22" s="205">
        <v>1.0063200000000001</v>
      </c>
      <c r="M22" s="298">
        <v>0.45440999999999998</v>
      </c>
      <c r="N22" s="205">
        <v>3.47079</v>
      </c>
      <c r="O22" s="213">
        <v>1.2673837432906087E-3</v>
      </c>
      <c r="P22" s="101"/>
      <c r="U22" s="128"/>
    </row>
    <row r="23" spans="1:21" x14ac:dyDescent="0.2">
      <c r="A23" s="174" t="s">
        <v>3</v>
      </c>
      <c r="B23" s="297">
        <v>0</v>
      </c>
      <c r="C23" s="205">
        <v>0</v>
      </c>
      <c r="D23" s="298">
        <v>0</v>
      </c>
      <c r="E23" s="297">
        <v>0</v>
      </c>
      <c r="F23" s="205">
        <v>0</v>
      </c>
      <c r="G23" s="298">
        <v>0</v>
      </c>
      <c r="H23" s="205">
        <v>0</v>
      </c>
      <c r="I23" s="205">
        <v>0</v>
      </c>
      <c r="J23" s="205">
        <v>0</v>
      </c>
      <c r="K23" s="297">
        <v>0</v>
      </c>
      <c r="L23" s="205">
        <v>0</v>
      </c>
      <c r="M23" s="298">
        <v>0</v>
      </c>
      <c r="N23" s="205">
        <v>0</v>
      </c>
      <c r="O23" s="213">
        <v>0</v>
      </c>
      <c r="P23" s="101"/>
      <c r="U23" s="128"/>
    </row>
    <row r="24" spans="1:21" x14ac:dyDescent="0.2">
      <c r="A24" s="174" t="s">
        <v>31</v>
      </c>
      <c r="B24" s="297">
        <v>15.749000000000001</v>
      </c>
      <c r="C24" s="205">
        <v>16.185089999999999</v>
      </c>
      <c r="D24" s="298">
        <v>14.021040000000001</v>
      </c>
      <c r="E24" s="297">
        <v>4.6507899999999998</v>
      </c>
      <c r="F24" s="205">
        <v>0</v>
      </c>
      <c r="G24" s="298">
        <v>0</v>
      </c>
      <c r="H24" s="205">
        <v>0</v>
      </c>
      <c r="I24" s="205">
        <v>0</v>
      </c>
      <c r="J24" s="205">
        <v>0</v>
      </c>
      <c r="K24" s="297">
        <v>0</v>
      </c>
      <c r="L24" s="205">
        <v>0</v>
      </c>
      <c r="M24" s="298">
        <v>0.53398999999999996</v>
      </c>
      <c r="N24" s="205">
        <v>51.13991</v>
      </c>
      <c r="O24" s="213">
        <v>0.13256393649099993</v>
      </c>
      <c r="P24" s="101"/>
      <c r="U24" s="128"/>
    </row>
    <row r="25" spans="1:21" x14ac:dyDescent="0.2">
      <c r="A25" s="174" t="s">
        <v>30</v>
      </c>
      <c r="B25" s="297">
        <v>76.331901000000002</v>
      </c>
      <c r="C25" s="205">
        <v>70.765295999999992</v>
      </c>
      <c r="D25" s="298">
        <v>64.562196</v>
      </c>
      <c r="E25" s="297">
        <v>53.340260999999998</v>
      </c>
      <c r="F25" s="205">
        <v>34.723027999999999</v>
      </c>
      <c r="G25" s="298">
        <v>52.745571000000005</v>
      </c>
      <c r="H25" s="205">
        <v>19.511911000000001</v>
      </c>
      <c r="I25" s="205">
        <v>26.610402999999998</v>
      </c>
      <c r="J25" s="205">
        <v>19.218411999999997</v>
      </c>
      <c r="K25" s="297">
        <v>44.534581999999993</v>
      </c>
      <c r="L25" s="205">
        <v>77.072277</v>
      </c>
      <c r="M25" s="298">
        <v>93.444703000000004</v>
      </c>
      <c r="N25" s="205">
        <v>632.86054100000001</v>
      </c>
      <c r="O25" s="213">
        <v>3.2252690743379824E-2</v>
      </c>
      <c r="P25" s="101"/>
      <c r="U25" s="98"/>
    </row>
    <row r="26" spans="1:21" ht="13.5" customHeight="1" x14ac:dyDescent="0.2">
      <c r="A26" s="172" t="s">
        <v>305</v>
      </c>
      <c r="B26" s="295">
        <v>376.90635800000007</v>
      </c>
      <c r="C26" s="204">
        <v>365.00008200000002</v>
      </c>
      <c r="D26" s="296">
        <v>344.68002900000005</v>
      </c>
      <c r="E26" s="295">
        <v>268.88587200000001</v>
      </c>
      <c r="F26" s="204">
        <v>162.25409699999997</v>
      </c>
      <c r="G26" s="296">
        <v>70.084705999999997</v>
      </c>
      <c r="H26" s="204">
        <v>67.302602000000007</v>
      </c>
      <c r="I26" s="204">
        <v>68.762214999999998</v>
      </c>
      <c r="J26" s="204">
        <v>84.678403999999972</v>
      </c>
      <c r="K26" s="295">
        <v>203.17064400000001</v>
      </c>
      <c r="L26" s="204">
        <v>307.75519600000001</v>
      </c>
      <c r="M26" s="296">
        <v>376.54173800000007</v>
      </c>
      <c r="N26" s="204">
        <v>2696.0219430000002</v>
      </c>
      <c r="O26" s="212">
        <v>3.9457410230649671E-2</v>
      </c>
      <c r="P26" s="10"/>
      <c r="U26" s="78"/>
    </row>
    <row r="27" spans="1:21" ht="12.75" customHeight="1" x14ac:dyDescent="0.2">
      <c r="A27" s="174" t="s">
        <v>26</v>
      </c>
      <c r="B27" s="297">
        <v>38.360903</v>
      </c>
      <c r="C27" s="205">
        <v>43.648326999999995</v>
      </c>
      <c r="D27" s="298">
        <v>45.245835</v>
      </c>
      <c r="E27" s="297">
        <v>33.391092</v>
      </c>
      <c r="F27" s="205">
        <v>20.122319999999998</v>
      </c>
      <c r="G27" s="298">
        <v>5.082776</v>
      </c>
      <c r="H27" s="205">
        <v>-0.55778000000000061</v>
      </c>
      <c r="I27" s="205">
        <v>1.9813729999999998</v>
      </c>
      <c r="J27" s="205">
        <v>8.8915960000000016</v>
      </c>
      <c r="K27" s="297">
        <v>17.432363000000002</v>
      </c>
      <c r="L27" s="205">
        <v>17.207927000000002</v>
      </c>
      <c r="M27" s="298">
        <v>23.577256000000002</v>
      </c>
      <c r="N27" s="205">
        <v>254.38398800000002</v>
      </c>
      <c r="O27" s="213">
        <v>1.4351311571525827E-2</v>
      </c>
      <c r="P27" s="101"/>
      <c r="U27" s="78"/>
    </row>
    <row r="28" spans="1:21" ht="12.75" customHeight="1" x14ac:dyDescent="0.2">
      <c r="A28" s="174" t="s">
        <v>0</v>
      </c>
      <c r="B28" s="297">
        <v>11.289269999999998</v>
      </c>
      <c r="C28" s="205">
        <v>10.753589999999999</v>
      </c>
      <c r="D28" s="298">
        <v>10.45743</v>
      </c>
      <c r="E28" s="297">
        <v>8.5320099999999996</v>
      </c>
      <c r="F28" s="205">
        <v>5.9046000000000003</v>
      </c>
      <c r="G28" s="298">
        <v>1.1410899999999999</v>
      </c>
      <c r="H28" s="205">
        <v>4.23698</v>
      </c>
      <c r="I28" s="205">
        <v>3.1764600000000001</v>
      </c>
      <c r="J28" s="205">
        <v>3.3060199999999997</v>
      </c>
      <c r="K28" s="297">
        <v>7.1407999999999996</v>
      </c>
      <c r="L28" s="205">
        <v>9.9851500000000009</v>
      </c>
      <c r="M28" s="298">
        <v>12.224399999999999</v>
      </c>
      <c r="N28" s="205">
        <v>88.147800000000004</v>
      </c>
      <c r="O28" s="213">
        <v>5.9625962582120794E-2</v>
      </c>
      <c r="P28" s="101"/>
      <c r="U28" s="78"/>
    </row>
    <row r="29" spans="1:21" ht="12.75" customHeight="1" x14ac:dyDescent="0.2">
      <c r="A29" s="174" t="s">
        <v>1</v>
      </c>
      <c r="B29" s="297">
        <v>1.8977019999999998</v>
      </c>
      <c r="C29" s="205">
        <v>1.813671</v>
      </c>
      <c r="D29" s="298">
        <v>1.7698710000000002</v>
      </c>
      <c r="E29" s="297">
        <v>1.3712530000000001</v>
      </c>
      <c r="F29" s="205">
        <v>0.72061699999999995</v>
      </c>
      <c r="G29" s="298">
        <v>0.36540400000000001</v>
      </c>
      <c r="H29" s="205">
        <v>0.36047000000000001</v>
      </c>
      <c r="I29" s="205">
        <v>0.35837000000000002</v>
      </c>
      <c r="J29" s="205">
        <v>0.43888900000000003</v>
      </c>
      <c r="K29" s="297">
        <v>0.97737600000000002</v>
      </c>
      <c r="L29" s="205">
        <v>1.4965360000000001</v>
      </c>
      <c r="M29" s="298">
        <v>1.8176210000000002</v>
      </c>
      <c r="N29" s="205">
        <v>13.387780000000001</v>
      </c>
      <c r="O29" s="213">
        <v>2.551834426271405E-2</v>
      </c>
      <c r="P29" s="101"/>
      <c r="U29" s="78"/>
    </row>
    <row r="30" spans="1:21" ht="12.75" customHeight="1" x14ac:dyDescent="0.2">
      <c r="A30" s="174" t="s">
        <v>2</v>
      </c>
      <c r="B30" s="297">
        <v>3.683497</v>
      </c>
      <c r="C30" s="205">
        <v>3.576648</v>
      </c>
      <c r="D30" s="298">
        <v>3.2321489999999997</v>
      </c>
      <c r="E30" s="297">
        <v>2.1794790000000002</v>
      </c>
      <c r="F30" s="205">
        <v>0.98580500000000004</v>
      </c>
      <c r="G30" s="298">
        <v>0.32622699999999999</v>
      </c>
      <c r="H30" s="205">
        <v>0.31624999999999998</v>
      </c>
      <c r="I30" s="205">
        <v>0.28935</v>
      </c>
      <c r="J30" s="205">
        <v>0.27931800000000001</v>
      </c>
      <c r="K30" s="297">
        <v>1.3831069999999999</v>
      </c>
      <c r="L30" s="205">
        <v>2.8787399999999996</v>
      </c>
      <c r="M30" s="298">
        <v>3.314098</v>
      </c>
      <c r="N30" s="205">
        <v>22.444668000000004</v>
      </c>
      <c r="O30" s="213">
        <v>9.6650555074350636E-2</v>
      </c>
      <c r="P30" s="101"/>
    </row>
    <row r="31" spans="1:21" x14ac:dyDescent="0.2">
      <c r="A31" s="174" t="s">
        <v>6</v>
      </c>
      <c r="B31" s="297">
        <v>0.88121000000000005</v>
      </c>
      <c r="C31" s="205">
        <v>0.88558999999999999</v>
      </c>
      <c r="D31" s="298">
        <v>0.64793000000000012</v>
      </c>
      <c r="E31" s="297">
        <v>0.75308000000000008</v>
      </c>
      <c r="F31" s="205">
        <v>0.56285000000000007</v>
      </c>
      <c r="G31" s="298">
        <v>0.26841999999999999</v>
      </c>
      <c r="H31" s="205">
        <v>0.14882999999999999</v>
      </c>
      <c r="I31" s="205">
        <v>0.22124000000000002</v>
      </c>
      <c r="J31" s="205">
        <v>0.10382999999999999</v>
      </c>
      <c r="K31" s="297">
        <v>0.30541000000000001</v>
      </c>
      <c r="L31" s="205">
        <v>0.80486000000000002</v>
      </c>
      <c r="M31" s="298">
        <v>0.56245000000000001</v>
      </c>
      <c r="N31" s="205">
        <v>6.1457000000000006</v>
      </c>
      <c r="O31" s="213">
        <v>1.6959161730355825E-2</v>
      </c>
      <c r="P31" s="101"/>
    </row>
    <row r="32" spans="1:21" x14ac:dyDescent="0.2">
      <c r="A32" s="174" t="s">
        <v>25</v>
      </c>
      <c r="B32" s="297">
        <v>206.47479900000002</v>
      </c>
      <c r="C32" s="205">
        <v>194.57170500000001</v>
      </c>
      <c r="D32" s="298">
        <v>181.36089000000001</v>
      </c>
      <c r="E32" s="297">
        <v>144.11196100000001</v>
      </c>
      <c r="F32" s="205">
        <v>88.140185999999986</v>
      </c>
      <c r="G32" s="298">
        <v>42.061317999999993</v>
      </c>
      <c r="H32" s="205">
        <v>40.869303000000002</v>
      </c>
      <c r="I32" s="205">
        <v>41.418848999999994</v>
      </c>
      <c r="J32" s="205">
        <v>47.223828999999988</v>
      </c>
      <c r="K32" s="297">
        <v>114.73457400000001</v>
      </c>
      <c r="L32" s="205">
        <v>176.18802900000003</v>
      </c>
      <c r="M32" s="298">
        <v>214.22768600000003</v>
      </c>
      <c r="N32" s="205">
        <v>1491.3831290000001</v>
      </c>
      <c r="O32" s="213">
        <v>4.874248196322014E-2</v>
      </c>
      <c r="P32" s="101"/>
    </row>
    <row r="33" spans="1:16" x14ac:dyDescent="0.2">
      <c r="A33" s="174" t="s">
        <v>5</v>
      </c>
      <c r="B33" s="297">
        <v>94.320024000000018</v>
      </c>
      <c r="C33" s="205">
        <v>90.479386000000005</v>
      </c>
      <c r="D33" s="298">
        <v>84.151425000000017</v>
      </c>
      <c r="E33" s="297">
        <v>64.852585000000019</v>
      </c>
      <c r="F33" s="205">
        <v>37.895591000000003</v>
      </c>
      <c r="G33" s="298">
        <v>17.136803000000004</v>
      </c>
      <c r="H33" s="205">
        <v>15.854722000000001</v>
      </c>
      <c r="I33" s="205">
        <v>17.488110000000002</v>
      </c>
      <c r="J33" s="205">
        <v>19.873280999999995</v>
      </c>
      <c r="K33" s="297">
        <v>50.607337999999991</v>
      </c>
      <c r="L33" s="205">
        <v>82.098496999999995</v>
      </c>
      <c r="M33" s="298">
        <v>100.29224800000001</v>
      </c>
      <c r="N33" s="205">
        <v>675.05001000000004</v>
      </c>
      <c r="O33" s="213">
        <v>4.2610212781777221E-2</v>
      </c>
      <c r="P33" s="101"/>
    </row>
    <row r="34" spans="1:16" x14ac:dyDescent="0.2">
      <c r="A34" s="174" t="s">
        <v>3</v>
      </c>
      <c r="B34" s="297">
        <v>19.998953</v>
      </c>
      <c r="C34" s="205">
        <v>19.271164999999996</v>
      </c>
      <c r="D34" s="298">
        <v>17.814499000000001</v>
      </c>
      <c r="E34" s="297">
        <v>13.694412</v>
      </c>
      <c r="F34" s="205">
        <v>7.9221279999999998</v>
      </c>
      <c r="G34" s="298">
        <v>3.7026679999999996</v>
      </c>
      <c r="H34" s="205">
        <v>6.0738269999999996</v>
      </c>
      <c r="I34" s="205">
        <v>3.8284630000000002</v>
      </c>
      <c r="J34" s="205">
        <v>4.5616409999999998</v>
      </c>
      <c r="K34" s="297">
        <v>10.589676000000001</v>
      </c>
      <c r="L34" s="205">
        <v>17.095457000000003</v>
      </c>
      <c r="M34" s="298">
        <v>20.525979000000003</v>
      </c>
      <c r="N34" s="205">
        <v>145.078868</v>
      </c>
      <c r="O34" s="213">
        <v>9.2721171884758258E-2</v>
      </c>
      <c r="P34" s="101"/>
    </row>
    <row r="35" spans="1:16" ht="11.45" customHeight="1" x14ac:dyDescent="0.2">
      <c r="A35" s="199" t="s">
        <v>172</v>
      </c>
      <c r="B35" s="71"/>
      <c r="C35" s="71"/>
      <c r="D35" s="8"/>
      <c r="F35" s="10"/>
      <c r="G35" s="103"/>
      <c r="H35" s="103"/>
      <c r="I35" s="103"/>
      <c r="J35" s="103"/>
      <c r="K35" s="103"/>
      <c r="O35" s="3"/>
    </row>
    <row r="36" spans="1:16" x14ac:dyDescent="0.2">
      <c r="A36" s="199"/>
      <c r="B36" s="71"/>
      <c r="C36" s="71"/>
    </row>
    <row r="37" spans="1:16" x14ac:dyDescent="0.2">
      <c r="B37" s="78"/>
      <c r="C37" s="78"/>
      <c r="D37" s="78"/>
    </row>
    <row r="38" spans="1:16" x14ac:dyDescent="0.2">
      <c r="B38" s="78"/>
      <c r="C38" s="78"/>
      <c r="D38" s="78"/>
    </row>
    <row r="39" spans="1:16" x14ac:dyDescent="0.2">
      <c r="B39" s="78"/>
      <c r="C39" s="78"/>
      <c r="D39" s="78"/>
      <c r="M39" s="109" t="s">
        <v>168</v>
      </c>
      <c r="N39" s="116">
        <f>O7</f>
        <v>7.4206359237850641E-2</v>
      </c>
    </row>
    <row r="40" spans="1:16" x14ac:dyDescent="0.2">
      <c r="B40" s="120"/>
      <c r="C40" s="120"/>
      <c r="D40" s="120"/>
      <c r="M40" s="109" t="s">
        <v>59</v>
      </c>
      <c r="N40" s="116">
        <f>O8</f>
        <v>6.6397538503814163E-2</v>
      </c>
    </row>
    <row r="41" spans="1:16" x14ac:dyDescent="0.2">
      <c r="B41" s="78"/>
      <c r="C41" s="78"/>
      <c r="D41" s="78"/>
      <c r="M41" s="109" t="s">
        <v>117</v>
      </c>
      <c r="N41" s="116">
        <f>O9</f>
        <v>4.3072628697949936E-2</v>
      </c>
    </row>
  </sheetData>
  <mergeCells count="6">
    <mergeCell ref="O5:O6"/>
    <mergeCell ref="B5:D5"/>
    <mergeCell ref="E5:G5"/>
    <mergeCell ref="H5:J5"/>
    <mergeCell ref="K5:M5"/>
    <mergeCell ref="N5:N6"/>
  </mergeCells>
  <conditionalFormatting sqref="O27:O34">
    <cfRule type="dataBar" priority="1">
      <dataBar>
        <cfvo type="num" val="0"/>
        <cfvo type="num" val="1"/>
        <color theme="9"/>
      </dataBar>
      <extLst>
        <ext xmlns:x14="http://schemas.microsoft.com/office/spreadsheetml/2009/9/main" uri="{B025F937-C7B1-47D3-B67F-A62EFF666E3E}">
          <x14:id>{AEA8BA17-C5E5-493C-920B-4FEF140B35FD}</x14:id>
        </ext>
      </extLst>
    </cfRule>
  </conditionalFormatting>
  <conditionalFormatting sqref="O10:O25">
    <cfRule type="dataBar" priority="2">
      <dataBar>
        <cfvo type="num" val="0"/>
        <cfvo type="num" val="1"/>
        <color theme="9"/>
      </dataBar>
      <extLst>
        <ext xmlns:x14="http://schemas.microsoft.com/office/spreadsheetml/2009/9/main" uri="{B025F937-C7B1-47D3-B67F-A62EFF666E3E}">
          <x14:id>{DDC7855E-897A-4F10-AF75-4E27822A60E4}</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AEA8BA17-C5E5-493C-920B-4FEF140B35FD}">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 xmlns:xm="http://schemas.microsoft.com/office/excel/2006/main">
          <x14:cfRule type="dataBar" id="{DDC7855E-897A-4F10-AF75-4E27822A60E4}">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34"/>
  <dimension ref="A1:U41"/>
  <sheetViews>
    <sheetView showGridLines="0" view="pageBreakPreview" zoomScaleNormal="70" zoomScaleSheetLayoutView="100" workbookViewId="0">
      <selection activeCell="P44" sqref="P44"/>
    </sheetView>
  </sheetViews>
  <sheetFormatPr defaultColWidth="9.140625" defaultRowHeight="12" x14ac:dyDescent="0.2"/>
  <cols>
    <col min="1" max="1" width="31.7109375" style="74" customWidth="1"/>
    <col min="2" max="13" width="8" style="74" customWidth="1"/>
    <col min="14" max="14" width="8.42578125" style="74" customWidth="1"/>
    <col min="15" max="15" width="7.85546875" style="74" customWidth="1"/>
    <col min="16" max="21" width="9.140625" style="74" customWidth="1"/>
    <col min="22" max="16384" width="9.140625" style="74"/>
  </cols>
  <sheetData>
    <row r="1" spans="1:21" ht="18" x14ac:dyDescent="0.25">
      <c r="A1" s="248" t="s">
        <v>285</v>
      </c>
      <c r="O1" s="251" t="str">
        <f>'3'!N1</f>
        <v>2023</v>
      </c>
    </row>
    <row r="2" spans="1:21" ht="1.5" customHeight="1" x14ac:dyDescent="0.2">
      <c r="F2" s="103"/>
      <c r="G2" s="103"/>
      <c r="H2" s="103"/>
      <c r="I2" s="103"/>
      <c r="J2" s="103"/>
      <c r="K2" s="103"/>
    </row>
    <row r="3" spans="1:21" ht="12" customHeight="1" x14ac:dyDescent="0.2">
      <c r="F3" s="103"/>
      <c r="G3" s="103"/>
      <c r="H3" s="103"/>
      <c r="I3" s="103"/>
      <c r="J3" s="103"/>
      <c r="K3" s="103"/>
    </row>
    <row r="4" spans="1:21" x14ac:dyDescent="0.2">
      <c r="A4" s="7"/>
      <c r="B4" s="127"/>
      <c r="C4" s="127"/>
      <c r="D4" s="127"/>
      <c r="E4" s="127"/>
      <c r="F4" s="109"/>
      <c r="K4" s="109"/>
      <c r="L4" s="126"/>
    </row>
    <row r="5" spans="1:21" ht="12.75" customHeight="1" x14ac:dyDescent="0.2">
      <c r="A5" s="178"/>
      <c r="B5" s="333" t="s">
        <v>42</v>
      </c>
      <c r="C5" s="334"/>
      <c r="D5" s="335"/>
      <c r="E5" s="333" t="s">
        <v>43</v>
      </c>
      <c r="F5" s="334"/>
      <c r="G5" s="335"/>
      <c r="H5" s="334" t="s">
        <v>44</v>
      </c>
      <c r="I5" s="334"/>
      <c r="J5" s="334"/>
      <c r="K5" s="333" t="s">
        <v>45</v>
      </c>
      <c r="L5" s="334"/>
      <c r="M5" s="335"/>
      <c r="N5" s="336" t="s">
        <v>7</v>
      </c>
      <c r="O5" s="343" t="s">
        <v>216</v>
      </c>
    </row>
    <row r="6" spans="1:21" x14ac:dyDescent="0.2">
      <c r="A6" s="177"/>
      <c r="B6" s="289" t="s">
        <v>8</v>
      </c>
      <c r="C6" s="288" t="s">
        <v>9</v>
      </c>
      <c r="D6" s="290" t="s">
        <v>10</v>
      </c>
      <c r="E6" s="289" t="s">
        <v>11</v>
      </c>
      <c r="F6" s="288" t="s">
        <v>12</v>
      </c>
      <c r="G6" s="290" t="s">
        <v>13</v>
      </c>
      <c r="H6" s="232" t="s">
        <v>14</v>
      </c>
      <c r="I6" s="232" t="s">
        <v>15</v>
      </c>
      <c r="J6" s="232" t="s">
        <v>16</v>
      </c>
      <c r="K6" s="289" t="s">
        <v>17</v>
      </c>
      <c r="L6" s="288" t="s">
        <v>18</v>
      </c>
      <c r="M6" s="290" t="s">
        <v>19</v>
      </c>
      <c r="N6" s="336"/>
      <c r="O6" s="343"/>
      <c r="P6" s="109"/>
      <c r="U6" s="109"/>
    </row>
    <row r="7" spans="1:21" ht="13.5" x14ac:dyDescent="0.2">
      <c r="A7" s="171" t="s">
        <v>203</v>
      </c>
      <c r="B7" s="295">
        <v>612.9340000000002</v>
      </c>
      <c r="C7" s="204">
        <v>612.97600000000023</v>
      </c>
      <c r="D7" s="296">
        <v>610.8760000000002</v>
      </c>
      <c r="E7" s="295">
        <v>610.48500000000013</v>
      </c>
      <c r="F7" s="204">
        <v>610.48500000000013</v>
      </c>
      <c r="G7" s="296">
        <v>611.20300000000032</v>
      </c>
      <c r="H7" s="204">
        <v>611.23100000000022</v>
      </c>
      <c r="I7" s="204">
        <v>611.23100000000022</v>
      </c>
      <c r="J7" s="204">
        <v>611.17000000000019</v>
      </c>
      <c r="K7" s="295">
        <v>611.15200000000016</v>
      </c>
      <c r="L7" s="204">
        <v>611.15200000000016</v>
      </c>
      <c r="M7" s="296">
        <v>611.15200000000016</v>
      </c>
      <c r="N7" s="204">
        <v>611.15200000000016</v>
      </c>
      <c r="O7" s="211">
        <v>1.6120143836738571E-2</v>
      </c>
      <c r="P7" s="111"/>
      <c r="U7" s="60"/>
    </row>
    <row r="8" spans="1:21" x14ac:dyDescent="0.2">
      <c r="A8" s="171" t="s">
        <v>163</v>
      </c>
      <c r="B8" s="295">
        <v>438.15531000000004</v>
      </c>
      <c r="C8" s="204">
        <v>406.42588400000005</v>
      </c>
      <c r="D8" s="296">
        <v>383.19593399999974</v>
      </c>
      <c r="E8" s="295">
        <v>324.38794000000001</v>
      </c>
      <c r="F8" s="204">
        <v>236.66250900000006</v>
      </c>
      <c r="G8" s="296">
        <v>177.80960100000001</v>
      </c>
      <c r="H8" s="204">
        <v>134.24882300000007</v>
      </c>
      <c r="I8" s="204">
        <v>182.63815200000002</v>
      </c>
      <c r="J8" s="204">
        <v>177.0195160000001</v>
      </c>
      <c r="K8" s="295">
        <v>251.034569</v>
      </c>
      <c r="L8" s="204">
        <v>377.80053899999996</v>
      </c>
      <c r="M8" s="296">
        <v>429.39603299999993</v>
      </c>
      <c r="N8" s="204">
        <v>3518.7748099999999</v>
      </c>
      <c r="O8" s="211">
        <v>2.4969480412563205E-2</v>
      </c>
      <c r="P8" s="111"/>
      <c r="U8" s="60"/>
    </row>
    <row r="9" spans="1:21" x14ac:dyDescent="0.2">
      <c r="A9" s="171" t="s">
        <v>164</v>
      </c>
      <c r="B9" s="295">
        <v>215.30620599999997</v>
      </c>
      <c r="C9" s="204">
        <v>201.46550900000003</v>
      </c>
      <c r="D9" s="296">
        <v>174.69854100000003</v>
      </c>
      <c r="E9" s="295">
        <v>142.44313399999999</v>
      </c>
      <c r="F9" s="204">
        <v>80.441404000000006</v>
      </c>
      <c r="G9" s="296">
        <v>45.266518999999988</v>
      </c>
      <c r="H9" s="204">
        <v>38.734464000000003</v>
      </c>
      <c r="I9" s="204">
        <v>39.882416000000006</v>
      </c>
      <c r="J9" s="204">
        <v>39.865786</v>
      </c>
      <c r="K9" s="295">
        <v>96.223230000000001</v>
      </c>
      <c r="L9" s="204">
        <v>176.62589599999998</v>
      </c>
      <c r="M9" s="296">
        <v>215.392087</v>
      </c>
      <c r="N9" s="204">
        <v>1466.345192</v>
      </c>
      <c r="O9" s="212">
        <v>1.9344225752173906E-2</v>
      </c>
      <c r="P9" s="101"/>
      <c r="U9" s="104"/>
    </row>
    <row r="10" spans="1:21" x14ac:dyDescent="0.2">
      <c r="A10" s="174" t="s">
        <v>40</v>
      </c>
      <c r="B10" s="297">
        <v>89.154809999999998</v>
      </c>
      <c r="C10" s="205">
        <v>79.913690000000003</v>
      </c>
      <c r="D10" s="298">
        <v>69.860890000000012</v>
      </c>
      <c r="E10" s="297">
        <v>57.664375999999997</v>
      </c>
      <c r="F10" s="205">
        <v>28.992885000000001</v>
      </c>
      <c r="G10" s="298">
        <v>15.493501</v>
      </c>
      <c r="H10" s="205">
        <v>11.663838</v>
      </c>
      <c r="I10" s="205">
        <v>10.984496</v>
      </c>
      <c r="J10" s="205">
        <v>11.439945</v>
      </c>
      <c r="K10" s="297">
        <v>34.597395000000006</v>
      </c>
      <c r="L10" s="205">
        <v>69.515089000000003</v>
      </c>
      <c r="M10" s="298">
        <v>85.322910999999991</v>
      </c>
      <c r="N10" s="205">
        <v>564.60382600000003</v>
      </c>
      <c r="O10" s="213">
        <v>7.3279246419590049E-2</v>
      </c>
      <c r="P10" s="101"/>
      <c r="U10" s="128"/>
    </row>
    <row r="11" spans="1:21" x14ac:dyDescent="0.2">
      <c r="A11" s="174" t="s">
        <v>39</v>
      </c>
      <c r="B11" s="297">
        <v>6.0381650000000002</v>
      </c>
      <c r="C11" s="205">
        <v>5.4315579999999999</v>
      </c>
      <c r="D11" s="298">
        <v>5.9874200000000002</v>
      </c>
      <c r="E11" s="297">
        <v>5.2663510000000002</v>
      </c>
      <c r="F11" s="205">
        <v>2.9300390000000003</v>
      </c>
      <c r="G11" s="298">
        <v>2.1432449999999998</v>
      </c>
      <c r="H11" s="205">
        <v>1.821345</v>
      </c>
      <c r="I11" s="205">
        <v>1.8084310000000001</v>
      </c>
      <c r="J11" s="205">
        <v>1.7712000000000001</v>
      </c>
      <c r="K11" s="297">
        <v>3.6805940000000001</v>
      </c>
      <c r="L11" s="205">
        <v>4.9006340000000002</v>
      </c>
      <c r="M11" s="298">
        <v>5.7974369999999995</v>
      </c>
      <c r="N11" s="205">
        <v>47.576419000000001</v>
      </c>
      <c r="O11" s="213">
        <v>8.4732572484300814E-2</v>
      </c>
      <c r="P11" s="101"/>
      <c r="U11" s="128"/>
    </row>
    <row r="12" spans="1:21" x14ac:dyDescent="0.2">
      <c r="A12" s="174" t="s">
        <v>38</v>
      </c>
      <c r="B12" s="297">
        <v>0</v>
      </c>
      <c r="C12" s="205">
        <v>0</v>
      </c>
      <c r="D12" s="298">
        <v>0</v>
      </c>
      <c r="E12" s="297">
        <v>0</v>
      </c>
      <c r="F12" s="205">
        <v>0</v>
      </c>
      <c r="G12" s="298">
        <v>0</v>
      </c>
      <c r="H12" s="205">
        <v>0</v>
      </c>
      <c r="I12" s="205">
        <v>0</v>
      </c>
      <c r="J12" s="205">
        <v>0</v>
      </c>
      <c r="K12" s="297">
        <v>0</v>
      </c>
      <c r="L12" s="205">
        <v>0</v>
      </c>
      <c r="M12" s="298">
        <v>0</v>
      </c>
      <c r="N12" s="205">
        <v>0</v>
      </c>
      <c r="O12" s="213">
        <v>0</v>
      </c>
      <c r="P12" s="101"/>
      <c r="U12" s="128"/>
    </row>
    <row r="13" spans="1:21" x14ac:dyDescent="0.2">
      <c r="A13" s="174" t="s">
        <v>60</v>
      </c>
      <c r="B13" s="297">
        <v>0</v>
      </c>
      <c r="C13" s="205">
        <v>0</v>
      </c>
      <c r="D13" s="298">
        <v>0</v>
      </c>
      <c r="E13" s="297">
        <v>0</v>
      </c>
      <c r="F13" s="205">
        <v>0.01</v>
      </c>
      <c r="G13" s="298">
        <v>8.0000000000000002E-3</v>
      </c>
      <c r="H13" s="205">
        <v>0.02</v>
      </c>
      <c r="I13" s="205">
        <v>8.0000000000000002E-3</v>
      </c>
      <c r="J13" s="205">
        <v>1.0999999999999999E-2</v>
      </c>
      <c r="K13" s="297">
        <v>0.01</v>
      </c>
      <c r="L13" s="205">
        <v>0</v>
      </c>
      <c r="M13" s="298">
        <v>0</v>
      </c>
      <c r="N13" s="205">
        <v>6.7000000000000004E-2</v>
      </c>
      <c r="O13" s="213">
        <v>8.4652671541658199E-4</v>
      </c>
      <c r="P13" s="101"/>
      <c r="U13" s="128"/>
    </row>
    <row r="14" spans="1:21" x14ac:dyDescent="0.2">
      <c r="A14" s="174" t="s">
        <v>61</v>
      </c>
      <c r="B14" s="297">
        <v>0</v>
      </c>
      <c r="C14" s="205">
        <v>0</v>
      </c>
      <c r="D14" s="298">
        <v>0</v>
      </c>
      <c r="E14" s="297">
        <v>0</v>
      </c>
      <c r="F14" s="205">
        <v>0</v>
      </c>
      <c r="G14" s="298">
        <v>0</v>
      </c>
      <c r="H14" s="205">
        <v>0</v>
      </c>
      <c r="I14" s="205">
        <v>0</v>
      </c>
      <c r="J14" s="205">
        <v>0</v>
      </c>
      <c r="K14" s="297">
        <v>0</v>
      </c>
      <c r="L14" s="205">
        <v>0</v>
      </c>
      <c r="M14" s="298">
        <v>0</v>
      </c>
      <c r="N14" s="205">
        <v>0</v>
      </c>
      <c r="O14" s="213">
        <v>0</v>
      </c>
      <c r="P14" s="101"/>
      <c r="U14" s="128"/>
    </row>
    <row r="15" spans="1:21" x14ac:dyDescent="0.2">
      <c r="A15" s="174" t="s">
        <v>62</v>
      </c>
      <c r="B15" s="297">
        <v>2.8999999999999998E-3</v>
      </c>
      <c r="C15" s="205">
        <v>6.0999999999999995E-3</v>
      </c>
      <c r="D15" s="298">
        <v>1.1599999999999999E-2</v>
      </c>
      <c r="E15" s="297">
        <v>1.15E-2</v>
      </c>
      <c r="F15" s="205">
        <v>2.0199999999999999E-2</v>
      </c>
      <c r="G15" s="298">
        <v>2.2100000000000002E-2</v>
      </c>
      <c r="H15" s="205">
        <v>2.3100000000000002E-2</v>
      </c>
      <c r="I15" s="205">
        <v>1.6300000000000002E-2</v>
      </c>
      <c r="J15" s="205">
        <v>1.6199999999999999E-2</v>
      </c>
      <c r="K15" s="297">
        <v>9.9000000000000008E-3</v>
      </c>
      <c r="L15" s="205">
        <v>4.2000000000000006E-3</v>
      </c>
      <c r="M15" s="298">
        <v>1.6000000000000001E-3</v>
      </c>
      <c r="N15" s="205">
        <v>0.1457</v>
      </c>
      <c r="O15" s="213">
        <v>0.28936863220194242</v>
      </c>
      <c r="P15" s="101"/>
      <c r="U15" s="128"/>
    </row>
    <row r="16" spans="1:21" x14ac:dyDescent="0.2">
      <c r="A16" s="174" t="s">
        <v>37</v>
      </c>
      <c r="B16" s="297">
        <v>36.535659000000003</v>
      </c>
      <c r="C16" s="205">
        <v>34.070835000000002</v>
      </c>
      <c r="D16" s="298">
        <v>29.750769000000002</v>
      </c>
      <c r="E16" s="297">
        <v>24.147373999999999</v>
      </c>
      <c r="F16" s="205">
        <v>7.8869750000000005</v>
      </c>
      <c r="G16" s="298">
        <v>0.502</v>
      </c>
      <c r="H16" s="205">
        <v>0.46</v>
      </c>
      <c r="I16" s="205">
        <v>0.45200000000000001</v>
      </c>
      <c r="J16" s="205">
        <v>0.503</v>
      </c>
      <c r="K16" s="297">
        <v>1.2669999999999999</v>
      </c>
      <c r="L16" s="205">
        <v>29.561516000000001</v>
      </c>
      <c r="M16" s="298">
        <v>36.164510999999997</v>
      </c>
      <c r="N16" s="205">
        <v>201.30163900000002</v>
      </c>
      <c r="O16" s="213">
        <v>6.0695090618613457E-3</v>
      </c>
      <c r="P16" s="101"/>
      <c r="U16" s="128"/>
    </row>
    <row r="17" spans="1:21" x14ac:dyDescent="0.2">
      <c r="A17" s="174" t="s">
        <v>72</v>
      </c>
      <c r="B17" s="297">
        <v>6.1433200000000001</v>
      </c>
      <c r="C17" s="205">
        <v>5.3774100000000002</v>
      </c>
      <c r="D17" s="298">
        <v>4.8150200000000005</v>
      </c>
      <c r="E17" s="297">
        <v>3.56812</v>
      </c>
      <c r="F17" s="205">
        <v>1.8002400000000001</v>
      </c>
      <c r="G17" s="298">
        <v>1.3044500000000001</v>
      </c>
      <c r="H17" s="205">
        <v>1.3556600000000001</v>
      </c>
      <c r="I17" s="205">
        <v>1.3556600000000001</v>
      </c>
      <c r="J17" s="205">
        <v>1.59697</v>
      </c>
      <c r="K17" s="297">
        <v>3.3204199999999999</v>
      </c>
      <c r="L17" s="205">
        <v>4.8302100000000001</v>
      </c>
      <c r="M17" s="298">
        <v>5.5722500000000004</v>
      </c>
      <c r="N17" s="205">
        <v>41.039729999999992</v>
      </c>
      <c r="O17" s="213">
        <v>8.3973698380696515E-2</v>
      </c>
      <c r="P17" s="101"/>
      <c r="U17" s="128"/>
    </row>
    <row r="18" spans="1:21" x14ac:dyDescent="0.2">
      <c r="A18" s="174" t="s">
        <v>36</v>
      </c>
      <c r="B18" s="297">
        <v>0</v>
      </c>
      <c r="C18" s="205">
        <v>0</v>
      </c>
      <c r="D18" s="298">
        <v>0</v>
      </c>
      <c r="E18" s="297">
        <v>0</v>
      </c>
      <c r="F18" s="205">
        <v>0</v>
      </c>
      <c r="G18" s="298">
        <v>0</v>
      </c>
      <c r="H18" s="205">
        <v>0</v>
      </c>
      <c r="I18" s="205">
        <v>0</v>
      </c>
      <c r="J18" s="205">
        <v>0</v>
      </c>
      <c r="K18" s="297">
        <v>0</v>
      </c>
      <c r="L18" s="205">
        <v>0</v>
      </c>
      <c r="M18" s="298">
        <v>0</v>
      </c>
      <c r="N18" s="205">
        <v>0</v>
      </c>
      <c r="O18" s="213">
        <v>0</v>
      </c>
      <c r="P18" s="101"/>
      <c r="U18" s="128"/>
    </row>
    <row r="19" spans="1:21" x14ac:dyDescent="0.2">
      <c r="A19" s="174" t="s">
        <v>35</v>
      </c>
      <c r="B19" s="297">
        <v>1.5841460000000001</v>
      </c>
      <c r="C19" s="205">
        <v>1.7089159999999999</v>
      </c>
      <c r="D19" s="298">
        <v>1.559464</v>
      </c>
      <c r="E19" s="297">
        <v>1.435767</v>
      </c>
      <c r="F19" s="205">
        <v>1.444834</v>
      </c>
      <c r="G19" s="298">
        <v>1.608333</v>
      </c>
      <c r="H19" s="205">
        <v>0.51470500000000008</v>
      </c>
      <c r="I19" s="205">
        <v>1.7439859999999998</v>
      </c>
      <c r="J19" s="205">
        <v>1.577734</v>
      </c>
      <c r="K19" s="297">
        <v>1.851664</v>
      </c>
      <c r="L19" s="205">
        <v>1.3932100000000001</v>
      </c>
      <c r="M19" s="298">
        <v>1.2648920000000001</v>
      </c>
      <c r="N19" s="205">
        <v>17.687650999999999</v>
      </c>
      <c r="O19" s="213">
        <v>2.2499148200651343E-2</v>
      </c>
      <c r="P19" s="101"/>
      <c r="U19" s="128"/>
    </row>
    <row r="20" spans="1:21" x14ac:dyDescent="0.2">
      <c r="A20" s="174" t="s">
        <v>34</v>
      </c>
      <c r="B20" s="297">
        <v>0</v>
      </c>
      <c r="C20" s="205">
        <v>0</v>
      </c>
      <c r="D20" s="298">
        <v>0</v>
      </c>
      <c r="E20" s="297">
        <v>0</v>
      </c>
      <c r="F20" s="205">
        <v>0</v>
      </c>
      <c r="G20" s="298">
        <v>0</v>
      </c>
      <c r="H20" s="205">
        <v>0</v>
      </c>
      <c r="I20" s="205">
        <v>0</v>
      </c>
      <c r="J20" s="205">
        <v>0</v>
      </c>
      <c r="K20" s="297">
        <v>0</v>
      </c>
      <c r="L20" s="205">
        <v>0</v>
      </c>
      <c r="M20" s="298">
        <v>0</v>
      </c>
      <c r="N20" s="205">
        <v>0</v>
      </c>
      <c r="O20" s="213">
        <v>0</v>
      </c>
      <c r="P20" s="101"/>
      <c r="U20" s="128"/>
    </row>
    <row r="21" spans="1:21" x14ac:dyDescent="0.2">
      <c r="A21" s="174" t="s">
        <v>33</v>
      </c>
      <c r="B21" s="297">
        <v>1.004583</v>
      </c>
      <c r="C21" s="205">
        <v>0.96254700000000004</v>
      </c>
      <c r="D21" s="298">
        <v>0.95507600000000004</v>
      </c>
      <c r="E21" s="297">
        <v>0.932805</v>
      </c>
      <c r="F21" s="205">
        <v>0.232353</v>
      </c>
      <c r="G21" s="298">
        <v>0.210369</v>
      </c>
      <c r="H21" s="205">
        <v>0.108727</v>
      </c>
      <c r="I21" s="205">
        <v>0.16972000000000001</v>
      </c>
      <c r="J21" s="205">
        <v>0.219079</v>
      </c>
      <c r="K21" s="297">
        <v>1.1297159999999999</v>
      </c>
      <c r="L21" s="205">
        <v>1.053374</v>
      </c>
      <c r="M21" s="298">
        <v>0.97438999999999998</v>
      </c>
      <c r="N21" s="205">
        <v>7.9527389999999993</v>
      </c>
      <c r="O21" s="213">
        <v>2.5812190854538788E-3</v>
      </c>
      <c r="P21" s="101"/>
      <c r="U21" s="128"/>
    </row>
    <row r="22" spans="1:21" x14ac:dyDescent="0.2">
      <c r="A22" s="174" t="s">
        <v>32</v>
      </c>
      <c r="B22" s="297">
        <v>0</v>
      </c>
      <c r="C22" s="205">
        <v>0</v>
      </c>
      <c r="D22" s="298">
        <v>0</v>
      </c>
      <c r="E22" s="297">
        <v>0</v>
      </c>
      <c r="F22" s="205">
        <v>0</v>
      </c>
      <c r="G22" s="298">
        <v>0</v>
      </c>
      <c r="H22" s="205">
        <v>0</v>
      </c>
      <c r="I22" s="205">
        <v>0</v>
      </c>
      <c r="J22" s="205">
        <v>0</v>
      </c>
      <c r="K22" s="297">
        <v>0</v>
      </c>
      <c r="L22" s="205">
        <v>0</v>
      </c>
      <c r="M22" s="298">
        <v>0</v>
      </c>
      <c r="N22" s="205">
        <v>0</v>
      </c>
      <c r="O22" s="213">
        <v>0</v>
      </c>
      <c r="P22" s="101"/>
      <c r="U22" s="128"/>
    </row>
    <row r="23" spans="1:21" x14ac:dyDescent="0.2">
      <c r="A23" s="174" t="s">
        <v>3</v>
      </c>
      <c r="B23" s="297">
        <v>0</v>
      </c>
      <c r="C23" s="205">
        <v>0</v>
      </c>
      <c r="D23" s="298">
        <v>0</v>
      </c>
      <c r="E23" s="297">
        <v>0</v>
      </c>
      <c r="F23" s="205">
        <v>0</v>
      </c>
      <c r="G23" s="298">
        <v>0</v>
      </c>
      <c r="H23" s="205">
        <v>0</v>
      </c>
      <c r="I23" s="205">
        <v>0</v>
      </c>
      <c r="J23" s="205">
        <v>0</v>
      </c>
      <c r="K23" s="297">
        <v>0</v>
      </c>
      <c r="L23" s="205">
        <v>0</v>
      </c>
      <c r="M23" s="298">
        <v>0</v>
      </c>
      <c r="N23" s="205">
        <v>0</v>
      </c>
      <c r="O23" s="213">
        <v>0</v>
      </c>
      <c r="P23" s="101"/>
      <c r="U23" s="128"/>
    </row>
    <row r="24" spans="1:21" x14ac:dyDescent="0.2">
      <c r="A24" s="174" t="s">
        <v>31</v>
      </c>
      <c r="B24" s="297">
        <v>1.3146199999999999</v>
      </c>
      <c r="C24" s="205">
        <v>1.0162100000000001</v>
      </c>
      <c r="D24" s="298">
        <v>8.5999999999999993E-2</v>
      </c>
      <c r="E24" s="297">
        <v>0.56929999999999992</v>
      </c>
      <c r="F24" s="205">
        <v>0.27360000000000001</v>
      </c>
      <c r="G24" s="298">
        <v>8.4400000000000003E-2</v>
      </c>
      <c r="H24" s="205">
        <v>0.93910000000000005</v>
      </c>
      <c r="I24" s="205">
        <v>0.93486000000000002</v>
      </c>
      <c r="J24" s="205">
        <v>0.79870000000000008</v>
      </c>
      <c r="K24" s="297">
        <v>0.18569999999999998</v>
      </c>
      <c r="L24" s="205">
        <v>9.4E-2</v>
      </c>
      <c r="M24" s="298">
        <v>0.12</v>
      </c>
      <c r="N24" s="205">
        <v>6.4164900000000005</v>
      </c>
      <c r="O24" s="213">
        <v>1.6632707661298898E-2</v>
      </c>
      <c r="P24" s="101"/>
      <c r="U24" s="128"/>
    </row>
    <row r="25" spans="1:21" x14ac:dyDescent="0.2">
      <c r="A25" s="174" t="s">
        <v>30</v>
      </c>
      <c r="B25" s="297">
        <v>73.528002999999998</v>
      </c>
      <c r="C25" s="205">
        <v>72.97824300000002</v>
      </c>
      <c r="D25" s="298">
        <v>61.672301999999995</v>
      </c>
      <c r="E25" s="297">
        <v>48.847541000000014</v>
      </c>
      <c r="F25" s="205">
        <v>36.850277999999996</v>
      </c>
      <c r="G25" s="298">
        <v>23.890120999999997</v>
      </c>
      <c r="H25" s="205">
        <v>21.827989000000002</v>
      </c>
      <c r="I25" s="205">
        <v>22.408963000000004</v>
      </c>
      <c r="J25" s="205">
        <v>21.931958000000002</v>
      </c>
      <c r="K25" s="297">
        <v>50.170840999999996</v>
      </c>
      <c r="L25" s="205">
        <v>65.273662999999999</v>
      </c>
      <c r="M25" s="298">
        <v>80.174096000000006</v>
      </c>
      <c r="N25" s="205">
        <v>579.55399800000009</v>
      </c>
      <c r="O25" s="213">
        <v>2.9536010946499144E-2</v>
      </c>
      <c r="P25" s="101"/>
      <c r="U25" s="98"/>
    </row>
    <row r="26" spans="1:21" ht="13.5" customHeight="1" x14ac:dyDescent="0.2">
      <c r="A26" s="172" t="s">
        <v>305</v>
      </c>
      <c r="B26" s="295">
        <v>198.448544</v>
      </c>
      <c r="C26" s="204">
        <v>185.71215900000001</v>
      </c>
      <c r="D26" s="296">
        <v>161.13043199999998</v>
      </c>
      <c r="E26" s="295">
        <v>129.51156400000002</v>
      </c>
      <c r="F26" s="204">
        <v>68.590601000000021</v>
      </c>
      <c r="G26" s="296">
        <v>38.268243999999996</v>
      </c>
      <c r="H26" s="204">
        <v>32.586286999999999</v>
      </c>
      <c r="I26" s="204">
        <v>34.050651000000002</v>
      </c>
      <c r="J26" s="204">
        <v>35.29390699999999</v>
      </c>
      <c r="K26" s="295">
        <v>84.595731999999998</v>
      </c>
      <c r="L26" s="204">
        <v>161.865838</v>
      </c>
      <c r="M26" s="296">
        <v>200.59000700000001</v>
      </c>
      <c r="N26" s="204">
        <v>1330.6439659999999</v>
      </c>
      <c r="O26" s="212">
        <v>1.9474531716524923E-2</v>
      </c>
      <c r="P26" s="10"/>
      <c r="U26" s="78"/>
    </row>
    <row r="27" spans="1:21" ht="12.75" customHeight="1" x14ac:dyDescent="0.2">
      <c r="A27" s="174" t="s">
        <v>26</v>
      </c>
      <c r="B27" s="297">
        <v>18.637597000000003</v>
      </c>
      <c r="C27" s="205">
        <v>17.925691999999998</v>
      </c>
      <c r="D27" s="298">
        <v>15.424354000000001</v>
      </c>
      <c r="E27" s="297">
        <v>11.039121</v>
      </c>
      <c r="F27" s="205">
        <v>6.2553700000000001</v>
      </c>
      <c r="G27" s="298">
        <v>5.1085599999999998</v>
      </c>
      <c r="H27" s="205">
        <v>3.8799399999999999</v>
      </c>
      <c r="I27" s="205">
        <v>4.1698600000000008</v>
      </c>
      <c r="J27" s="205">
        <v>4.6381600000000009</v>
      </c>
      <c r="K27" s="297">
        <v>8.5773899999999994</v>
      </c>
      <c r="L27" s="205">
        <v>15.351184999999999</v>
      </c>
      <c r="M27" s="298">
        <v>16.227066000000001</v>
      </c>
      <c r="N27" s="205">
        <v>127.234295</v>
      </c>
      <c r="O27" s="213">
        <v>7.1780422364022007E-3</v>
      </c>
      <c r="P27" s="101"/>
      <c r="U27" s="78"/>
    </row>
    <row r="28" spans="1:21" ht="12.75" customHeight="1" x14ac:dyDescent="0.2">
      <c r="A28" s="174" t="s">
        <v>0</v>
      </c>
      <c r="B28" s="297">
        <v>6.14377</v>
      </c>
      <c r="C28" s="205">
        <v>5.3788599999999995</v>
      </c>
      <c r="D28" s="298">
        <v>4.8150200000000005</v>
      </c>
      <c r="E28" s="297">
        <v>3.5685199999999999</v>
      </c>
      <c r="F28" s="205">
        <v>1.8002400000000001</v>
      </c>
      <c r="G28" s="298">
        <v>1.3044500000000001</v>
      </c>
      <c r="H28" s="205">
        <v>1.3556600000000001</v>
      </c>
      <c r="I28" s="205">
        <v>1.3556600000000001</v>
      </c>
      <c r="J28" s="205">
        <v>1.59697</v>
      </c>
      <c r="K28" s="297">
        <v>3.3204199999999999</v>
      </c>
      <c r="L28" s="205">
        <v>4.8303599999999998</v>
      </c>
      <c r="M28" s="298">
        <v>5.5733000000000006</v>
      </c>
      <c r="N28" s="205">
        <v>41.043230000000001</v>
      </c>
      <c r="O28" s="213">
        <v>2.776294015539103E-2</v>
      </c>
      <c r="P28" s="101"/>
      <c r="U28" s="78"/>
    </row>
    <row r="29" spans="1:21" ht="12.75" customHeight="1" x14ac:dyDescent="0.2">
      <c r="A29" s="174" t="s">
        <v>1</v>
      </c>
      <c r="B29" s="297">
        <v>0.57123999999999997</v>
      </c>
      <c r="C29" s="205">
        <v>0.55482999999999993</v>
      </c>
      <c r="D29" s="298">
        <v>0.41336000000000001</v>
      </c>
      <c r="E29" s="297">
        <v>0.31905</v>
      </c>
      <c r="F29" s="205">
        <v>0.10226</v>
      </c>
      <c r="G29" s="298">
        <v>2.877E-2</v>
      </c>
      <c r="H29" s="205">
        <v>2.8120000000000003E-2</v>
      </c>
      <c r="I29" s="205">
        <v>3.2170000000000004E-2</v>
      </c>
      <c r="J29" s="205">
        <v>3.372E-2</v>
      </c>
      <c r="K29" s="297">
        <v>0.16727</v>
      </c>
      <c r="L29" s="205">
        <v>0.42492000000000002</v>
      </c>
      <c r="M29" s="298">
        <v>0.57630999999999999</v>
      </c>
      <c r="N29" s="205">
        <v>3.2520199999999999</v>
      </c>
      <c r="O29" s="213">
        <v>6.1986502548765617E-3</v>
      </c>
      <c r="P29" s="101"/>
      <c r="U29" s="78"/>
    </row>
    <row r="30" spans="1:21" ht="12.75" customHeight="1" x14ac:dyDescent="0.2">
      <c r="A30" s="174" t="s">
        <v>2</v>
      </c>
      <c r="B30" s="297">
        <v>0.75042999999999993</v>
      </c>
      <c r="C30" s="205">
        <v>0.70083999999999991</v>
      </c>
      <c r="D30" s="298">
        <v>0.52803999999999995</v>
      </c>
      <c r="E30" s="297">
        <v>0.34849000000000002</v>
      </c>
      <c r="F30" s="205">
        <v>9.5810000000000006E-2</v>
      </c>
      <c r="G30" s="298">
        <v>9.1000000000000004E-3</v>
      </c>
      <c r="H30" s="205">
        <v>4.7000000000000002E-3</v>
      </c>
      <c r="I30" s="205">
        <v>5.9000000000000007E-3</v>
      </c>
      <c r="J30" s="205">
        <v>7.4000000000000003E-3</v>
      </c>
      <c r="K30" s="297">
        <v>0.14760000000000001</v>
      </c>
      <c r="L30" s="205">
        <v>0.42596000000000006</v>
      </c>
      <c r="M30" s="298">
        <v>0.59440000000000004</v>
      </c>
      <c r="N30" s="205">
        <v>3.6186700000000007</v>
      </c>
      <c r="O30" s="213">
        <v>1.5582608044409496E-2</v>
      </c>
      <c r="P30" s="101"/>
    </row>
    <row r="31" spans="1:21" x14ac:dyDescent="0.2">
      <c r="A31" s="174" t="s">
        <v>6</v>
      </c>
      <c r="B31" s="297">
        <v>4.9020419999999998</v>
      </c>
      <c r="C31" s="205">
        <v>5.3454790000000001</v>
      </c>
      <c r="D31" s="298">
        <v>5.5061340000000003</v>
      </c>
      <c r="E31" s="297">
        <v>5.3234729999999999</v>
      </c>
      <c r="F31" s="205">
        <v>3.9815709999999997</v>
      </c>
      <c r="G31" s="298">
        <v>2.9028700000000001</v>
      </c>
      <c r="H31" s="205">
        <v>1.8515999999999999</v>
      </c>
      <c r="I31" s="205">
        <v>2.2970699999999997</v>
      </c>
      <c r="J31" s="205">
        <v>2.14798</v>
      </c>
      <c r="K31" s="297">
        <v>3.7953260000000002</v>
      </c>
      <c r="L31" s="205">
        <v>6.6664029999999999</v>
      </c>
      <c r="M31" s="298">
        <v>7.6780330000000001</v>
      </c>
      <c r="N31" s="205">
        <v>52.397981000000001</v>
      </c>
      <c r="O31" s="213">
        <v>0.14459310316532073</v>
      </c>
      <c r="P31" s="101"/>
    </row>
    <row r="32" spans="1:21" x14ac:dyDescent="0.2">
      <c r="A32" s="174" t="s">
        <v>25</v>
      </c>
      <c r="B32" s="297">
        <v>116.58029300000001</v>
      </c>
      <c r="C32" s="205">
        <v>108.95122000000001</v>
      </c>
      <c r="D32" s="298">
        <v>94.322104999999993</v>
      </c>
      <c r="E32" s="297">
        <v>78.310303000000019</v>
      </c>
      <c r="F32" s="205">
        <v>42.530523000000009</v>
      </c>
      <c r="G32" s="298">
        <v>22.588771999999999</v>
      </c>
      <c r="H32" s="205">
        <v>19.451898</v>
      </c>
      <c r="I32" s="205">
        <v>19.947354000000001</v>
      </c>
      <c r="J32" s="205">
        <v>20.512716999999995</v>
      </c>
      <c r="K32" s="297">
        <v>50.671356000000003</v>
      </c>
      <c r="L32" s="205">
        <v>95.245974000000004</v>
      </c>
      <c r="M32" s="298">
        <v>121.06396600000002</v>
      </c>
      <c r="N32" s="205">
        <v>790.17648100000019</v>
      </c>
      <c r="O32" s="213">
        <v>2.582512978990744E-2</v>
      </c>
      <c r="P32" s="101"/>
    </row>
    <row r="33" spans="1:16" x14ac:dyDescent="0.2">
      <c r="A33" s="174" t="s">
        <v>5</v>
      </c>
      <c r="B33" s="297">
        <v>50.814988000000007</v>
      </c>
      <c r="C33" s="205">
        <v>46.813068000000008</v>
      </c>
      <c r="D33" s="298">
        <v>40.079729</v>
      </c>
      <c r="E33" s="297">
        <v>30.579417000000003</v>
      </c>
      <c r="F33" s="205">
        <v>13.813527000000004</v>
      </c>
      <c r="G33" s="298">
        <v>6.3257219999999998</v>
      </c>
      <c r="H33" s="205">
        <v>4.9760990000000014</v>
      </c>
      <c r="I33" s="205">
        <v>5.4188970000000003</v>
      </c>
      <c r="J33" s="205">
        <v>5.8641299999999994</v>
      </c>
      <c r="K33" s="297">
        <v>17.236879999999996</v>
      </c>
      <c r="L33" s="205">
        <v>38.833036</v>
      </c>
      <c r="M33" s="298">
        <v>48.587741999999992</v>
      </c>
      <c r="N33" s="205">
        <v>309.34323499999999</v>
      </c>
      <c r="O33" s="213">
        <v>1.9526228976655097E-2</v>
      </c>
      <c r="P33" s="101"/>
    </row>
    <row r="34" spans="1:16" x14ac:dyDescent="0.2">
      <c r="A34" s="174" t="s">
        <v>3</v>
      </c>
      <c r="B34" s="297">
        <v>4.8184000000000005E-2</v>
      </c>
      <c r="C34" s="205">
        <v>4.2169999999999999E-2</v>
      </c>
      <c r="D34" s="298">
        <v>4.1689999999999998E-2</v>
      </c>
      <c r="E34" s="297">
        <v>2.3189999999999999E-2</v>
      </c>
      <c r="F34" s="205">
        <v>1.1300000000000001E-2</v>
      </c>
      <c r="G34" s="298">
        <v>0</v>
      </c>
      <c r="H34" s="205">
        <v>1.03827</v>
      </c>
      <c r="I34" s="205">
        <v>0.82374000000000003</v>
      </c>
      <c r="J34" s="205">
        <v>0.49282999999999999</v>
      </c>
      <c r="K34" s="297">
        <v>0.67949000000000004</v>
      </c>
      <c r="L34" s="205">
        <v>8.7999999999999995E-2</v>
      </c>
      <c r="M34" s="298">
        <v>0.28919</v>
      </c>
      <c r="N34" s="205">
        <v>3.5780540000000003</v>
      </c>
      <c r="O34" s="213">
        <v>2.2867655677251825E-3</v>
      </c>
      <c r="P34" s="101"/>
    </row>
    <row r="35" spans="1:16" ht="11.45" customHeight="1" x14ac:dyDescent="0.2">
      <c r="A35" s="199" t="s">
        <v>172</v>
      </c>
      <c r="B35" s="71"/>
      <c r="C35" s="71"/>
      <c r="D35" s="8"/>
      <c r="F35" s="10"/>
      <c r="G35" s="103"/>
      <c r="H35" s="103"/>
      <c r="I35" s="103"/>
      <c r="J35" s="103"/>
      <c r="K35" s="103"/>
      <c r="O35" s="3"/>
    </row>
    <row r="36" spans="1:16" x14ac:dyDescent="0.2">
      <c r="A36" s="199"/>
      <c r="B36" s="71"/>
      <c r="C36" s="71"/>
    </row>
    <row r="37" spans="1:16" x14ac:dyDescent="0.2">
      <c r="B37" s="78"/>
      <c r="C37" s="78"/>
      <c r="D37" s="78"/>
    </row>
    <row r="38" spans="1:16" x14ac:dyDescent="0.2">
      <c r="B38" s="78"/>
      <c r="C38" s="78"/>
      <c r="D38" s="78"/>
    </row>
    <row r="39" spans="1:16" x14ac:dyDescent="0.2">
      <c r="B39" s="78"/>
      <c r="C39" s="78"/>
      <c r="D39" s="78"/>
      <c r="M39" s="109" t="s">
        <v>168</v>
      </c>
      <c r="N39" s="116">
        <f>O7</f>
        <v>1.6120143836738571E-2</v>
      </c>
    </row>
    <row r="40" spans="1:16" x14ac:dyDescent="0.2">
      <c r="B40" s="120"/>
      <c r="C40" s="120"/>
      <c r="D40" s="120"/>
      <c r="M40" s="109" t="s">
        <v>59</v>
      </c>
      <c r="N40" s="116">
        <f>O8</f>
        <v>2.4969480412563205E-2</v>
      </c>
    </row>
    <row r="41" spans="1:16" x14ac:dyDescent="0.2">
      <c r="B41" s="78"/>
      <c r="C41" s="78"/>
      <c r="D41" s="78"/>
      <c r="M41" s="109" t="s">
        <v>117</v>
      </c>
      <c r="N41" s="116">
        <f>O9</f>
        <v>1.9344225752173906E-2</v>
      </c>
    </row>
  </sheetData>
  <mergeCells count="6">
    <mergeCell ref="O5:O6"/>
    <mergeCell ref="B5:D5"/>
    <mergeCell ref="E5:G5"/>
    <mergeCell ref="H5:J5"/>
    <mergeCell ref="K5:M5"/>
    <mergeCell ref="N5:N6"/>
  </mergeCells>
  <conditionalFormatting sqref="O27:O34">
    <cfRule type="dataBar" priority="1">
      <dataBar>
        <cfvo type="num" val="0"/>
        <cfvo type="num" val="1"/>
        <color theme="9"/>
      </dataBar>
      <extLst>
        <ext xmlns:x14="http://schemas.microsoft.com/office/spreadsheetml/2009/9/main" uri="{B025F937-C7B1-47D3-B67F-A62EFF666E3E}">
          <x14:id>{F8394BEE-CFA3-48C5-AEE8-EF2DBA986E2D}</x14:id>
        </ext>
      </extLst>
    </cfRule>
  </conditionalFormatting>
  <conditionalFormatting sqref="O10:O25">
    <cfRule type="dataBar" priority="2">
      <dataBar>
        <cfvo type="num" val="0"/>
        <cfvo type="num" val="1"/>
        <color theme="9"/>
      </dataBar>
      <extLst>
        <ext xmlns:x14="http://schemas.microsoft.com/office/spreadsheetml/2009/9/main" uri="{B025F937-C7B1-47D3-B67F-A62EFF666E3E}">
          <x14:id>{5A266521-9702-49CC-8735-2801FAA5A20F}</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F8394BEE-CFA3-48C5-AEE8-EF2DBA986E2D}">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 xmlns:xm="http://schemas.microsoft.com/office/excel/2006/main">
          <x14:cfRule type="dataBar" id="{5A266521-9702-49CC-8735-2801FAA5A20F}">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35"/>
  <dimension ref="A1:U42"/>
  <sheetViews>
    <sheetView showGridLines="0" view="pageBreakPreview" zoomScaleNormal="70" zoomScaleSheetLayoutView="100" workbookViewId="0">
      <selection activeCell="N48" sqref="N48"/>
    </sheetView>
  </sheetViews>
  <sheetFormatPr defaultColWidth="9.140625" defaultRowHeight="12" x14ac:dyDescent="0.2"/>
  <cols>
    <col min="1" max="1" width="33.28515625" style="74" customWidth="1"/>
    <col min="2" max="2" width="7.7109375" style="74" customWidth="1"/>
    <col min="3" max="14" width="8" style="74" customWidth="1"/>
    <col min="15" max="15" width="6.85546875" style="74" customWidth="1"/>
    <col min="16" max="21" width="9.140625" style="74" customWidth="1"/>
    <col min="22" max="16384" width="9.140625" style="74"/>
  </cols>
  <sheetData>
    <row r="1" spans="1:21" ht="18" x14ac:dyDescent="0.25">
      <c r="A1" s="248" t="s">
        <v>286</v>
      </c>
      <c r="O1" s="251" t="str">
        <f>'3'!N1</f>
        <v>2023</v>
      </c>
    </row>
    <row r="2" spans="1:21" ht="1.5" customHeight="1" x14ac:dyDescent="0.2">
      <c r="F2" s="103"/>
      <c r="G2" s="103"/>
      <c r="H2" s="103"/>
      <c r="I2" s="103"/>
      <c r="J2" s="103"/>
      <c r="K2" s="103"/>
    </row>
    <row r="3" spans="1:21" ht="12" customHeight="1" x14ac:dyDescent="0.2">
      <c r="F3" s="103"/>
      <c r="G3" s="103"/>
      <c r="H3" s="103"/>
      <c r="I3" s="103"/>
      <c r="J3" s="103"/>
      <c r="K3" s="103"/>
    </row>
    <row r="4" spans="1:21" x14ac:dyDescent="0.2">
      <c r="A4" s="7"/>
      <c r="B4" s="127"/>
      <c r="C4" s="127"/>
      <c r="D4" s="127"/>
      <c r="E4" s="127"/>
      <c r="F4" s="109"/>
      <c r="K4" s="109"/>
      <c r="L4" s="126"/>
    </row>
    <row r="5" spans="1:21" ht="12.75" customHeight="1" x14ac:dyDescent="0.2">
      <c r="A5" s="178"/>
      <c r="B5" s="333" t="s">
        <v>42</v>
      </c>
      <c r="C5" s="334"/>
      <c r="D5" s="335"/>
      <c r="E5" s="333" t="s">
        <v>43</v>
      </c>
      <c r="F5" s="334"/>
      <c r="G5" s="335"/>
      <c r="H5" s="334" t="s">
        <v>44</v>
      </c>
      <c r="I5" s="334"/>
      <c r="J5" s="334"/>
      <c r="K5" s="333" t="s">
        <v>45</v>
      </c>
      <c r="L5" s="334"/>
      <c r="M5" s="335"/>
      <c r="N5" s="336" t="s">
        <v>7</v>
      </c>
      <c r="O5" s="343" t="s">
        <v>216</v>
      </c>
    </row>
    <row r="6" spans="1:21" x14ac:dyDescent="0.2">
      <c r="A6" s="177"/>
      <c r="B6" s="289" t="s">
        <v>8</v>
      </c>
      <c r="C6" s="288" t="s">
        <v>9</v>
      </c>
      <c r="D6" s="290" t="s">
        <v>10</v>
      </c>
      <c r="E6" s="289" t="s">
        <v>11</v>
      </c>
      <c r="F6" s="288" t="s">
        <v>12</v>
      </c>
      <c r="G6" s="290" t="s">
        <v>13</v>
      </c>
      <c r="H6" s="232" t="s">
        <v>14</v>
      </c>
      <c r="I6" s="232" t="s">
        <v>15</v>
      </c>
      <c r="J6" s="232" t="s">
        <v>16</v>
      </c>
      <c r="K6" s="289" t="s">
        <v>17</v>
      </c>
      <c r="L6" s="288" t="s">
        <v>18</v>
      </c>
      <c r="M6" s="290" t="s">
        <v>19</v>
      </c>
      <c r="N6" s="336"/>
      <c r="O6" s="343"/>
      <c r="P6" s="109"/>
      <c r="U6" s="109"/>
    </row>
    <row r="7" spans="1:21" ht="13.5" x14ac:dyDescent="0.2">
      <c r="A7" s="171" t="s">
        <v>203</v>
      </c>
      <c r="B7" s="295">
        <v>961.25749999999994</v>
      </c>
      <c r="C7" s="204">
        <v>961.25749999999994</v>
      </c>
      <c r="D7" s="296">
        <v>961.51749999999993</v>
      </c>
      <c r="E7" s="295">
        <v>961.4905</v>
      </c>
      <c r="F7" s="204">
        <v>961.4905</v>
      </c>
      <c r="G7" s="296">
        <v>961.4905</v>
      </c>
      <c r="H7" s="204">
        <v>961.4905</v>
      </c>
      <c r="I7" s="204">
        <v>961.4905</v>
      </c>
      <c r="J7" s="204">
        <v>961.4905</v>
      </c>
      <c r="K7" s="295">
        <v>961.55049999999994</v>
      </c>
      <c r="L7" s="204">
        <v>962.05049999999994</v>
      </c>
      <c r="M7" s="296">
        <v>962.05049999999994</v>
      </c>
      <c r="N7" s="204">
        <v>962.05049999999994</v>
      </c>
      <c r="O7" s="211">
        <v>2.53756715812208E-2</v>
      </c>
      <c r="P7" s="111"/>
      <c r="U7" s="60"/>
    </row>
    <row r="8" spans="1:21" x14ac:dyDescent="0.2">
      <c r="A8" s="171" t="s">
        <v>163</v>
      </c>
      <c r="B8" s="295">
        <v>565.49600999999996</v>
      </c>
      <c r="C8" s="204">
        <v>477.79443700000007</v>
      </c>
      <c r="D8" s="296">
        <v>406.61442099999999</v>
      </c>
      <c r="E8" s="295">
        <v>343.59054699999984</v>
      </c>
      <c r="F8" s="204">
        <v>249.161925</v>
      </c>
      <c r="G8" s="296">
        <v>185.17685699999996</v>
      </c>
      <c r="H8" s="204">
        <v>156.24576300000001</v>
      </c>
      <c r="I8" s="204">
        <v>165.65793699999998</v>
      </c>
      <c r="J8" s="204">
        <v>222.50043800000009</v>
      </c>
      <c r="K8" s="295">
        <v>405.45037799999983</v>
      </c>
      <c r="L8" s="204">
        <v>507.47109700000004</v>
      </c>
      <c r="M8" s="296">
        <v>579.25019199999997</v>
      </c>
      <c r="N8" s="204">
        <v>4264.4100019999996</v>
      </c>
      <c r="O8" s="211">
        <v>3.0260561634541657E-2</v>
      </c>
      <c r="P8" s="111"/>
      <c r="U8" s="60"/>
    </row>
    <row r="9" spans="1:21" x14ac:dyDescent="0.2">
      <c r="A9" s="171" t="s">
        <v>164</v>
      </c>
      <c r="B9" s="295">
        <v>348.14191399999999</v>
      </c>
      <c r="C9" s="204">
        <v>345.625136</v>
      </c>
      <c r="D9" s="296">
        <v>300.49998199999999</v>
      </c>
      <c r="E9" s="295">
        <v>250.97468300000003</v>
      </c>
      <c r="F9" s="204">
        <v>172.048744</v>
      </c>
      <c r="G9" s="296">
        <v>118.824155</v>
      </c>
      <c r="H9" s="204">
        <v>93.048788000000002</v>
      </c>
      <c r="I9" s="204">
        <v>94.855115000000012</v>
      </c>
      <c r="J9" s="204">
        <v>110.330691</v>
      </c>
      <c r="K9" s="295">
        <v>202.83822800000002</v>
      </c>
      <c r="L9" s="204">
        <v>299.31938600000001</v>
      </c>
      <c r="M9" s="296">
        <v>348.17698999999999</v>
      </c>
      <c r="N9" s="204">
        <v>2684.6838120000002</v>
      </c>
      <c r="O9" s="212">
        <v>3.5416714983530849E-2</v>
      </c>
      <c r="P9" s="101"/>
      <c r="U9" s="104"/>
    </row>
    <row r="10" spans="1:21" x14ac:dyDescent="0.2">
      <c r="A10" s="174" t="s">
        <v>40</v>
      </c>
      <c r="B10" s="297">
        <v>57.941989</v>
      </c>
      <c r="C10" s="205">
        <v>61.319335000000002</v>
      </c>
      <c r="D10" s="298">
        <v>82.157493999999986</v>
      </c>
      <c r="E10" s="297">
        <v>75.753230000000016</v>
      </c>
      <c r="F10" s="205">
        <v>51.131574000000001</v>
      </c>
      <c r="G10" s="298">
        <v>22.37913</v>
      </c>
      <c r="H10" s="205">
        <v>20.279520000000002</v>
      </c>
      <c r="I10" s="205">
        <v>18.615490000000001</v>
      </c>
      <c r="J10" s="205">
        <v>18.48705</v>
      </c>
      <c r="K10" s="297">
        <v>29.77871</v>
      </c>
      <c r="L10" s="205">
        <v>44.871209999999998</v>
      </c>
      <c r="M10" s="298">
        <v>26.230059999999998</v>
      </c>
      <c r="N10" s="205">
        <v>508.94479200000001</v>
      </c>
      <c r="O10" s="213">
        <v>6.6055327841393341E-2</v>
      </c>
      <c r="P10" s="101"/>
      <c r="U10" s="128"/>
    </row>
    <row r="11" spans="1:21" x14ac:dyDescent="0.2">
      <c r="A11" s="174" t="s">
        <v>39</v>
      </c>
      <c r="B11" s="297">
        <v>4.6760000000000002</v>
      </c>
      <c r="C11" s="205">
        <v>3.6930000000000001</v>
      </c>
      <c r="D11" s="298">
        <v>3.4430000000000001</v>
      </c>
      <c r="E11" s="297">
        <v>2.8809999999999998</v>
      </c>
      <c r="F11" s="205">
        <v>1.823</v>
      </c>
      <c r="G11" s="298">
        <v>0.66400000000000003</v>
      </c>
      <c r="H11" s="205">
        <v>0.65600000000000003</v>
      </c>
      <c r="I11" s="205">
        <v>0.54800000000000004</v>
      </c>
      <c r="J11" s="205">
        <v>0.79800000000000004</v>
      </c>
      <c r="K11" s="297">
        <v>1.958</v>
      </c>
      <c r="L11" s="205">
        <v>2.72</v>
      </c>
      <c r="M11" s="298">
        <v>3.444</v>
      </c>
      <c r="N11" s="205">
        <v>27.303999999999998</v>
      </c>
      <c r="O11" s="213">
        <v>4.8627833026091125E-2</v>
      </c>
      <c r="P11" s="101"/>
      <c r="U11" s="128"/>
    </row>
    <row r="12" spans="1:21" x14ac:dyDescent="0.2">
      <c r="A12" s="174" t="s">
        <v>38</v>
      </c>
      <c r="B12" s="297">
        <v>5.7295400000000001</v>
      </c>
      <c r="C12" s="205">
        <v>0.55598000000000003</v>
      </c>
      <c r="D12" s="298">
        <v>0.42712</v>
      </c>
      <c r="E12" s="297">
        <v>0</v>
      </c>
      <c r="F12" s="205">
        <v>0.41958999999999996</v>
      </c>
      <c r="G12" s="298">
        <v>1.1407799999999999</v>
      </c>
      <c r="H12" s="205">
        <v>0.52025999999999994</v>
      </c>
      <c r="I12" s="205">
        <v>0.68540999999999996</v>
      </c>
      <c r="J12" s="205">
        <v>0.20734</v>
      </c>
      <c r="K12" s="297">
        <v>1.269E-2</v>
      </c>
      <c r="L12" s="205">
        <v>0</v>
      </c>
      <c r="M12" s="298">
        <v>0</v>
      </c>
      <c r="N12" s="205">
        <v>9.6987100000000002</v>
      </c>
      <c r="O12" s="213">
        <v>1.3707258012373869E-3</v>
      </c>
      <c r="P12" s="101"/>
      <c r="U12" s="128"/>
    </row>
    <row r="13" spans="1:21" x14ac:dyDescent="0.2">
      <c r="A13" s="174" t="s">
        <v>60</v>
      </c>
      <c r="B13" s="297">
        <v>0</v>
      </c>
      <c r="C13" s="205">
        <v>0</v>
      </c>
      <c r="D13" s="298">
        <v>0</v>
      </c>
      <c r="E13" s="297">
        <v>0</v>
      </c>
      <c r="F13" s="205">
        <v>0</v>
      </c>
      <c r="G13" s="298">
        <v>0</v>
      </c>
      <c r="H13" s="205">
        <v>0</v>
      </c>
      <c r="I13" s="205">
        <v>0</v>
      </c>
      <c r="J13" s="205">
        <v>0</v>
      </c>
      <c r="K13" s="297">
        <v>0</v>
      </c>
      <c r="L13" s="205">
        <v>0</v>
      </c>
      <c r="M13" s="298">
        <v>0</v>
      </c>
      <c r="N13" s="205">
        <v>0</v>
      </c>
      <c r="O13" s="213">
        <v>0</v>
      </c>
      <c r="P13" s="101"/>
      <c r="U13" s="128"/>
    </row>
    <row r="14" spans="1:21" x14ac:dyDescent="0.2">
      <c r="A14" s="174" t="s">
        <v>61</v>
      </c>
      <c r="B14" s="297">
        <v>0</v>
      </c>
      <c r="C14" s="205">
        <v>0</v>
      </c>
      <c r="D14" s="298">
        <v>0</v>
      </c>
      <c r="E14" s="297">
        <v>0</v>
      </c>
      <c r="F14" s="205">
        <v>0</v>
      </c>
      <c r="G14" s="298">
        <v>0</v>
      </c>
      <c r="H14" s="205">
        <v>0</v>
      </c>
      <c r="I14" s="205">
        <v>0</v>
      </c>
      <c r="J14" s="205">
        <v>0</v>
      </c>
      <c r="K14" s="297">
        <v>0</v>
      </c>
      <c r="L14" s="205">
        <v>0</v>
      </c>
      <c r="M14" s="298">
        <v>0</v>
      </c>
      <c r="N14" s="205">
        <v>0</v>
      </c>
      <c r="O14" s="213">
        <v>0</v>
      </c>
      <c r="P14" s="101"/>
      <c r="U14" s="128"/>
    </row>
    <row r="15" spans="1:21" x14ac:dyDescent="0.2">
      <c r="A15" s="174" t="s">
        <v>62</v>
      </c>
      <c r="B15" s="297">
        <v>0</v>
      </c>
      <c r="C15" s="205">
        <v>0</v>
      </c>
      <c r="D15" s="298">
        <v>0</v>
      </c>
      <c r="E15" s="297">
        <v>1.9499999999999999E-3</v>
      </c>
      <c r="F15" s="205">
        <v>2.2499999999999998E-3</v>
      </c>
      <c r="G15" s="298">
        <v>1.98E-3</v>
      </c>
      <c r="H15" s="205">
        <v>1.7600000000000001E-3</v>
      </c>
      <c r="I15" s="205">
        <v>1.47E-3</v>
      </c>
      <c r="J15" s="205">
        <v>1.49E-3</v>
      </c>
      <c r="K15" s="297">
        <v>5.9999999999999995E-4</v>
      </c>
      <c r="L15" s="205">
        <v>1.3000000000000002E-4</v>
      </c>
      <c r="M15" s="298">
        <v>0</v>
      </c>
      <c r="N15" s="205">
        <v>1.1629999999999998E-2</v>
      </c>
      <c r="O15" s="213">
        <v>2.3097853071438502E-2</v>
      </c>
      <c r="P15" s="101"/>
      <c r="U15" s="128"/>
    </row>
    <row r="16" spans="1:21" x14ac:dyDescent="0.2">
      <c r="A16" s="174" t="s">
        <v>37</v>
      </c>
      <c r="B16" s="297">
        <v>157.48078999999998</v>
      </c>
      <c r="C16" s="205">
        <v>154.81404999999998</v>
      </c>
      <c r="D16" s="298">
        <v>104.75855</v>
      </c>
      <c r="E16" s="297">
        <v>85.485860000000002</v>
      </c>
      <c r="F16" s="205">
        <v>58.955069999999999</v>
      </c>
      <c r="G16" s="298">
        <v>50.781419999999997</v>
      </c>
      <c r="H16" s="205">
        <v>34.894349999999996</v>
      </c>
      <c r="I16" s="205">
        <v>35.553020000000004</v>
      </c>
      <c r="J16" s="205">
        <v>50.126910000000002</v>
      </c>
      <c r="K16" s="297">
        <v>91.612040000000007</v>
      </c>
      <c r="L16" s="205">
        <v>138.25653</v>
      </c>
      <c r="M16" s="298">
        <v>199.423</v>
      </c>
      <c r="N16" s="205">
        <v>1162.1415900000002</v>
      </c>
      <c r="O16" s="213">
        <v>3.5040096775719516E-2</v>
      </c>
      <c r="P16" s="101"/>
      <c r="U16" s="128"/>
    </row>
    <row r="17" spans="1:21" x14ac:dyDescent="0.2">
      <c r="A17" s="174" t="s">
        <v>72</v>
      </c>
      <c r="B17" s="297">
        <v>0</v>
      </c>
      <c r="C17" s="205">
        <v>0</v>
      </c>
      <c r="D17" s="298">
        <v>0</v>
      </c>
      <c r="E17" s="297">
        <v>0</v>
      </c>
      <c r="F17" s="205">
        <v>0</v>
      </c>
      <c r="G17" s="298">
        <v>0</v>
      </c>
      <c r="H17" s="205">
        <v>0</v>
      </c>
      <c r="I17" s="205">
        <v>0</v>
      </c>
      <c r="J17" s="205">
        <v>0</v>
      </c>
      <c r="K17" s="297">
        <v>0</v>
      </c>
      <c r="L17" s="205">
        <v>0</v>
      </c>
      <c r="M17" s="298">
        <v>0</v>
      </c>
      <c r="N17" s="205">
        <v>0</v>
      </c>
      <c r="O17" s="213">
        <v>0</v>
      </c>
      <c r="P17" s="101"/>
      <c r="U17" s="128"/>
    </row>
    <row r="18" spans="1:21" x14ac:dyDescent="0.2">
      <c r="A18" s="174" t="s">
        <v>36</v>
      </c>
      <c r="B18" s="297">
        <v>0</v>
      </c>
      <c r="C18" s="205">
        <v>0</v>
      </c>
      <c r="D18" s="298">
        <v>0</v>
      </c>
      <c r="E18" s="297">
        <v>0</v>
      </c>
      <c r="F18" s="205">
        <v>0</v>
      </c>
      <c r="G18" s="298">
        <v>0</v>
      </c>
      <c r="H18" s="205">
        <v>0</v>
      </c>
      <c r="I18" s="205">
        <v>0</v>
      </c>
      <c r="J18" s="205">
        <v>0</v>
      </c>
      <c r="K18" s="297">
        <v>0</v>
      </c>
      <c r="L18" s="205">
        <v>0</v>
      </c>
      <c r="M18" s="298">
        <v>0</v>
      </c>
      <c r="N18" s="205">
        <v>0</v>
      </c>
      <c r="O18" s="213">
        <v>0</v>
      </c>
      <c r="P18" s="101"/>
      <c r="U18" s="128"/>
    </row>
    <row r="19" spans="1:21" x14ac:dyDescent="0.2">
      <c r="A19" s="174" t="s">
        <v>35</v>
      </c>
      <c r="B19" s="297">
        <v>0</v>
      </c>
      <c r="C19" s="205">
        <v>0</v>
      </c>
      <c r="D19" s="298">
        <v>0</v>
      </c>
      <c r="E19" s="297">
        <v>0</v>
      </c>
      <c r="F19" s="205">
        <v>0</v>
      </c>
      <c r="G19" s="298">
        <v>0</v>
      </c>
      <c r="H19" s="205">
        <v>0</v>
      </c>
      <c r="I19" s="205">
        <v>0</v>
      </c>
      <c r="J19" s="205">
        <v>0</v>
      </c>
      <c r="K19" s="297">
        <v>0</v>
      </c>
      <c r="L19" s="205">
        <v>0</v>
      </c>
      <c r="M19" s="298">
        <v>0</v>
      </c>
      <c r="N19" s="205">
        <v>0</v>
      </c>
      <c r="O19" s="213">
        <v>0</v>
      </c>
      <c r="P19" s="101"/>
      <c r="U19" s="128"/>
    </row>
    <row r="20" spans="1:21" x14ac:dyDescent="0.2">
      <c r="A20" s="174" t="s">
        <v>34</v>
      </c>
      <c r="B20" s="297">
        <v>0</v>
      </c>
      <c r="C20" s="205">
        <v>0</v>
      </c>
      <c r="D20" s="298">
        <v>0</v>
      </c>
      <c r="E20" s="297">
        <v>0</v>
      </c>
      <c r="F20" s="205">
        <v>0</v>
      </c>
      <c r="G20" s="298">
        <v>0</v>
      </c>
      <c r="H20" s="205">
        <v>0</v>
      </c>
      <c r="I20" s="205">
        <v>0</v>
      </c>
      <c r="J20" s="205">
        <v>0</v>
      </c>
      <c r="K20" s="297">
        <v>0</v>
      </c>
      <c r="L20" s="205">
        <v>0</v>
      </c>
      <c r="M20" s="298">
        <v>0</v>
      </c>
      <c r="N20" s="205">
        <v>0</v>
      </c>
      <c r="O20" s="213">
        <v>0</v>
      </c>
      <c r="P20" s="101"/>
      <c r="U20" s="128"/>
    </row>
    <row r="21" spans="1:21" x14ac:dyDescent="0.2">
      <c r="A21" s="174" t="s">
        <v>33</v>
      </c>
      <c r="B21" s="297">
        <v>0</v>
      </c>
      <c r="C21" s="205">
        <v>0</v>
      </c>
      <c r="D21" s="298">
        <v>0</v>
      </c>
      <c r="E21" s="297">
        <v>0</v>
      </c>
      <c r="F21" s="205">
        <v>0</v>
      </c>
      <c r="G21" s="298">
        <v>0</v>
      </c>
      <c r="H21" s="205">
        <v>0</v>
      </c>
      <c r="I21" s="205">
        <v>0</v>
      </c>
      <c r="J21" s="205">
        <v>0</v>
      </c>
      <c r="K21" s="297">
        <v>0</v>
      </c>
      <c r="L21" s="205">
        <v>0</v>
      </c>
      <c r="M21" s="298">
        <v>0</v>
      </c>
      <c r="N21" s="205">
        <v>0</v>
      </c>
      <c r="O21" s="213">
        <v>0</v>
      </c>
      <c r="P21" s="101"/>
      <c r="U21" s="128"/>
    </row>
    <row r="22" spans="1:21" x14ac:dyDescent="0.2">
      <c r="A22" s="174" t="s">
        <v>32</v>
      </c>
      <c r="B22" s="297">
        <v>0</v>
      </c>
      <c r="C22" s="205">
        <v>0</v>
      </c>
      <c r="D22" s="298">
        <v>0</v>
      </c>
      <c r="E22" s="297">
        <v>0</v>
      </c>
      <c r="F22" s="205">
        <v>0</v>
      </c>
      <c r="G22" s="298">
        <v>0</v>
      </c>
      <c r="H22" s="205">
        <v>0</v>
      </c>
      <c r="I22" s="205">
        <v>0</v>
      </c>
      <c r="J22" s="205">
        <v>0</v>
      </c>
      <c r="K22" s="297">
        <v>0</v>
      </c>
      <c r="L22" s="205">
        <v>0</v>
      </c>
      <c r="M22" s="298">
        <v>0</v>
      </c>
      <c r="N22" s="205">
        <v>0</v>
      </c>
      <c r="O22" s="213">
        <v>0</v>
      </c>
      <c r="P22" s="101"/>
      <c r="U22" s="128"/>
    </row>
    <row r="23" spans="1:21" x14ac:dyDescent="0.2">
      <c r="A23" s="174" t="s">
        <v>3</v>
      </c>
      <c r="B23" s="297">
        <v>0</v>
      </c>
      <c r="C23" s="205">
        <v>0</v>
      </c>
      <c r="D23" s="298">
        <v>0</v>
      </c>
      <c r="E23" s="297">
        <v>0</v>
      </c>
      <c r="F23" s="205">
        <v>0</v>
      </c>
      <c r="G23" s="298">
        <v>0</v>
      </c>
      <c r="H23" s="205">
        <v>0</v>
      </c>
      <c r="I23" s="205">
        <v>0</v>
      </c>
      <c r="J23" s="205">
        <v>0</v>
      </c>
      <c r="K23" s="297">
        <v>0</v>
      </c>
      <c r="L23" s="205">
        <v>0</v>
      </c>
      <c r="M23" s="298">
        <v>0</v>
      </c>
      <c r="N23" s="205">
        <v>0</v>
      </c>
      <c r="O23" s="213">
        <v>0</v>
      </c>
      <c r="P23" s="101"/>
      <c r="U23" s="128"/>
    </row>
    <row r="24" spans="1:21" x14ac:dyDescent="0.2">
      <c r="A24" s="174" t="s">
        <v>31</v>
      </c>
      <c r="B24" s="297">
        <v>0.29499999999999998</v>
      </c>
      <c r="C24" s="205">
        <v>0.31</v>
      </c>
      <c r="D24" s="298">
        <v>0.23799999999999999</v>
      </c>
      <c r="E24" s="297">
        <v>0.20899999999999999</v>
      </c>
      <c r="F24" s="205">
        <v>0.13700000000000001</v>
      </c>
      <c r="G24" s="298">
        <v>0.19642999999999999</v>
      </c>
      <c r="H24" s="205">
        <v>8.3000000000000004E-2</v>
      </c>
      <c r="I24" s="205">
        <v>8.5999999999999993E-2</v>
      </c>
      <c r="J24" s="205">
        <v>7.9000000000000001E-2</v>
      </c>
      <c r="K24" s="297">
        <v>0.24180000000000001</v>
      </c>
      <c r="L24" s="205">
        <v>2.5729999999999999E-2</v>
      </c>
      <c r="M24" s="298">
        <v>0</v>
      </c>
      <c r="N24" s="205">
        <v>1.90096</v>
      </c>
      <c r="O24" s="213">
        <v>4.9276336370543319E-3</v>
      </c>
      <c r="P24" s="101"/>
      <c r="U24" s="128"/>
    </row>
    <row r="25" spans="1:21" x14ac:dyDescent="0.2">
      <c r="A25" s="174" t="s">
        <v>30</v>
      </c>
      <c r="B25" s="297">
        <v>122.01859499999999</v>
      </c>
      <c r="C25" s="205">
        <v>124.93277099999997</v>
      </c>
      <c r="D25" s="298">
        <v>109.475818</v>
      </c>
      <c r="E25" s="297">
        <v>86.643643000000012</v>
      </c>
      <c r="F25" s="205">
        <v>59.580259999999996</v>
      </c>
      <c r="G25" s="298">
        <v>43.660415</v>
      </c>
      <c r="H25" s="205">
        <v>36.613897999999999</v>
      </c>
      <c r="I25" s="205">
        <v>39.365725000000005</v>
      </c>
      <c r="J25" s="205">
        <v>40.630901000000001</v>
      </c>
      <c r="K25" s="297">
        <v>79.23438800000001</v>
      </c>
      <c r="L25" s="205">
        <v>113.44578600000001</v>
      </c>
      <c r="M25" s="298">
        <v>119.07993</v>
      </c>
      <c r="N25" s="205">
        <v>974.68212999999992</v>
      </c>
      <c r="O25" s="213">
        <v>4.9673062666090166E-2</v>
      </c>
      <c r="P25" s="101"/>
      <c r="U25" s="98"/>
    </row>
    <row r="26" spans="1:21" ht="13.5" customHeight="1" x14ac:dyDescent="0.2">
      <c r="A26" s="172" t="s">
        <v>190</v>
      </c>
      <c r="B26" s="295">
        <v>152.03819999999999</v>
      </c>
      <c r="C26" s="204">
        <v>147.63589999999999</v>
      </c>
      <c r="D26" s="296">
        <v>126.68679999999999</v>
      </c>
      <c r="E26" s="295">
        <v>98.490599999999986</v>
      </c>
      <c r="F26" s="204">
        <v>49.885800000000003</v>
      </c>
      <c r="G26" s="296">
        <v>22.7483</v>
      </c>
      <c r="H26" s="204">
        <v>19.556799999999999</v>
      </c>
      <c r="I26" s="204">
        <v>20.869699999999998</v>
      </c>
      <c r="J26" s="204">
        <v>21.752099999999999</v>
      </c>
      <c r="K26" s="295">
        <v>68.8386</v>
      </c>
      <c r="L26" s="204">
        <v>127.3685</v>
      </c>
      <c r="M26" s="296">
        <v>159.07872899999998</v>
      </c>
      <c r="N26" s="204">
        <v>1014.950029</v>
      </c>
      <c r="O26" s="212"/>
      <c r="P26" s="10"/>
      <c r="U26" s="78"/>
    </row>
    <row r="27" spans="1:21" ht="13.5" customHeight="1" x14ac:dyDescent="0.2">
      <c r="A27" s="172" t="s">
        <v>305</v>
      </c>
      <c r="B27" s="295">
        <v>432.424665</v>
      </c>
      <c r="C27" s="204">
        <v>422.31311799999997</v>
      </c>
      <c r="D27" s="296">
        <v>333.61402599999997</v>
      </c>
      <c r="E27" s="295">
        <v>282.87228000000005</v>
      </c>
      <c r="F27" s="204">
        <v>170.548496</v>
      </c>
      <c r="G27" s="296">
        <v>102.10646199999999</v>
      </c>
      <c r="H27" s="204">
        <v>82.063499000000007</v>
      </c>
      <c r="I27" s="204">
        <v>78.699545000000001</v>
      </c>
      <c r="J27" s="204">
        <v>96.310194999999993</v>
      </c>
      <c r="K27" s="295">
        <v>215.88158899999999</v>
      </c>
      <c r="L27" s="204">
        <v>360.33079400000003</v>
      </c>
      <c r="M27" s="296">
        <v>448.49213300000002</v>
      </c>
      <c r="N27" s="204">
        <v>3025.6568020000004</v>
      </c>
      <c r="O27" s="212">
        <v>4.4281754443298155E-2</v>
      </c>
      <c r="P27" s="10"/>
      <c r="U27" s="78"/>
    </row>
    <row r="28" spans="1:21" ht="12.75" customHeight="1" x14ac:dyDescent="0.2">
      <c r="A28" s="174" t="s">
        <v>26</v>
      </c>
      <c r="B28" s="297">
        <v>72.274418999999995</v>
      </c>
      <c r="C28" s="205">
        <v>64.356171999999987</v>
      </c>
      <c r="D28" s="298">
        <v>61.922953999999997</v>
      </c>
      <c r="E28" s="297">
        <v>59.805952000000005</v>
      </c>
      <c r="F28" s="205">
        <v>55.146633000000001</v>
      </c>
      <c r="G28" s="298">
        <v>43.790126000000001</v>
      </c>
      <c r="H28" s="205">
        <v>29.539505000000002</v>
      </c>
      <c r="I28" s="205">
        <v>23.388315000000002</v>
      </c>
      <c r="J28" s="205">
        <v>39.654175999999993</v>
      </c>
      <c r="K28" s="297">
        <v>58.072724000000001</v>
      </c>
      <c r="L28" s="205">
        <v>63.293917000000008</v>
      </c>
      <c r="M28" s="298">
        <v>59.842502999999994</v>
      </c>
      <c r="N28" s="205">
        <v>631.0873959999999</v>
      </c>
      <c r="O28" s="213">
        <v>3.5603388090837303E-2</v>
      </c>
      <c r="P28" s="101"/>
      <c r="U28" s="78"/>
    </row>
    <row r="29" spans="1:21" ht="12.75" customHeight="1" x14ac:dyDescent="0.2">
      <c r="A29" s="174" t="s">
        <v>0</v>
      </c>
      <c r="B29" s="297">
        <v>0.77889000000000008</v>
      </c>
      <c r="C29" s="205">
        <v>0.88016000000000005</v>
      </c>
      <c r="D29" s="298">
        <v>0.69760999999999995</v>
      </c>
      <c r="E29" s="297">
        <v>0.58395999999999992</v>
      </c>
      <c r="F29" s="205">
        <v>0.35228000000000004</v>
      </c>
      <c r="G29" s="298">
        <v>0.12942000000000001</v>
      </c>
      <c r="H29" s="205">
        <v>5.9050000000000005E-2</v>
      </c>
      <c r="I29" s="205">
        <v>7.5099999999999986E-2</v>
      </c>
      <c r="J29" s="205">
        <v>0.14447000000000002</v>
      </c>
      <c r="K29" s="297">
        <v>0.43592000000000003</v>
      </c>
      <c r="L29" s="205">
        <v>0.68669999999999998</v>
      </c>
      <c r="M29" s="298">
        <v>0.84340999999999999</v>
      </c>
      <c r="N29" s="205">
        <v>5.666970000000001</v>
      </c>
      <c r="O29" s="213">
        <v>3.8333179180195208E-3</v>
      </c>
      <c r="P29" s="101"/>
      <c r="U29" s="78"/>
    </row>
    <row r="30" spans="1:21" ht="12.75" customHeight="1" x14ac:dyDescent="0.2">
      <c r="A30" s="174" t="s">
        <v>1</v>
      </c>
      <c r="B30" s="297">
        <v>2.2558000000000002</v>
      </c>
      <c r="C30" s="205">
        <v>2.3284000000000002</v>
      </c>
      <c r="D30" s="298">
        <v>1.8737999999999999</v>
      </c>
      <c r="E30" s="297">
        <v>1.4247000000000001</v>
      </c>
      <c r="F30" s="205">
        <v>0.51570000000000005</v>
      </c>
      <c r="G30" s="298">
        <v>6.8199999999999997E-2</v>
      </c>
      <c r="H30" s="205">
        <v>2.4799999999999999E-2</v>
      </c>
      <c r="I30" s="205">
        <v>2.3600000000000003E-2</v>
      </c>
      <c r="J30" s="205">
        <v>2.41E-2</v>
      </c>
      <c r="K30" s="297">
        <v>0.91670000000000007</v>
      </c>
      <c r="L30" s="205">
        <v>1.9887999999999999</v>
      </c>
      <c r="M30" s="298">
        <v>3.8407</v>
      </c>
      <c r="N30" s="205">
        <v>15.285300000000003</v>
      </c>
      <c r="O30" s="213">
        <v>2.9135192508307064E-2</v>
      </c>
      <c r="P30" s="101"/>
      <c r="U30" s="78"/>
    </row>
    <row r="31" spans="1:21" ht="12.75" customHeight="1" x14ac:dyDescent="0.2">
      <c r="A31" s="174" t="s">
        <v>2</v>
      </c>
      <c r="B31" s="297">
        <v>1.325</v>
      </c>
      <c r="C31" s="205">
        <v>1.244</v>
      </c>
      <c r="D31" s="298">
        <v>1.0589999999999999</v>
      </c>
      <c r="E31" s="297">
        <v>0.69899999999999995</v>
      </c>
      <c r="F31" s="205">
        <v>0.30499999999999999</v>
      </c>
      <c r="G31" s="298">
        <v>4.2999999999999997E-2</v>
      </c>
      <c r="H31" s="205">
        <v>0.20599999999999999</v>
      </c>
      <c r="I31" s="205">
        <v>0.217</v>
      </c>
      <c r="J31" s="205">
        <v>0.21299999999999999</v>
      </c>
      <c r="K31" s="297">
        <v>0.41399999999999998</v>
      </c>
      <c r="L31" s="205">
        <v>0.77200000000000002</v>
      </c>
      <c r="M31" s="298">
        <v>0.98699999999999999</v>
      </c>
      <c r="N31" s="205">
        <v>7.484</v>
      </c>
      <c r="O31" s="213">
        <v>3.2227375970829239E-2</v>
      </c>
      <c r="P31" s="101"/>
    </row>
    <row r="32" spans="1:21" x14ac:dyDescent="0.2">
      <c r="A32" s="174" t="s">
        <v>6</v>
      </c>
      <c r="B32" s="297">
        <v>0.156</v>
      </c>
      <c r="C32" s="205">
        <v>0.14099999999999999</v>
      </c>
      <c r="D32" s="298">
        <v>0.121</v>
      </c>
      <c r="E32" s="297">
        <v>8.7999999999999995E-2</v>
      </c>
      <c r="F32" s="205">
        <v>3.3000000000000002E-2</v>
      </c>
      <c r="G32" s="298">
        <v>6.4000000000000001E-2</v>
      </c>
      <c r="H32" s="205">
        <v>7.6999999999999999E-2</v>
      </c>
      <c r="I32" s="205">
        <v>7.8E-2</v>
      </c>
      <c r="J32" s="205">
        <v>7.2999999999999995E-2</v>
      </c>
      <c r="K32" s="297">
        <v>7.9000000000000001E-2</v>
      </c>
      <c r="L32" s="205">
        <v>0.11</v>
      </c>
      <c r="M32" s="298">
        <v>0.17100000000000001</v>
      </c>
      <c r="N32" s="205">
        <v>1.1909999999999998</v>
      </c>
      <c r="O32" s="213">
        <v>3.2865843794610515E-3</v>
      </c>
      <c r="P32" s="101"/>
    </row>
    <row r="33" spans="1:16" x14ac:dyDescent="0.2">
      <c r="A33" s="174" t="s">
        <v>25</v>
      </c>
      <c r="B33" s="297">
        <v>211.10239000000004</v>
      </c>
      <c r="C33" s="205">
        <v>203.02889999999999</v>
      </c>
      <c r="D33" s="298">
        <v>147.92766</v>
      </c>
      <c r="E33" s="297">
        <v>129.99859999999998</v>
      </c>
      <c r="F33" s="205">
        <v>70.01048999999999</v>
      </c>
      <c r="G33" s="298">
        <v>36.200029999999998</v>
      </c>
      <c r="H33" s="205">
        <v>31.289580000000001</v>
      </c>
      <c r="I33" s="205">
        <v>32.165599999999998</v>
      </c>
      <c r="J33" s="205">
        <v>32.609010000000005</v>
      </c>
      <c r="K33" s="297">
        <v>91.77722</v>
      </c>
      <c r="L33" s="205">
        <v>174.55028999999999</v>
      </c>
      <c r="M33" s="298">
        <v>219.20608000000001</v>
      </c>
      <c r="N33" s="205">
        <v>1379.8658499999999</v>
      </c>
      <c r="O33" s="213">
        <v>4.5097792108179616E-2</v>
      </c>
      <c r="P33" s="101"/>
    </row>
    <row r="34" spans="1:16" x14ac:dyDescent="0.2">
      <c r="A34" s="174" t="s">
        <v>5</v>
      </c>
      <c r="B34" s="297">
        <v>138.953541</v>
      </c>
      <c r="C34" s="205">
        <v>144.70208399999999</v>
      </c>
      <c r="D34" s="298">
        <v>114.73969199999999</v>
      </c>
      <c r="E34" s="297">
        <v>86.281640000000024</v>
      </c>
      <c r="F34" s="205">
        <v>41.293734000000001</v>
      </c>
      <c r="G34" s="298">
        <v>19.261911999999999</v>
      </c>
      <c r="H34" s="205">
        <v>18.031125000000003</v>
      </c>
      <c r="I34" s="205">
        <v>19.63429</v>
      </c>
      <c r="J34" s="205">
        <v>20.852502999999999</v>
      </c>
      <c r="K34" s="297">
        <v>61.045010000000005</v>
      </c>
      <c r="L34" s="205">
        <v>114.89452900000001</v>
      </c>
      <c r="M34" s="298">
        <v>158.467196</v>
      </c>
      <c r="N34" s="205">
        <v>938.15725599999996</v>
      </c>
      <c r="O34" s="213">
        <v>5.9217953794161476E-2</v>
      </c>
      <c r="P34" s="101"/>
    </row>
    <row r="35" spans="1:16" x14ac:dyDescent="0.2">
      <c r="A35" s="174" t="s">
        <v>3</v>
      </c>
      <c r="B35" s="297">
        <v>5.5786249999999997</v>
      </c>
      <c r="C35" s="205">
        <v>5.632401999999999</v>
      </c>
      <c r="D35" s="298">
        <v>5.2723100000000001</v>
      </c>
      <c r="E35" s="297">
        <v>3.9904280000000001</v>
      </c>
      <c r="F35" s="205">
        <v>2.8916589999999998</v>
      </c>
      <c r="G35" s="298">
        <v>2.5497739999999998</v>
      </c>
      <c r="H35" s="205">
        <v>2.8364390000000004</v>
      </c>
      <c r="I35" s="205">
        <v>3.1176399999999997</v>
      </c>
      <c r="J35" s="205">
        <v>2.7399359999999997</v>
      </c>
      <c r="K35" s="297">
        <v>3.1410150000000003</v>
      </c>
      <c r="L35" s="205">
        <v>4.0345579999999996</v>
      </c>
      <c r="M35" s="298">
        <v>5.1342439999999998</v>
      </c>
      <c r="N35" s="205">
        <v>46.919030000000006</v>
      </c>
      <c r="O35" s="213">
        <v>2.9986361937261116E-2</v>
      </c>
      <c r="P35" s="101"/>
    </row>
    <row r="36" spans="1:16" ht="12" customHeight="1" x14ac:dyDescent="0.2">
      <c r="A36" s="199" t="s">
        <v>191</v>
      </c>
      <c r="B36" s="71"/>
      <c r="C36" s="71"/>
      <c r="D36" s="8"/>
      <c r="F36" s="10"/>
      <c r="G36" s="103"/>
      <c r="H36" s="103"/>
      <c r="I36" s="103"/>
      <c r="J36" s="103"/>
      <c r="K36" s="103"/>
      <c r="O36" s="3"/>
    </row>
    <row r="37" spans="1:16" x14ac:dyDescent="0.2">
      <c r="A37" s="199"/>
      <c r="B37" s="71" t="s">
        <v>217</v>
      </c>
      <c r="C37" s="71"/>
    </row>
    <row r="38" spans="1:16" x14ac:dyDescent="0.2">
      <c r="A38" s="222"/>
      <c r="B38" s="78"/>
      <c r="C38" s="78"/>
      <c r="D38" s="78"/>
    </row>
    <row r="39" spans="1:16" x14ac:dyDescent="0.2">
      <c r="B39" s="78"/>
      <c r="C39" s="78"/>
      <c r="D39" s="78"/>
    </row>
    <row r="40" spans="1:16" x14ac:dyDescent="0.2">
      <c r="B40" s="78"/>
      <c r="C40" s="78"/>
      <c r="D40" s="78"/>
      <c r="M40" s="109" t="s">
        <v>168</v>
      </c>
      <c r="N40" s="116">
        <f>O7</f>
        <v>2.53756715812208E-2</v>
      </c>
    </row>
    <row r="41" spans="1:16" x14ac:dyDescent="0.2">
      <c r="B41" s="120"/>
      <c r="C41" s="120"/>
      <c r="D41" s="120"/>
      <c r="M41" s="109" t="s">
        <v>59</v>
      </c>
      <c r="N41" s="116">
        <f>O8</f>
        <v>3.0260561634541657E-2</v>
      </c>
    </row>
    <row r="42" spans="1:16" x14ac:dyDescent="0.2">
      <c r="B42" s="78"/>
      <c r="C42" s="78"/>
      <c r="D42" s="78"/>
      <c r="M42" s="109" t="s">
        <v>117</v>
      </c>
      <c r="N42" s="116">
        <f>O9</f>
        <v>3.5416714983530849E-2</v>
      </c>
    </row>
  </sheetData>
  <mergeCells count="6">
    <mergeCell ref="O5:O6"/>
    <mergeCell ref="B5:D5"/>
    <mergeCell ref="E5:G5"/>
    <mergeCell ref="H5:J5"/>
    <mergeCell ref="K5:M5"/>
    <mergeCell ref="N5:N6"/>
  </mergeCells>
  <conditionalFormatting sqref="O10:O25 O28:O35">
    <cfRule type="dataBar" priority="1">
      <dataBar>
        <cfvo type="num" val="0"/>
        <cfvo type="num" val="1"/>
        <color theme="9"/>
      </dataBar>
      <extLst>
        <ext xmlns:x14="http://schemas.microsoft.com/office/spreadsheetml/2009/9/main" uri="{B025F937-C7B1-47D3-B67F-A62EFF666E3E}">
          <x14:id>{22CC47AD-DA4E-4964-99B9-A52F197068DC}</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22CC47AD-DA4E-4964-99B9-A52F197068DC}">
            <x14:dataBar minLength="0" maxLength="100" gradient="0" direction="rightToLeft">
              <x14:cfvo type="num">
                <xm:f>0</xm:f>
              </x14:cfvo>
              <x14:cfvo type="num">
                <xm:f>1</xm:f>
              </x14:cfvo>
              <x14:negativeFillColor rgb="FFFF0000"/>
              <x14:axisColor rgb="FF000000"/>
            </x14:dataBar>
          </x14:cfRule>
          <xm:sqref>O10:O25 O28:O35</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36"/>
  <dimension ref="A1:U41"/>
  <sheetViews>
    <sheetView showGridLines="0" view="pageBreakPreview" zoomScaleNormal="70" zoomScaleSheetLayoutView="100" workbookViewId="0">
      <selection activeCell="U24" sqref="U24"/>
    </sheetView>
  </sheetViews>
  <sheetFormatPr defaultColWidth="9.140625" defaultRowHeight="12" x14ac:dyDescent="0.2"/>
  <cols>
    <col min="1" max="1" width="31.7109375" style="74" customWidth="1"/>
    <col min="2" max="13" width="8" style="74" customWidth="1"/>
    <col min="14" max="14" width="8.42578125" style="74" customWidth="1"/>
    <col min="15" max="15" width="7.85546875" style="74" customWidth="1"/>
    <col min="16" max="21" width="9.140625" style="74" customWidth="1"/>
    <col min="22" max="16384" width="9.140625" style="74"/>
  </cols>
  <sheetData>
    <row r="1" spans="1:21" ht="18" x14ac:dyDescent="0.25">
      <c r="A1" s="248" t="s">
        <v>287</v>
      </c>
      <c r="O1" s="251" t="str">
        <f>'3'!N1</f>
        <v>2023</v>
      </c>
    </row>
    <row r="2" spans="1:21" ht="1.5" customHeight="1" x14ac:dyDescent="0.2">
      <c r="F2" s="103"/>
      <c r="G2" s="103"/>
      <c r="H2" s="103"/>
      <c r="I2" s="103"/>
      <c r="J2" s="103"/>
      <c r="K2" s="103"/>
    </row>
    <row r="3" spans="1:21" ht="12" customHeight="1" x14ac:dyDescent="0.2">
      <c r="F3" s="103"/>
      <c r="G3" s="103"/>
      <c r="H3" s="103"/>
      <c r="I3" s="103"/>
      <c r="J3" s="103"/>
      <c r="K3" s="103"/>
    </row>
    <row r="4" spans="1:21" x14ac:dyDescent="0.2">
      <c r="A4" s="7"/>
      <c r="B4" s="127"/>
      <c r="C4" s="127"/>
      <c r="D4" s="127"/>
      <c r="E4" s="127"/>
      <c r="F4" s="109"/>
      <c r="K4" s="109"/>
      <c r="L4" s="126"/>
    </row>
    <row r="5" spans="1:21" ht="12.75" customHeight="1" x14ac:dyDescent="0.2">
      <c r="A5" s="178"/>
      <c r="B5" s="333" t="s">
        <v>42</v>
      </c>
      <c r="C5" s="334"/>
      <c r="D5" s="335"/>
      <c r="E5" s="333" t="s">
        <v>43</v>
      </c>
      <c r="F5" s="334"/>
      <c r="G5" s="335"/>
      <c r="H5" s="334" t="s">
        <v>44</v>
      </c>
      <c r="I5" s="334"/>
      <c r="J5" s="334"/>
      <c r="K5" s="333" t="s">
        <v>45</v>
      </c>
      <c r="L5" s="334"/>
      <c r="M5" s="335"/>
      <c r="N5" s="336" t="s">
        <v>7</v>
      </c>
      <c r="O5" s="343" t="s">
        <v>216</v>
      </c>
    </row>
    <row r="6" spans="1:21" x14ac:dyDescent="0.2">
      <c r="A6" s="177"/>
      <c r="B6" s="289" t="s">
        <v>8</v>
      </c>
      <c r="C6" s="288" t="s">
        <v>9</v>
      </c>
      <c r="D6" s="290" t="s">
        <v>10</v>
      </c>
      <c r="E6" s="289" t="s">
        <v>11</v>
      </c>
      <c r="F6" s="288" t="s">
        <v>12</v>
      </c>
      <c r="G6" s="290" t="s">
        <v>13</v>
      </c>
      <c r="H6" s="232" t="s">
        <v>14</v>
      </c>
      <c r="I6" s="232" t="s">
        <v>15</v>
      </c>
      <c r="J6" s="232" t="s">
        <v>16</v>
      </c>
      <c r="K6" s="289" t="s">
        <v>17</v>
      </c>
      <c r="L6" s="288" t="s">
        <v>18</v>
      </c>
      <c r="M6" s="290" t="s">
        <v>19</v>
      </c>
      <c r="N6" s="336"/>
      <c r="O6" s="343"/>
      <c r="P6" s="109"/>
      <c r="U6" s="109"/>
    </row>
    <row r="7" spans="1:21" ht="13.5" x14ac:dyDescent="0.2">
      <c r="A7" s="171" t="s">
        <v>203</v>
      </c>
      <c r="B7" s="295">
        <v>444.702</v>
      </c>
      <c r="C7" s="204">
        <v>444.702</v>
      </c>
      <c r="D7" s="296">
        <v>444.94</v>
      </c>
      <c r="E7" s="295">
        <v>444.94</v>
      </c>
      <c r="F7" s="204">
        <v>444.94</v>
      </c>
      <c r="G7" s="296">
        <v>444.94</v>
      </c>
      <c r="H7" s="204">
        <v>444.94</v>
      </c>
      <c r="I7" s="204">
        <v>444.94</v>
      </c>
      <c r="J7" s="204">
        <v>444.94</v>
      </c>
      <c r="K7" s="295">
        <v>444.88599999999997</v>
      </c>
      <c r="L7" s="204">
        <v>444.88599999999997</v>
      </c>
      <c r="M7" s="296">
        <v>445.60599999999999</v>
      </c>
      <c r="N7" s="204">
        <v>445.60599999999999</v>
      </c>
      <c r="O7" s="211">
        <v>1.1753594546878233E-2</v>
      </c>
      <c r="P7" s="111"/>
      <c r="U7" s="60"/>
    </row>
    <row r="8" spans="1:21" x14ac:dyDescent="0.2">
      <c r="A8" s="171" t="s">
        <v>163</v>
      </c>
      <c r="B8" s="295">
        <v>294.694414492992</v>
      </c>
      <c r="C8" s="204">
        <v>280.85500830348798</v>
      </c>
      <c r="D8" s="296">
        <v>260.45705692243195</v>
      </c>
      <c r="E8" s="295">
        <v>211.84173867084795</v>
      </c>
      <c r="F8" s="204">
        <v>126.61599748300802</v>
      </c>
      <c r="G8" s="296">
        <v>96.045522741760024</v>
      </c>
      <c r="H8" s="204">
        <v>106.34811499999999</v>
      </c>
      <c r="I8" s="204">
        <v>108.214023</v>
      </c>
      <c r="J8" s="204">
        <v>107.01030300000001</v>
      </c>
      <c r="K8" s="295">
        <v>165.87808200000003</v>
      </c>
      <c r="L8" s="204">
        <v>251.38256100000004</v>
      </c>
      <c r="M8" s="296">
        <v>299.19737699999985</v>
      </c>
      <c r="N8" s="204">
        <v>2308.5401996145279</v>
      </c>
      <c r="O8" s="211">
        <v>1.638156813333835E-2</v>
      </c>
      <c r="P8" s="111"/>
      <c r="U8" s="60"/>
    </row>
    <row r="9" spans="1:21" x14ac:dyDescent="0.2">
      <c r="A9" s="171" t="s">
        <v>164</v>
      </c>
      <c r="B9" s="295">
        <v>256.49353536968397</v>
      </c>
      <c r="C9" s="204">
        <v>244.82994061546725</v>
      </c>
      <c r="D9" s="296">
        <v>226.02855240020028</v>
      </c>
      <c r="E9" s="295">
        <v>178.03807765520995</v>
      </c>
      <c r="F9" s="204">
        <v>102.78737018156005</v>
      </c>
      <c r="G9" s="296">
        <v>60.465983540467064</v>
      </c>
      <c r="H9" s="204">
        <v>58.413859000000002</v>
      </c>
      <c r="I9" s="204">
        <v>60.454153000000005</v>
      </c>
      <c r="J9" s="204">
        <v>61.578528000000006</v>
      </c>
      <c r="K9" s="295">
        <v>132.58692892967554</v>
      </c>
      <c r="L9" s="204">
        <v>220.72938223336558</v>
      </c>
      <c r="M9" s="296">
        <v>266.85823593265229</v>
      </c>
      <c r="N9" s="204">
        <v>1869.2645468582818</v>
      </c>
      <c r="O9" s="212">
        <v>2.4659592831373135E-2</v>
      </c>
      <c r="P9" s="101"/>
      <c r="U9" s="104"/>
    </row>
    <row r="10" spans="1:21" x14ac:dyDescent="0.2">
      <c r="A10" s="174" t="s">
        <v>40</v>
      </c>
      <c r="B10" s="297">
        <v>0.10117100000000001</v>
      </c>
      <c r="C10" s="205">
        <v>0.105544</v>
      </c>
      <c r="D10" s="298">
        <v>0.79653400000000008</v>
      </c>
      <c r="E10" s="297">
        <v>0.17933000000000002</v>
      </c>
      <c r="F10" s="205">
        <v>0.110482</v>
      </c>
      <c r="G10" s="298">
        <v>8.2799999999999999E-2</v>
      </c>
      <c r="H10" s="205">
        <v>0.14091000000000001</v>
      </c>
      <c r="I10" s="205">
        <v>0.143093</v>
      </c>
      <c r="J10" s="205">
        <v>0.24979499999999999</v>
      </c>
      <c r="K10" s="297">
        <v>0.23194499999999998</v>
      </c>
      <c r="L10" s="205">
        <v>0.25105299999999997</v>
      </c>
      <c r="M10" s="298">
        <v>0.406837</v>
      </c>
      <c r="N10" s="205">
        <v>2.7994939999999997</v>
      </c>
      <c r="O10" s="213">
        <v>3.6334293398175408E-4</v>
      </c>
      <c r="P10" s="101"/>
      <c r="U10" s="128"/>
    </row>
    <row r="11" spans="1:21" x14ac:dyDescent="0.2">
      <c r="A11" s="174" t="s">
        <v>39</v>
      </c>
      <c r="B11" s="297">
        <v>0.97453999999999996</v>
      </c>
      <c r="C11" s="205">
        <v>0.91774999999999995</v>
      </c>
      <c r="D11" s="298">
        <v>1.1062000000000001</v>
      </c>
      <c r="E11" s="297">
        <v>1.0136400000000001</v>
      </c>
      <c r="F11" s="205">
        <v>0.91900000000000004</v>
      </c>
      <c r="G11" s="298">
        <v>0.77297000000000005</v>
      </c>
      <c r="H11" s="205">
        <v>0.55203000000000002</v>
      </c>
      <c r="I11" s="205">
        <v>0.73129</v>
      </c>
      <c r="J11" s="205">
        <v>0.66752</v>
      </c>
      <c r="K11" s="297">
        <v>0.89119000000000004</v>
      </c>
      <c r="L11" s="205">
        <v>0.90739999999999998</v>
      </c>
      <c r="M11" s="298">
        <v>0.99860000000000004</v>
      </c>
      <c r="N11" s="205">
        <v>10.45213</v>
      </c>
      <c r="O11" s="213">
        <v>1.861501730175058E-2</v>
      </c>
      <c r="P11" s="101"/>
      <c r="U11" s="128"/>
    </row>
    <row r="12" spans="1:21" x14ac:dyDescent="0.2">
      <c r="A12" s="174" t="s">
        <v>38</v>
      </c>
      <c r="B12" s="297">
        <v>0</v>
      </c>
      <c r="C12" s="205">
        <v>0</v>
      </c>
      <c r="D12" s="298">
        <v>0</v>
      </c>
      <c r="E12" s="297">
        <v>0</v>
      </c>
      <c r="F12" s="205">
        <v>0</v>
      </c>
      <c r="G12" s="298">
        <v>0</v>
      </c>
      <c r="H12" s="205">
        <v>0</v>
      </c>
      <c r="I12" s="205">
        <v>0</v>
      </c>
      <c r="J12" s="205">
        <v>0</v>
      </c>
      <c r="K12" s="297">
        <v>0</v>
      </c>
      <c r="L12" s="205">
        <v>0</v>
      </c>
      <c r="M12" s="298">
        <v>0</v>
      </c>
      <c r="N12" s="205">
        <v>0</v>
      </c>
      <c r="O12" s="213">
        <v>0</v>
      </c>
      <c r="P12" s="101"/>
      <c r="U12" s="128"/>
    </row>
    <row r="13" spans="1:21" x14ac:dyDescent="0.2">
      <c r="A13" s="174" t="s">
        <v>60</v>
      </c>
      <c r="B13" s="297">
        <v>0</v>
      </c>
      <c r="C13" s="205">
        <v>0</v>
      </c>
      <c r="D13" s="298">
        <v>0</v>
      </c>
      <c r="E13" s="297">
        <v>0</v>
      </c>
      <c r="F13" s="205">
        <v>0</v>
      </c>
      <c r="G13" s="298">
        <v>0</v>
      </c>
      <c r="H13" s="205">
        <v>0.33200000000000002</v>
      </c>
      <c r="I13" s="205">
        <v>0.217</v>
      </c>
      <c r="J13" s="205">
        <v>0.218</v>
      </c>
      <c r="K13" s="297">
        <v>0.32</v>
      </c>
      <c r="L13" s="205">
        <v>5.7000000000000002E-2</v>
      </c>
      <c r="M13" s="298">
        <v>3.7999999999999999E-2</v>
      </c>
      <c r="N13" s="205">
        <v>1.1819999999999999</v>
      </c>
      <c r="O13" s="213">
        <v>1.4934247427199997E-2</v>
      </c>
      <c r="P13" s="101"/>
      <c r="U13" s="128"/>
    </row>
    <row r="14" spans="1:21" x14ac:dyDescent="0.2">
      <c r="A14" s="174" t="s">
        <v>61</v>
      </c>
      <c r="B14" s="297">
        <v>0</v>
      </c>
      <c r="C14" s="205">
        <v>0</v>
      </c>
      <c r="D14" s="298">
        <v>0</v>
      </c>
      <c r="E14" s="297">
        <v>0</v>
      </c>
      <c r="F14" s="205">
        <v>0</v>
      </c>
      <c r="G14" s="298">
        <v>0</v>
      </c>
      <c r="H14" s="205">
        <v>0</v>
      </c>
      <c r="I14" s="205">
        <v>0</v>
      </c>
      <c r="J14" s="205">
        <v>0</v>
      </c>
      <c r="K14" s="297">
        <v>6.7000000000000004E-2</v>
      </c>
      <c r="L14" s="205">
        <v>7.5999999999999998E-2</v>
      </c>
      <c r="M14" s="298">
        <v>9.0999999999999998E-2</v>
      </c>
      <c r="N14" s="205">
        <v>0.23400000000000001</v>
      </c>
      <c r="O14" s="213">
        <v>3.812638162308406E-3</v>
      </c>
      <c r="P14" s="101"/>
      <c r="U14" s="128"/>
    </row>
    <row r="15" spans="1:21" x14ac:dyDescent="0.2">
      <c r="A15" s="174" t="s">
        <v>62</v>
      </c>
      <c r="B15" s="297">
        <v>0</v>
      </c>
      <c r="C15" s="205">
        <v>0</v>
      </c>
      <c r="D15" s="298">
        <v>0</v>
      </c>
      <c r="E15" s="297">
        <v>0</v>
      </c>
      <c r="F15" s="205">
        <v>0</v>
      </c>
      <c r="G15" s="298">
        <v>0</v>
      </c>
      <c r="H15" s="205">
        <v>0</v>
      </c>
      <c r="I15" s="205">
        <v>0</v>
      </c>
      <c r="J15" s="205">
        <v>0</v>
      </c>
      <c r="K15" s="297">
        <v>0</v>
      </c>
      <c r="L15" s="205">
        <v>0</v>
      </c>
      <c r="M15" s="298">
        <v>0</v>
      </c>
      <c r="N15" s="205">
        <v>0</v>
      </c>
      <c r="O15" s="213">
        <v>0</v>
      </c>
      <c r="P15" s="101"/>
      <c r="U15" s="128"/>
    </row>
    <row r="16" spans="1:21" x14ac:dyDescent="0.2">
      <c r="A16" s="174" t="s">
        <v>37</v>
      </c>
      <c r="B16" s="297">
        <v>10.845272999999999</v>
      </c>
      <c r="C16" s="205">
        <v>10.543070999999999</v>
      </c>
      <c r="D16" s="298">
        <v>8.6469550000000002</v>
      </c>
      <c r="E16" s="297">
        <v>7.4523700000000002</v>
      </c>
      <c r="F16" s="205">
        <v>4.5859799999999993</v>
      </c>
      <c r="G16" s="298">
        <v>2.63456</v>
      </c>
      <c r="H16" s="205">
        <v>2.4740900000000003</v>
      </c>
      <c r="I16" s="205">
        <v>2.7060169999999997</v>
      </c>
      <c r="J16" s="205">
        <v>3.8781750000000001</v>
      </c>
      <c r="K16" s="297">
        <v>5.668018</v>
      </c>
      <c r="L16" s="205">
        <v>8.5984510000000007</v>
      </c>
      <c r="M16" s="298">
        <v>8.6875139999999984</v>
      </c>
      <c r="N16" s="205">
        <v>76.720473999999996</v>
      </c>
      <c r="O16" s="213">
        <v>2.3132231535049632E-3</v>
      </c>
      <c r="P16" s="101"/>
      <c r="U16" s="128"/>
    </row>
    <row r="17" spans="1:21" x14ac:dyDescent="0.2">
      <c r="A17" s="174" t="s">
        <v>72</v>
      </c>
      <c r="B17" s="297">
        <v>0</v>
      </c>
      <c r="C17" s="205">
        <v>0</v>
      </c>
      <c r="D17" s="298">
        <v>0</v>
      </c>
      <c r="E17" s="297">
        <v>0</v>
      </c>
      <c r="F17" s="205">
        <v>0</v>
      </c>
      <c r="G17" s="298">
        <v>0</v>
      </c>
      <c r="H17" s="205">
        <v>0</v>
      </c>
      <c r="I17" s="205">
        <v>0</v>
      </c>
      <c r="J17" s="205">
        <v>0</v>
      </c>
      <c r="K17" s="297">
        <v>0</v>
      </c>
      <c r="L17" s="205">
        <v>0</v>
      </c>
      <c r="M17" s="298">
        <v>0</v>
      </c>
      <c r="N17" s="205">
        <v>0</v>
      </c>
      <c r="O17" s="213">
        <v>0</v>
      </c>
      <c r="P17" s="101"/>
      <c r="U17" s="128"/>
    </row>
    <row r="18" spans="1:21" x14ac:dyDescent="0.2">
      <c r="A18" s="174" t="s">
        <v>36</v>
      </c>
      <c r="B18" s="297">
        <v>0</v>
      </c>
      <c r="C18" s="205">
        <v>0</v>
      </c>
      <c r="D18" s="298">
        <v>0</v>
      </c>
      <c r="E18" s="297">
        <v>0</v>
      </c>
      <c r="F18" s="205">
        <v>0</v>
      </c>
      <c r="G18" s="298">
        <v>0</v>
      </c>
      <c r="H18" s="205">
        <v>0</v>
      </c>
      <c r="I18" s="205">
        <v>0</v>
      </c>
      <c r="J18" s="205">
        <v>0</v>
      </c>
      <c r="K18" s="297">
        <v>0</v>
      </c>
      <c r="L18" s="205">
        <v>0</v>
      </c>
      <c r="M18" s="298">
        <v>0</v>
      </c>
      <c r="N18" s="205">
        <v>0</v>
      </c>
      <c r="O18" s="213">
        <v>0</v>
      </c>
      <c r="P18" s="101"/>
      <c r="U18" s="128"/>
    </row>
    <row r="19" spans="1:21" x14ac:dyDescent="0.2">
      <c r="A19" s="174" t="s">
        <v>35</v>
      </c>
      <c r="B19" s="297">
        <v>0.37310000000000004</v>
      </c>
      <c r="C19" s="205">
        <v>0.32</v>
      </c>
      <c r="D19" s="298">
        <v>0.374</v>
      </c>
      <c r="E19" s="297">
        <v>0.22900000000000001</v>
      </c>
      <c r="F19" s="205">
        <v>0.215</v>
      </c>
      <c r="G19" s="298">
        <v>2.8000000000000001E-2</v>
      </c>
      <c r="H19" s="205">
        <v>7.9000000000000001E-2</v>
      </c>
      <c r="I19" s="205">
        <v>0.17399999999999999</v>
      </c>
      <c r="J19" s="205">
        <v>0.19040000000000001</v>
      </c>
      <c r="K19" s="297">
        <v>0.24559999999999998</v>
      </c>
      <c r="L19" s="205">
        <v>0.318</v>
      </c>
      <c r="M19" s="298">
        <v>0.37530000000000002</v>
      </c>
      <c r="N19" s="205">
        <v>2.9214000000000002</v>
      </c>
      <c r="O19" s="213">
        <v>3.716096136981832E-3</v>
      </c>
      <c r="P19" s="101"/>
      <c r="U19" s="128"/>
    </row>
    <row r="20" spans="1:21" x14ac:dyDescent="0.2">
      <c r="A20" s="174" t="s">
        <v>34</v>
      </c>
      <c r="B20" s="297">
        <v>0</v>
      </c>
      <c r="C20" s="205">
        <v>0</v>
      </c>
      <c r="D20" s="298">
        <v>0</v>
      </c>
      <c r="E20" s="297">
        <v>0</v>
      </c>
      <c r="F20" s="205">
        <v>0</v>
      </c>
      <c r="G20" s="298">
        <v>0</v>
      </c>
      <c r="H20" s="205">
        <v>0</v>
      </c>
      <c r="I20" s="205">
        <v>0</v>
      </c>
      <c r="J20" s="205">
        <v>0</v>
      </c>
      <c r="K20" s="297">
        <v>0</v>
      </c>
      <c r="L20" s="205">
        <v>0</v>
      </c>
      <c r="M20" s="298">
        <v>0</v>
      </c>
      <c r="N20" s="205">
        <v>0</v>
      </c>
      <c r="O20" s="213">
        <v>0</v>
      </c>
      <c r="P20" s="101"/>
      <c r="U20" s="128"/>
    </row>
    <row r="21" spans="1:21" x14ac:dyDescent="0.2">
      <c r="A21" s="174" t="s">
        <v>33</v>
      </c>
      <c r="B21" s="297">
        <v>62.927999999999997</v>
      </c>
      <c r="C21" s="205">
        <v>57.656999999999996</v>
      </c>
      <c r="D21" s="298">
        <v>62.566000000000003</v>
      </c>
      <c r="E21" s="297">
        <v>60.356000000000002</v>
      </c>
      <c r="F21" s="205">
        <v>23.766999999999999</v>
      </c>
      <c r="G21" s="298">
        <v>23.286999999999999</v>
      </c>
      <c r="H21" s="205">
        <v>30.375</v>
      </c>
      <c r="I21" s="205">
        <v>31.082999999999998</v>
      </c>
      <c r="J21" s="205">
        <v>30.283000000000001</v>
      </c>
      <c r="K21" s="297">
        <v>53.194000000000003</v>
      </c>
      <c r="L21" s="205">
        <v>61.332999999999998</v>
      </c>
      <c r="M21" s="298">
        <v>61.493000000000002</v>
      </c>
      <c r="N21" s="205">
        <v>558.32200000000012</v>
      </c>
      <c r="O21" s="213">
        <v>0.18121447242626484</v>
      </c>
      <c r="P21" s="101"/>
      <c r="U21" s="128"/>
    </row>
    <row r="22" spans="1:21" x14ac:dyDescent="0.2">
      <c r="A22" s="174" t="s">
        <v>32</v>
      </c>
      <c r="B22" s="297">
        <v>0</v>
      </c>
      <c r="C22" s="205">
        <v>0</v>
      </c>
      <c r="D22" s="298">
        <v>0</v>
      </c>
      <c r="E22" s="297">
        <v>0</v>
      </c>
      <c r="F22" s="205">
        <v>0</v>
      </c>
      <c r="G22" s="298">
        <v>0</v>
      </c>
      <c r="H22" s="205">
        <v>0</v>
      </c>
      <c r="I22" s="205">
        <v>0</v>
      </c>
      <c r="J22" s="205">
        <v>0</v>
      </c>
      <c r="K22" s="297">
        <v>0</v>
      </c>
      <c r="L22" s="205">
        <v>0</v>
      </c>
      <c r="M22" s="298">
        <v>0</v>
      </c>
      <c r="N22" s="205">
        <v>0</v>
      </c>
      <c r="O22" s="213">
        <v>0</v>
      </c>
      <c r="P22" s="101"/>
      <c r="U22" s="128"/>
    </row>
    <row r="23" spans="1:21" x14ac:dyDescent="0.2">
      <c r="A23" s="174" t="s">
        <v>3</v>
      </c>
      <c r="B23" s="297">
        <v>0</v>
      </c>
      <c r="C23" s="205">
        <v>0</v>
      </c>
      <c r="D23" s="298">
        <v>0</v>
      </c>
      <c r="E23" s="297">
        <v>0</v>
      </c>
      <c r="F23" s="205">
        <v>0</v>
      </c>
      <c r="G23" s="298">
        <v>0</v>
      </c>
      <c r="H23" s="205">
        <v>0</v>
      </c>
      <c r="I23" s="205">
        <v>0</v>
      </c>
      <c r="J23" s="205">
        <v>0</v>
      </c>
      <c r="K23" s="297">
        <v>0</v>
      </c>
      <c r="L23" s="205">
        <v>0</v>
      </c>
      <c r="M23" s="298">
        <v>0</v>
      </c>
      <c r="N23" s="205">
        <v>0</v>
      </c>
      <c r="O23" s="213">
        <v>0</v>
      </c>
      <c r="P23" s="101"/>
      <c r="U23" s="128"/>
    </row>
    <row r="24" spans="1:21" x14ac:dyDescent="0.2">
      <c r="A24" s="174" t="s">
        <v>31</v>
      </c>
      <c r="B24" s="297">
        <v>38.425874999999998</v>
      </c>
      <c r="C24" s="205">
        <v>34.485227000000002</v>
      </c>
      <c r="D24" s="298">
        <v>19.446338000000004</v>
      </c>
      <c r="E24" s="297">
        <v>1.684509</v>
      </c>
      <c r="F24" s="205">
        <v>0.21621100000000001</v>
      </c>
      <c r="G24" s="298">
        <v>0</v>
      </c>
      <c r="H24" s="205">
        <v>0</v>
      </c>
      <c r="I24" s="205">
        <v>0</v>
      </c>
      <c r="J24" s="205">
        <v>0</v>
      </c>
      <c r="K24" s="297">
        <v>0.23549999999999999</v>
      </c>
      <c r="L24" s="205">
        <v>0.24859999999999999</v>
      </c>
      <c r="M24" s="298">
        <v>0.1832</v>
      </c>
      <c r="N24" s="205">
        <v>94.925460000000001</v>
      </c>
      <c r="O24" s="213">
        <v>0.24606403591283119</v>
      </c>
      <c r="P24" s="101"/>
      <c r="U24" s="128"/>
    </row>
    <row r="25" spans="1:21" x14ac:dyDescent="0.2">
      <c r="A25" s="174" t="s">
        <v>30</v>
      </c>
      <c r="B25" s="297">
        <v>142.84557636968401</v>
      </c>
      <c r="C25" s="205">
        <v>140.80134861546725</v>
      </c>
      <c r="D25" s="298">
        <v>133.09252540020029</v>
      </c>
      <c r="E25" s="297">
        <v>107.12322865520994</v>
      </c>
      <c r="F25" s="205">
        <v>72.973697181560055</v>
      </c>
      <c r="G25" s="298">
        <v>33.660653540467067</v>
      </c>
      <c r="H25" s="205">
        <v>24.460829</v>
      </c>
      <c r="I25" s="205">
        <v>25.399753000000004</v>
      </c>
      <c r="J25" s="205">
        <v>26.091638</v>
      </c>
      <c r="K25" s="297">
        <v>71.733675929675542</v>
      </c>
      <c r="L25" s="205">
        <v>148.93987823336559</v>
      </c>
      <c r="M25" s="298">
        <v>194.58478493265227</v>
      </c>
      <c r="N25" s="205">
        <v>1121.707588858282</v>
      </c>
      <c r="O25" s="213">
        <v>5.7165972001955501E-2</v>
      </c>
      <c r="P25" s="101"/>
      <c r="U25" s="98"/>
    </row>
    <row r="26" spans="1:21" ht="13.5" customHeight="1" x14ac:dyDescent="0.2">
      <c r="A26" s="172" t="s">
        <v>305</v>
      </c>
      <c r="B26" s="295">
        <v>246.60126300000002</v>
      </c>
      <c r="C26" s="204">
        <v>232.31147299999998</v>
      </c>
      <c r="D26" s="296">
        <v>212.19176099999999</v>
      </c>
      <c r="E26" s="295">
        <v>164.80604700000001</v>
      </c>
      <c r="F26" s="204">
        <v>89.853683999999987</v>
      </c>
      <c r="G26" s="296">
        <v>44.547229000000002</v>
      </c>
      <c r="H26" s="204">
        <v>40.357891000000009</v>
      </c>
      <c r="I26" s="204">
        <v>42.276451000000002</v>
      </c>
      <c r="J26" s="204">
        <v>43.072274999999998</v>
      </c>
      <c r="K26" s="295">
        <v>112.62462799999999</v>
      </c>
      <c r="L26" s="204">
        <v>206.442094</v>
      </c>
      <c r="M26" s="296">
        <v>256.91565300000002</v>
      </c>
      <c r="N26" s="204">
        <v>1692.0004490000001</v>
      </c>
      <c r="O26" s="212">
        <v>2.4763135181439595E-2</v>
      </c>
      <c r="P26" s="10"/>
      <c r="U26" s="78"/>
    </row>
    <row r="27" spans="1:21" ht="12.75" customHeight="1" x14ac:dyDescent="0.2">
      <c r="A27" s="174" t="s">
        <v>26</v>
      </c>
      <c r="B27" s="297">
        <v>24.302188999999998</v>
      </c>
      <c r="C27" s="205">
        <v>24.829737000000002</v>
      </c>
      <c r="D27" s="298">
        <v>21.929990000000004</v>
      </c>
      <c r="E27" s="297">
        <v>16.666982999999998</v>
      </c>
      <c r="F27" s="205">
        <v>9.4276069999999983</v>
      </c>
      <c r="G27" s="298">
        <v>4.3597130000000002</v>
      </c>
      <c r="H27" s="205">
        <v>3.6092719999999998</v>
      </c>
      <c r="I27" s="205">
        <v>3.4991909999999997</v>
      </c>
      <c r="J27" s="205">
        <v>2.9682570000000004</v>
      </c>
      <c r="K27" s="297">
        <v>9.9111100000000008</v>
      </c>
      <c r="L27" s="205">
        <v>20.068723999999996</v>
      </c>
      <c r="M27" s="298">
        <v>23.929383999999999</v>
      </c>
      <c r="N27" s="205">
        <v>165.50215699999998</v>
      </c>
      <c r="O27" s="213">
        <v>9.3369596079552926E-3</v>
      </c>
      <c r="P27" s="101"/>
      <c r="U27" s="78"/>
    </row>
    <row r="28" spans="1:21" ht="12.75" customHeight="1" x14ac:dyDescent="0.2">
      <c r="A28" s="174" t="s">
        <v>0</v>
      </c>
      <c r="B28" s="297">
        <v>0.439</v>
      </c>
      <c r="C28" s="205">
        <v>0.42</v>
      </c>
      <c r="D28" s="298">
        <v>0.36599999999999999</v>
      </c>
      <c r="E28" s="297">
        <v>0.26700000000000002</v>
      </c>
      <c r="F28" s="205">
        <v>3.3000000000000002E-2</v>
      </c>
      <c r="G28" s="298">
        <v>2E-3</v>
      </c>
      <c r="H28" s="205">
        <v>0</v>
      </c>
      <c r="I28" s="205">
        <v>0</v>
      </c>
      <c r="J28" s="205">
        <v>0</v>
      </c>
      <c r="K28" s="297">
        <v>0.11799999999999999</v>
      </c>
      <c r="L28" s="205">
        <v>0.34839999999999999</v>
      </c>
      <c r="M28" s="298">
        <v>0.45779999999999998</v>
      </c>
      <c r="N28" s="205">
        <v>2.4512</v>
      </c>
      <c r="O28" s="213">
        <v>1.6580692822883213E-3</v>
      </c>
      <c r="P28" s="101"/>
      <c r="U28" s="78"/>
    </row>
    <row r="29" spans="1:21" ht="12.75" customHeight="1" x14ac:dyDescent="0.2">
      <c r="A29" s="174" t="s">
        <v>1</v>
      </c>
      <c r="B29" s="297">
        <v>1.075</v>
      </c>
      <c r="C29" s="205">
        <v>1.0409999999999999</v>
      </c>
      <c r="D29" s="298">
        <v>0.82399999999999995</v>
      </c>
      <c r="E29" s="297">
        <v>0.56699999999999995</v>
      </c>
      <c r="F29" s="205">
        <v>0.107</v>
      </c>
      <c r="G29" s="298">
        <v>0</v>
      </c>
      <c r="H29" s="205">
        <v>0</v>
      </c>
      <c r="I29" s="205">
        <v>0</v>
      </c>
      <c r="J29" s="205">
        <v>0</v>
      </c>
      <c r="K29" s="297">
        <v>0.30599999999999999</v>
      </c>
      <c r="L29" s="205">
        <v>0.82099999999999995</v>
      </c>
      <c r="M29" s="298">
        <v>1.238</v>
      </c>
      <c r="N29" s="205">
        <v>5.9789999999999992</v>
      </c>
      <c r="O29" s="213">
        <v>1.139652581285077E-2</v>
      </c>
      <c r="P29" s="101"/>
      <c r="U29" s="78"/>
    </row>
    <row r="30" spans="1:21" ht="12.75" customHeight="1" x14ac:dyDescent="0.2">
      <c r="A30" s="174" t="s">
        <v>2</v>
      </c>
      <c r="B30" s="297">
        <v>0.23980000000000001</v>
      </c>
      <c r="C30" s="205">
        <v>0.31110000000000004</v>
      </c>
      <c r="D30" s="298">
        <v>0.28399999999999997</v>
      </c>
      <c r="E30" s="297">
        <v>0.17809999999999998</v>
      </c>
      <c r="F30" s="205">
        <v>1.0999999999999999E-2</v>
      </c>
      <c r="G30" s="298">
        <v>3.0000000000000001E-3</v>
      </c>
      <c r="H30" s="205">
        <v>2E-3</v>
      </c>
      <c r="I30" s="205">
        <v>2E-3</v>
      </c>
      <c r="J30" s="205">
        <v>2.1000000000000003E-3</v>
      </c>
      <c r="K30" s="297">
        <v>2.8000000000000001E-2</v>
      </c>
      <c r="L30" s="205">
        <v>0.22500000000000001</v>
      </c>
      <c r="M30" s="298">
        <v>0.32580000000000003</v>
      </c>
      <c r="N30" s="205">
        <v>1.6118999999999999</v>
      </c>
      <c r="O30" s="213">
        <v>6.9411153564109635E-3</v>
      </c>
      <c r="P30" s="101"/>
    </row>
    <row r="31" spans="1:21" x14ac:dyDescent="0.2">
      <c r="A31" s="174" t="s">
        <v>6</v>
      </c>
      <c r="B31" s="297">
        <v>0.97453999999999996</v>
      </c>
      <c r="C31" s="205">
        <v>0.91774999999999995</v>
      </c>
      <c r="D31" s="298">
        <v>1.1062000000000001</v>
      </c>
      <c r="E31" s="297">
        <v>1.0136400000000001</v>
      </c>
      <c r="F31" s="205">
        <v>0.91900000000000004</v>
      </c>
      <c r="G31" s="298">
        <v>0.77297000000000005</v>
      </c>
      <c r="H31" s="205">
        <v>0.55203000000000002</v>
      </c>
      <c r="I31" s="205">
        <v>0.73129</v>
      </c>
      <c r="J31" s="205">
        <v>0.66752</v>
      </c>
      <c r="K31" s="297">
        <v>0.89119000000000004</v>
      </c>
      <c r="L31" s="205">
        <v>0.90739999999999998</v>
      </c>
      <c r="M31" s="298">
        <v>0.99860000000000004</v>
      </c>
      <c r="N31" s="205">
        <v>10.45213</v>
      </c>
      <c r="O31" s="213">
        <v>2.8842827195714734E-2</v>
      </c>
      <c r="P31" s="101"/>
    </row>
    <row r="32" spans="1:21" x14ac:dyDescent="0.2">
      <c r="A32" s="174" t="s">
        <v>25</v>
      </c>
      <c r="B32" s="297">
        <v>135.40446800000001</v>
      </c>
      <c r="C32" s="205">
        <v>124.73314399999998</v>
      </c>
      <c r="D32" s="298">
        <v>112.838966</v>
      </c>
      <c r="E32" s="297">
        <v>89.081964999999997</v>
      </c>
      <c r="F32" s="205">
        <v>48.306825000000003</v>
      </c>
      <c r="G32" s="298">
        <v>25.832120000000003</v>
      </c>
      <c r="H32" s="205">
        <v>24.707717000000006</v>
      </c>
      <c r="I32" s="205">
        <v>24.955041999999999</v>
      </c>
      <c r="J32" s="205">
        <v>27.087997999999999</v>
      </c>
      <c r="K32" s="297">
        <v>65.910540999999981</v>
      </c>
      <c r="L32" s="205">
        <v>114.763954</v>
      </c>
      <c r="M32" s="298">
        <v>141.84346000000002</v>
      </c>
      <c r="N32" s="205">
        <v>935.46620000000007</v>
      </c>
      <c r="O32" s="213">
        <v>3.0573595405545242E-2</v>
      </c>
      <c r="P32" s="101"/>
    </row>
    <row r="33" spans="1:16" x14ac:dyDescent="0.2">
      <c r="A33" s="174" t="s">
        <v>5</v>
      </c>
      <c r="B33" s="297">
        <v>82.467106999999999</v>
      </c>
      <c r="C33" s="205">
        <v>78.523780000000002</v>
      </c>
      <c r="D33" s="298">
        <v>73.379754000000005</v>
      </c>
      <c r="E33" s="297">
        <v>55.818113000000011</v>
      </c>
      <c r="F33" s="205">
        <v>30.438603999999994</v>
      </c>
      <c r="G33" s="298">
        <v>13.382455999999999</v>
      </c>
      <c r="H33" s="205">
        <v>11.288030000000003</v>
      </c>
      <c r="I33" s="205">
        <v>12.944489999999998</v>
      </c>
      <c r="J33" s="205">
        <v>12.136891999999998</v>
      </c>
      <c r="K33" s="297">
        <v>34.790451999999995</v>
      </c>
      <c r="L33" s="205">
        <v>67.887096</v>
      </c>
      <c r="M33" s="298">
        <v>86.346426999999991</v>
      </c>
      <c r="N33" s="205">
        <v>559.40320099999997</v>
      </c>
      <c r="O33" s="213">
        <v>3.5310405262296479E-2</v>
      </c>
      <c r="P33" s="101"/>
    </row>
    <row r="34" spans="1:16" x14ac:dyDescent="0.2">
      <c r="A34" s="174" t="s">
        <v>3</v>
      </c>
      <c r="B34" s="297">
        <v>1.6991589999999981</v>
      </c>
      <c r="C34" s="205">
        <v>1.5349619999999999</v>
      </c>
      <c r="D34" s="298">
        <v>1.4628510000000001</v>
      </c>
      <c r="E34" s="297">
        <v>1.2132459999999998</v>
      </c>
      <c r="F34" s="205">
        <v>0.61064799999999964</v>
      </c>
      <c r="G34" s="298">
        <v>0.19497</v>
      </c>
      <c r="H34" s="205">
        <v>0.19884199999999999</v>
      </c>
      <c r="I34" s="205">
        <v>0.14443799999999998</v>
      </c>
      <c r="J34" s="205">
        <v>0.20950799999999997</v>
      </c>
      <c r="K34" s="297">
        <v>0.66933500000000001</v>
      </c>
      <c r="L34" s="205">
        <v>1.42052</v>
      </c>
      <c r="M34" s="298">
        <v>1.7761819999999999</v>
      </c>
      <c r="N34" s="205">
        <v>11.134660999999998</v>
      </c>
      <c r="O34" s="213">
        <v>7.1162591126608049E-3</v>
      </c>
      <c r="P34" s="101"/>
    </row>
    <row r="35" spans="1:16" ht="12.6" customHeight="1" x14ac:dyDescent="0.2">
      <c r="A35" s="199" t="s">
        <v>172</v>
      </c>
      <c r="B35" s="71"/>
      <c r="C35" s="71"/>
      <c r="D35" s="8"/>
      <c r="F35" s="10"/>
      <c r="G35" s="103"/>
      <c r="H35" s="103"/>
      <c r="I35" s="103"/>
      <c r="J35" s="103"/>
      <c r="K35" s="103"/>
      <c r="O35" s="3"/>
    </row>
    <row r="36" spans="1:16" x14ac:dyDescent="0.2">
      <c r="A36" s="199"/>
      <c r="B36" s="71"/>
      <c r="C36" s="71"/>
    </row>
    <row r="37" spans="1:16" x14ac:dyDescent="0.2">
      <c r="B37" s="78"/>
      <c r="C37" s="78"/>
      <c r="D37" s="78"/>
    </row>
    <row r="38" spans="1:16" x14ac:dyDescent="0.2">
      <c r="B38" s="78"/>
      <c r="C38" s="78"/>
      <c r="D38" s="78"/>
    </row>
    <row r="39" spans="1:16" x14ac:dyDescent="0.2">
      <c r="B39" s="78"/>
      <c r="C39" s="78"/>
      <c r="D39" s="78"/>
      <c r="M39" s="109" t="s">
        <v>168</v>
      </c>
      <c r="N39" s="116">
        <f>O7</f>
        <v>1.1753594546878233E-2</v>
      </c>
    </row>
    <row r="40" spans="1:16" x14ac:dyDescent="0.2">
      <c r="B40" s="120"/>
      <c r="C40" s="120"/>
      <c r="D40" s="120"/>
      <c r="M40" s="109" t="s">
        <v>59</v>
      </c>
      <c r="N40" s="116">
        <f>O8</f>
        <v>1.638156813333835E-2</v>
      </c>
    </row>
    <row r="41" spans="1:16" x14ac:dyDescent="0.2">
      <c r="B41" s="78"/>
      <c r="C41" s="78"/>
      <c r="D41" s="78"/>
      <c r="M41" s="109" t="s">
        <v>117</v>
      </c>
      <c r="N41" s="116">
        <f>O9</f>
        <v>2.4659592831373135E-2</v>
      </c>
    </row>
  </sheetData>
  <mergeCells count="6">
    <mergeCell ref="O5:O6"/>
    <mergeCell ref="B5:D5"/>
    <mergeCell ref="E5:G5"/>
    <mergeCell ref="H5:J5"/>
    <mergeCell ref="K5:M5"/>
    <mergeCell ref="N5:N6"/>
  </mergeCells>
  <conditionalFormatting sqref="O27:O34">
    <cfRule type="dataBar" priority="1">
      <dataBar>
        <cfvo type="num" val="0"/>
        <cfvo type="num" val="1"/>
        <color theme="9"/>
      </dataBar>
      <extLst>
        <ext xmlns:x14="http://schemas.microsoft.com/office/spreadsheetml/2009/9/main" uri="{B025F937-C7B1-47D3-B67F-A62EFF666E3E}">
          <x14:id>{6EBAF999-7FF2-4CEF-BAE8-81C76B5541C6}</x14:id>
        </ext>
      </extLst>
    </cfRule>
  </conditionalFormatting>
  <conditionalFormatting sqref="O10:O25">
    <cfRule type="dataBar" priority="2">
      <dataBar>
        <cfvo type="num" val="0"/>
        <cfvo type="num" val="1"/>
        <color theme="9"/>
      </dataBar>
      <extLst>
        <ext xmlns:x14="http://schemas.microsoft.com/office/spreadsheetml/2009/9/main" uri="{B025F937-C7B1-47D3-B67F-A62EFF666E3E}">
          <x14:id>{AEE0A819-629A-42C9-B789-AFD16ED22035}</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6EBAF999-7FF2-4CEF-BAE8-81C76B5541C6}">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 xmlns:xm="http://schemas.microsoft.com/office/excel/2006/main">
          <x14:cfRule type="dataBar" id="{AEE0A819-629A-42C9-B789-AFD16ED22035}">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37"/>
  <dimension ref="A1:U41"/>
  <sheetViews>
    <sheetView showGridLines="0" view="pageBreakPreview" zoomScaleNormal="70" zoomScaleSheetLayoutView="100" workbookViewId="0">
      <selection activeCell="Q46" sqref="Q46"/>
    </sheetView>
  </sheetViews>
  <sheetFormatPr defaultColWidth="9.140625" defaultRowHeight="12" x14ac:dyDescent="0.2"/>
  <cols>
    <col min="1" max="1" width="31.7109375" style="74" customWidth="1"/>
    <col min="2" max="13" width="8" style="74" customWidth="1"/>
    <col min="14" max="14" width="8.42578125" style="74" customWidth="1"/>
    <col min="15" max="15" width="7.85546875" style="74" customWidth="1"/>
    <col min="16" max="21" width="9.140625" style="74" customWidth="1"/>
    <col min="22" max="16384" width="9.140625" style="74"/>
  </cols>
  <sheetData>
    <row r="1" spans="1:21" ht="18" x14ac:dyDescent="0.25">
      <c r="A1" s="248" t="s">
        <v>288</v>
      </c>
      <c r="O1" s="251" t="str">
        <f>'3'!N1</f>
        <v>2023</v>
      </c>
    </row>
    <row r="2" spans="1:21" ht="1.5" customHeight="1" x14ac:dyDescent="0.2">
      <c r="F2" s="103"/>
      <c r="G2" s="103"/>
      <c r="H2" s="103"/>
      <c r="I2" s="103"/>
      <c r="J2" s="103"/>
      <c r="K2" s="103"/>
    </row>
    <row r="3" spans="1:21" ht="12" customHeight="1" x14ac:dyDescent="0.2">
      <c r="F3" s="103"/>
      <c r="G3" s="103"/>
      <c r="H3" s="103"/>
      <c r="I3" s="103"/>
      <c r="J3" s="103"/>
      <c r="K3" s="103"/>
    </row>
    <row r="4" spans="1:21" x14ac:dyDescent="0.2">
      <c r="A4" s="7"/>
      <c r="B4" s="127"/>
      <c r="C4" s="127"/>
      <c r="D4" s="127"/>
      <c r="E4" s="127"/>
      <c r="F4" s="109"/>
      <c r="K4" s="109"/>
      <c r="L4" s="126"/>
    </row>
    <row r="5" spans="1:21" ht="12.75" customHeight="1" x14ac:dyDescent="0.2">
      <c r="A5" s="178"/>
      <c r="B5" s="333" t="s">
        <v>42</v>
      </c>
      <c r="C5" s="334"/>
      <c r="D5" s="335"/>
      <c r="E5" s="333" t="s">
        <v>43</v>
      </c>
      <c r="F5" s="334"/>
      <c r="G5" s="335"/>
      <c r="H5" s="334" t="s">
        <v>44</v>
      </c>
      <c r="I5" s="334"/>
      <c r="J5" s="334"/>
      <c r="K5" s="333" t="s">
        <v>45</v>
      </c>
      <c r="L5" s="334"/>
      <c r="M5" s="335"/>
      <c r="N5" s="336" t="s">
        <v>7</v>
      </c>
      <c r="O5" s="343" t="s">
        <v>216</v>
      </c>
    </row>
    <row r="6" spans="1:21" x14ac:dyDescent="0.2">
      <c r="A6" s="177"/>
      <c r="B6" s="289" t="s">
        <v>8</v>
      </c>
      <c r="C6" s="288" t="s">
        <v>9</v>
      </c>
      <c r="D6" s="290" t="s">
        <v>10</v>
      </c>
      <c r="E6" s="289" t="s">
        <v>11</v>
      </c>
      <c r="F6" s="288" t="s">
        <v>12</v>
      </c>
      <c r="G6" s="290" t="s">
        <v>13</v>
      </c>
      <c r="H6" s="232" t="s">
        <v>14</v>
      </c>
      <c r="I6" s="232" t="s">
        <v>15</v>
      </c>
      <c r="J6" s="232" t="s">
        <v>16</v>
      </c>
      <c r="K6" s="289" t="s">
        <v>17</v>
      </c>
      <c r="L6" s="288" t="s">
        <v>18</v>
      </c>
      <c r="M6" s="290" t="s">
        <v>19</v>
      </c>
      <c r="N6" s="336"/>
      <c r="O6" s="343"/>
      <c r="P6" s="109"/>
      <c r="U6" s="109"/>
    </row>
    <row r="7" spans="1:21" ht="13.5" x14ac:dyDescent="0.2">
      <c r="A7" s="171" t="s">
        <v>203</v>
      </c>
      <c r="B7" s="295">
        <v>6123.5155999999979</v>
      </c>
      <c r="C7" s="204">
        <v>6122.9195999999984</v>
      </c>
      <c r="D7" s="296">
        <v>6122.9195999999984</v>
      </c>
      <c r="E7" s="295">
        <v>6122.2185999999983</v>
      </c>
      <c r="F7" s="204">
        <v>6122.0445999999984</v>
      </c>
      <c r="G7" s="296">
        <v>6122.0273999999981</v>
      </c>
      <c r="H7" s="204">
        <v>6115.2273999999979</v>
      </c>
      <c r="I7" s="204">
        <v>6115.2273999999979</v>
      </c>
      <c r="J7" s="204">
        <v>6115.2273999999979</v>
      </c>
      <c r="K7" s="295">
        <v>6115.1923999999981</v>
      </c>
      <c r="L7" s="204">
        <v>6114.9293999999982</v>
      </c>
      <c r="M7" s="296">
        <v>6114.9293999999982</v>
      </c>
      <c r="N7" s="204">
        <v>6114.9293999999982</v>
      </c>
      <c r="O7" s="211">
        <v>0.1612913669259062</v>
      </c>
      <c r="P7" s="111"/>
      <c r="U7" s="60"/>
    </row>
    <row r="8" spans="1:21" x14ac:dyDescent="0.2">
      <c r="A8" s="171" t="s">
        <v>163</v>
      </c>
      <c r="B8" s="295">
        <v>3169.1226590000024</v>
      </c>
      <c r="C8" s="204">
        <v>2914.9377139999992</v>
      </c>
      <c r="D8" s="296">
        <v>2830.9664300000022</v>
      </c>
      <c r="E8" s="295">
        <v>2471.6304699999996</v>
      </c>
      <c r="F8" s="204">
        <v>1935.7122700000007</v>
      </c>
      <c r="G8" s="296">
        <v>1559.4568559999998</v>
      </c>
      <c r="H8" s="204">
        <v>1536.1154570000006</v>
      </c>
      <c r="I8" s="204">
        <v>1466.2696509999989</v>
      </c>
      <c r="J8" s="204">
        <v>1462.1566109999987</v>
      </c>
      <c r="K8" s="295">
        <v>1831.1947300000006</v>
      </c>
      <c r="L8" s="204">
        <v>2589.6680370000013</v>
      </c>
      <c r="M8" s="296">
        <v>3021.9953910000004</v>
      </c>
      <c r="N8" s="204">
        <v>26789.226276000005</v>
      </c>
      <c r="O8" s="211">
        <v>0.19009828616066105</v>
      </c>
      <c r="P8" s="111"/>
      <c r="U8" s="60"/>
    </row>
    <row r="9" spans="1:21" x14ac:dyDescent="0.2">
      <c r="A9" s="171" t="s">
        <v>164</v>
      </c>
      <c r="B9" s="295">
        <v>1795.1982129999999</v>
      </c>
      <c r="C9" s="204">
        <v>1760.752853</v>
      </c>
      <c r="D9" s="296">
        <v>1532.1345530000001</v>
      </c>
      <c r="E9" s="295">
        <v>1221.4632900000001</v>
      </c>
      <c r="F9" s="204">
        <v>724.96009500000002</v>
      </c>
      <c r="G9" s="296">
        <v>442.83439199999998</v>
      </c>
      <c r="H9" s="204">
        <v>415.23166800000001</v>
      </c>
      <c r="I9" s="204">
        <v>392.26792</v>
      </c>
      <c r="J9" s="204">
        <v>405.34137099999998</v>
      </c>
      <c r="K9" s="295">
        <v>771.98017600000003</v>
      </c>
      <c r="L9" s="204">
        <v>1382.5493189999997</v>
      </c>
      <c r="M9" s="296">
        <v>1691.5011699999998</v>
      </c>
      <c r="N9" s="204">
        <v>12536.215019999998</v>
      </c>
      <c r="O9" s="212">
        <v>0.16537945822559991</v>
      </c>
      <c r="P9" s="101"/>
      <c r="U9" s="104"/>
    </row>
    <row r="10" spans="1:21" x14ac:dyDescent="0.2">
      <c r="A10" s="174" t="s">
        <v>40</v>
      </c>
      <c r="B10" s="297">
        <v>50.504958000000002</v>
      </c>
      <c r="C10" s="205">
        <v>58.104750999999993</v>
      </c>
      <c r="D10" s="298">
        <v>67.631912</v>
      </c>
      <c r="E10" s="297">
        <v>79.045519999999996</v>
      </c>
      <c r="F10" s="205">
        <v>57.703609999999983</v>
      </c>
      <c r="G10" s="298">
        <v>39.248342999999991</v>
      </c>
      <c r="H10" s="205">
        <v>37.228631</v>
      </c>
      <c r="I10" s="205">
        <v>13.117374999999999</v>
      </c>
      <c r="J10" s="205">
        <v>23.615772</v>
      </c>
      <c r="K10" s="297">
        <v>61.468641000000005</v>
      </c>
      <c r="L10" s="205">
        <v>95.900672</v>
      </c>
      <c r="M10" s="298">
        <v>109.07979699999999</v>
      </c>
      <c r="N10" s="205">
        <v>692.64998199999991</v>
      </c>
      <c r="O10" s="213">
        <v>8.9898201847294246E-2</v>
      </c>
      <c r="P10" s="101"/>
      <c r="U10" s="128"/>
    </row>
    <row r="11" spans="1:21" x14ac:dyDescent="0.2">
      <c r="A11" s="174" t="s">
        <v>39</v>
      </c>
      <c r="B11" s="297">
        <v>0.10056999999999999</v>
      </c>
      <c r="C11" s="205">
        <v>0.112016</v>
      </c>
      <c r="D11" s="298">
        <v>0.10457899999999999</v>
      </c>
      <c r="E11" s="297">
        <v>0.111164</v>
      </c>
      <c r="F11" s="205">
        <v>6.7066999999999988E-2</v>
      </c>
      <c r="G11" s="298">
        <v>4.1896999999999997E-2</v>
      </c>
      <c r="H11" s="205">
        <v>4.3254000000000001E-2</v>
      </c>
      <c r="I11" s="205">
        <v>2.3599000000000002E-2</v>
      </c>
      <c r="J11" s="205">
        <v>4.6244E-2</v>
      </c>
      <c r="K11" s="297">
        <v>6.9111000000000006E-2</v>
      </c>
      <c r="L11" s="205">
        <v>0.14104900000000001</v>
      </c>
      <c r="M11" s="298">
        <v>0.15030000000000002</v>
      </c>
      <c r="N11" s="205">
        <v>1.01085</v>
      </c>
      <c r="O11" s="213">
        <v>1.8003019709355484E-3</v>
      </c>
      <c r="P11" s="101"/>
      <c r="U11" s="128"/>
    </row>
    <row r="12" spans="1:21" x14ac:dyDescent="0.2">
      <c r="A12" s="174" t="s">
        <v>38</v>
      </c>
      <c r="B12" s="297">
        <v>1093.302214</v>
      </c>
      <c r="C12" s="205">
        <v>1049.1035929999998</v>
      </c>
      <c r="D12" s="298">
        <v>903.43273999999997</v>
      </c>
      <c r="E12" s="297">
        <v>686.635625</v>
      </c>
      <c r="F12" s="205">
        <v>345.84609900000004</v>
      </c>
      <c r="G12" s="298">
        <v>193.19986999999998</v>
      </c>
      <c r="H12" s="205">
        <v>168.75545700000001</v>
      </c>
      <c r="I12" s="205">
        <v>153.03402000000003</v>
      </c>
      <c r="J12" s="205">
        <v>180.22160200000002</v>
      </c>
      <c r="K12" s="297">
        <v>407.08776699999999</v>
      </c>
      <c r="L12" s="205">
        <v>843.10205200000007</v>
      </c>
      <c r="M12" s="298">
        <v>1034.19921</v>
      </c>
      <c r="N12" s="205">
        <v>7057.9202489999998</v>
      </c>
      <c r="O12" s="213">
        <v>0.99750104791050576</v>
      </c>
      <c r="P12" s="101"/>
      <c r="U12" s="128"/>
    </row>
    <row r="13" spans="1:21" x14ac:dyDescent="0.2">
      <c r="A13" s="174" t="s">
        <v>60</v>
      </c>
      <c r="B13" s="297">
        <v>0</v>
      </c>
      <c r="C13" s="205">
        <v>0</v>
      </c>
      <c r="D13" s="298">
        <v>0</v>
      </c>
      <c r="E13" s="297">
        <v>0</v>
      </c>
      <c r="F13" s="205">
        <v>5.8899999999999994E-3</v>
      </c>
      <c r="G13" s="298">
        <v>1.7478E-2</v>
      </c>
      <c r="H13" s="205">
        <v>1.5385999999999999E-2</v>
      </c>
      <c r="I13" s="205">
        <v>1.5422E-2</v>
      </c>
      <c r="J13" s="205">
        <v>1.4807000000000001E-2</v>
      </c>
      <c r="K13" s="297">
        <v>5.875E-3</v>
      </c>
      <c r="L13" s="205">
        <v>0</v>
      </c>
      <c r="M13" s="298">
        <v>0</v>
      </c>
      <c r="N13" s="205">
        <v>7.4857999999999994E-2</v>
      </c>
      <c r="O13" s="213">
        <v>9.4581040093514159E-4</v>
      </c>
      <c r="P13" s="101"/>
      <c r="U13" s="128"/>
    </row>
    <row r="14" spans="1:21" x14ac:dyDescent="0.2">
      <c r="A14" s="174" t="s">
        <v>61</v>
      </c>
      <c r="B14" s="297">
        <v>0</v>
      </c>
      <c r="C14" s="205">
        <v>0</v>
      </c>
      <c r="D14" s="298">
        <v>0</v>
      </c>
      <c r="E14" s="297">
        <v>0</v>
      </c>
      <c r="F14" s="205">
        <v>0</v>
      </c>
      <c r="G14" s="298">
        <v>0</v>
      </c>
      <c r="H14" s="205">
        <v>0</v>
      </c>
      <c r="I14" s="205">
        <v>0</v>
      </c>
      <c r="J14" s="205">
        <v>0</v>
      </c>
      <c r="K14" s="297">
        <v>0</v>
      </c>
      <c r="L14" s="205">
        <v>0</v>
      </c>
      <c r="M14" s="298">
        <v>0</v>
      </c>
      <c r="N14" s="205">
        <v>0</v>
      </c>
      <c r="O14" s="213">
        <v>0</v>
      </c>
      <c r="P14" s="101"/>
      <c r="U14" s="128"/>
    </row>
    <row r="15" spans="1:21" x14ac:dyDescent="0.2">
      <c r="A15" s="174" t="s">
        <v>62</v>
      </c>
      <c r="B15" s="297">
        <v>0</v>
      </c>
      <c r="C15" s="205">
        <v>0</v>
      </c>
      <c r="D15" s="298">
        <v>0</v>
      </c>
      <c r="E15" s="297">
        <v>0</v>
      </c>
      <c r="F15" s="205">
        <v>0</v>
      </c>
      <c r="G15" s="298">
        <v>0</v>
      </c>
      <c r="H15" s="205">
        <v>0</v>
      </c>
      <c r="I15" s="205">
        <v>0</v>
      </c>
      <c r="J15" s="205">
        <v>0</v>
      </c>
      <c r="K15" s="297">
        <v>0</v>
      </c>
      <c r="L15" s="205">
        <v>0</v>
      </c>
      <c r="M15" s="298">
        <v>0</v>
      </c>
      <c r="N15" s="205">
        <v>0</v>
      </c>
      <c r="O15" s="213">
        <v>0</v>
      </c>
      <c r="P15" s="101"/>
      <c r="U15" s="128"/>
    </row>
    <row r="16" spans="1:21" x14ac:dyDescent="0.2">
      <c r="A16" s="174" t="s">
        <v>37</v>
      </c>
      <c r="B16" s="297">
        <v>68.683888999999994</v>
      </c>
      <c r="C16" s="205">
        <v>75.758150999999998</v>
      </c>
      <c r="D16" s="298">
        <v>59.789925000000004</v>
      </c>
      <c r="E16" s="297">
        <v>27.214980000000001</v>
      </c>
      <c r="F16" s="205">
        <v>18.205734</v>
      </c>
      <c r="G16" s="298">
        <v>8.4026779999999999</v>
      </c>
      <c r="H16" s="205">
        <v>6.8481539999999992</v>
      </c>
      <c r="I16" s="205">
        <v>2.9070399999999998</v>
      </c>
      <c r="J16" s="205">
        <v>6.197603</v>
      </c>
      <c r="K16" s="297">
        <v>15.874108</v>
      </c>
      <c r="L16" s="205">
        <v>25.277173000000001</v>
      </c>
      <c r="M16" s="298">
        <v>33.510641000000007</v>
      </c>
      <c r="N16" s="205">
        <v>348.67007600000005</v>
      </c>
      <c r="O16" s="213">
        <v>1.0512861178849539E-2</v>
      </c>
      <c r="P16" s="101"/>
      <c r="U16" s="128"/>
    </row>
    <row r="17" spans="1:21" x14ac:dyDescent="0.2">
      <c r="A17" s="174" t="s">
        <v>72</v>
      </c>
      <c r="B17" s="297">
        <v>0</v>
      </c>
      <c r="C17" s="205">
        <v>0</v>
      </c>
      <c r="D17" s="298">
        <v>0</v>
      </c>
      <c r="E17" s="297">
        <v>0</v>
      </c>
      <c r="F17" s="205">
        <v>0</v>
      </c>
      <c r="G17" s="298">
        <v>0</v>
      </c>
      <c r="H17" s="205">
        <v>0</v>
      </c>
      <c r="I17" s="205">
        <v>0</v>
      </c>
      <c r="J17" s="205">
        <v>0</v>
      </c>
      <c r="K17" s="297">
        <v>0</v>
      </c>
      <c r="L17" s="205">
        <v>0</v>
      </c>
      <c r="M17" s="298">
        <v>0</v>
      </c>
      <c r="N17" s="205">
        <v>0</v>
      </c>
      <c r="O17" s="213">
        <v>0</v>
      </c>
      <c r="P17" s="101"/>
      <c r="U17" s="128"/>
    </row>
    <row r="18" spans="1:21" x14ac:dyDescent="0.2">
      <c r="A18" s="174" t="s">
        <v>36</v>
      </c>
      <c r="B18" s="297">
        <v>0</v>
      </c>
      <c r="C18" s="205">
        <v>0</v>
      </c>
      <c r="D18" s="298">
        <v>0</v>
      </c>
      <c r="E18" s="297">
        <v>0</v>
      </c>
      <c r="F18" s="205">
        <v>0</v>
      </c>
      <c r="G18" s="298">
        <v>0</v>
      </c>
      <c r="H18" s="205">
        <v>0</v>
      </c>
      <c r="I18" s="205">
        <v>0</v>
      </c>
      <c r="J18" s="205">
        <v>0</v>
      </c>
      <c r="K18" s="297">
        <v>0</v>
      </c>
      <c r="L18" s="205">
        <v>0</v>
      </c>
      <c r="M18" s="298">
        <v>0</v>
      </c>
      <c r="N18" s="205">
        <v>0</v>
      </c>
      <c r="O18" s="213">
        <v>0</v>
      </c>
      <c r="P18" s="101"/>
      <c r="U18" s="128"/>
    </row>
    <row r="19" spans="1:21" x14ac:dyDescent="0.2">
      <c r="A19" s="174" t="s">
        <v>35</v>
      </c>
      <c r="B19" s="297">
        <v>62.568849999999998</v>
      </c>
      <c r="C19" s="205">
        <v>53.317550000000004</v>
      </c>
      <c r="D19" s="298">
        <v>54.203580000000002</v>
      </c>
      <c r="E19" s="297">
        <v>51.014729999999993</v>
      </c>
      <c r="F19" s="205">
        <v>53.003</v>
      </c>
      <c r="G19" s="298">
        <v>49.409529999999997</v>
      </c>
      <c r="H19" s="205">
        <v>43.352910000000001</v>
      </c>
      <c r="I19" s="205">
        <v>50.466560000000001</v>
      </c>
      <c r="J19" s="205">
        <v>23.911810000000003</v>
      </c>
      <c r="K19" s="297">
        <v>46.279020000000003</v>
      </c>
      <c r="L19" s="205">
        <v>52.683399999999999</v>
      </c>
      <c r="M19" s="298">
        <v>52.18074</v>
      </c>
      <c r="N19" s="205">
        <v>592.39168000000006</v>
      </c>
      <c r="O19" s="213">
        <v>0.75353749354014443</v>
      </c>
      <c r="P19" s="101"/>
      <c r="U19" s="128"/>
    </row>
    <row r="20" spans="1:21" x14ac:dyDescent="0.2">
      <c r="A20" s="174" t="s">
        <v>34</v>
      </c>
      <c r="B20" s="297">
        <v>0</v>
      </c>
      <c r="C20" s="205">
        <v>0</v>
      </c>
      <c r="D20" s="298">
        <v>0</v>
      </c>
      <c r="E20" s="297">
        <v>0</v>
      </c>
      <c r="F20" s="205">
        <v>0</v>
      </c>
      <c r="G20" s="298">
        <v>0</v>
      </c>
      <c r="H20" s="205">
        <v>0</v>
      </c>
      <c r="I20" s="205">
        <v>0</v>
      </c>
      <c r="J20" s="205">
        <v>0</v>
      </c>
      <c r="K20" s="297">
        <v>0</v>
      </c>
      <c r="L20" s="205">
        <v>0</v>
      </c>
      <c r="M20" s="298">
        <v>0</v>
      </c>
      <c r="N20" s="205">
        <v>0</v>
      </c>
      <c r="O20" s="213">
        <v>0</v>
      </c>
      <c r="P20" s="101"/>
      <c r="U20" s="128"/>
    </row>
    <row r="21" spans="1:21" x14ac:dyDescent="0.2">
      <c r="A21" s="174" t="s">
        <v>33</v>
      </c>
      <c r="B21" s="297">
        <v>6.274</v>
      </c>
      <c r="C21" s="205">
        <v>7.2889999999999997</v>
      </c>
      <c r="D21" s="298">
        <v>7.0839999999999996</v>
      </c>
      <c r="E21" s="297">
        <v>2.899</v>
      </c>
      <c r="F21" s="205">
        <v>0.67300000000000004</v>
      </c>
      <c r="G21" s="298">
        <v>0.55300000000000005</v>
      </c>
      <c r="H21" s="205">
        <v>1.9970000000000001</v>
      </c>
      <c r="I21" s="205">
        <v>0</v>
      </c>
      <c r="J21" s="205">
        <v>2.3660000000000001</v>
      </c>
      <c r="K21" s="297">
        <v>0</v>
      </c>
      <c r="L21" s="205">
        <v>0</v>
      </c>
      <c r="M21" s="298">
        <v>3.1280000000000001</v>
      </c>
      <c r="N21" s="205">
        <v>32.263000000000005</v>
      </c>
      <c r="O21" s="213">
        <v>1.0471596182648332E-2</v>
      </c>
      <c r="P21" s="101"/>
      <c r="U21" s="128"/>
    </row>
    <row r="22" spans="1:21" x14ac:dyDescent="0.2">
      <c r="A22" s="174" t="s">
        <v>32</v>
      </c>
      <c r="B22" s="297">
        <v>221.146398</v>
      </c>
      <c r="C22" s="205">
        <v>211.15382700000001</v>
      </c>
      <c r="D22" s="298">
        <v>233.42554100000001</v>
      </c>
      <c r="E22" s="297">
        <v>218.35297900000003</v>
      </c>
      <c r="F22" s="205">
        <v>159.04183900000004</v>
      </c>
      <c r="G22" s="298">
        <v>108.51072000000001</v>
      </c>
      <c r="H22" s="205">
        <v>104.53119000000001</v>
      </c>
      <c r="I22" s="205">
        <v>106.96801499999998</v>
      </c>
      <c r="J22" s="205">
        <v>103.65444399999998</v>
      </c>
      <c r="K22" s="297">
        <v>131.19488899999999</v>
      </c>
      <c r="L22" s="205">
        <v>145.12756299999998</v>
      </c>
      <c r="M22" s="298">
        <v>148.62619900000001</v>
      </c>
      <c r="N22" s="205">
        <v>1891.7336039999998</v>
      </c>
      <c r="O22" s="213">
        <v>0.69078002885399403</v>
      </c>
      <c r="P22" s="101"/>
      <c r="U22" s="128"/>
    </row>
    <row r="23" spans="1:21" x14ac:dyDescent="0.2">
      <c r="A23" s="174" t="s">
        <v>3</v>
      </c>
      <c r="B23" s="297">
        <v>0</v>
      </c>
      <c r="C23" s="205">
        <v>0</v>
      </c>
      <c r="D23" s="298">
        <v>0</v>
      </c>
      <c r="E23" s="297">
        <v>0</v>
      </c>
      <c r="F23" s="205">
        <v>0</v>
      </c>
      <c r="G23" s="298">
        <v>0</v>
      </c>
      <c r="H23" s="205">
        <v>0</v>
      </c>
      <c r="I23" s="205">
        <v>0</v>
      </c>
      <c r="J23" s="205">
        <v>0</v>
      </c>
      <c r="K23" s="297">
        <v>0</v>
      </c>
      <c r="L23" s="205">
        <v>0</v>
      </c>
      <c r="M23" s="298">
        <v>0</v>
      </c>
      <c r="N23" s="205">
        <v>0</v>
      </c>
      <c r="O23" s="213">
        <v>0</v>
      </c>
      <c r="P23" s="101"/>
      <c r="U23" s="128"/>
    </row>
    <row r="24" spans="1:21" x14ac:dyDescent="0.2">
      <c r="A24" s="174" t="s">
        <v>31</v>
      </c>
      <c r="B24" s="297">
        <v>0.173959</v>
      </c>
      <c r="C24" s="205">
        <v>4.9646920000000003</v>
      </c>
      <c r="D24" s="298">
        <v>2.1490010000000002</v>
      </c>
      <c r="E24" s="297">
        <v>9.7238070000000008</v>
      </c>
      <c r="F24" s="205">
        <v>0.40173799999999998</v>
      </c>
      <c r="G24" s="298">
        <v>0.19264799999999999</v>
      </c>
      <c r="H24" s="205">
        <v>5.8428999999999995E-2</v>
      </c>
      <c r="I24" s="205">
        <v>0.11743099999999999</v>
      </c>
      <c r="J24" s="205">
        <v>1.9399999999999999E-3</v>
      </c>
      <c r="K24" s="297">
        <v>1.1256079999999999</v>
      </c>
      <c r="L24" s="205">
        <v>1.633777</v>
      </c>
      <c r="M24" s="298">
        <v>1.5138139999999998</v>
      </c>
      <c r="N24" s="205">
        <v>22.056844000000002</v>
      </c>
      <c r="O24" s="213">
        <v>5.7175346362711488E-2</v>
      </c>
      <c r="P24" s="101"/>
      <c r="U24" s="128"/>
    </row>
    <row r="25" spans="1:21" x14ac:dyDescent="0.2">
      <c r="A25" s="174" t="s">
        <v>30</v>
      </c>
      <c r="B25" s="297">
        <v>292.44337500000006</v>
      </c>
      <c r="C25" s="205">
        <v>300.94927300000012</v>
      </c>
      <c r="D25" s="298">
        <v>204.313275</v>
      </c>
      <c r="E25" s="297">
        <v>146.46548499999997</v>
      </c>
      <c r="F25" s="205">
        <v>90.012118000000015</v>
      </c>
      <c r="G25" s="298">
        <v>43.258227999999988</v>
      </c>
      <c r="H25" s="205">
        <v>52.401257000000015</v>
      </c>
      <c r="I25" s="205">
        <v>65.618458000000004</v>
      </c>
      <c r="J25" s="205">
        <v>65.311149</v>
      </c>
      <c r="K25" s="297">
        <v>108.875157</v>
      </c>
      <c r="L25" s="205">
        <v>218.68363299999999</v>
      </c>
      <c r="M25" s="298">
        <v>309.11246899999998</v>
      </c>
      <c r="N25" s="205">
        <v>1897.4438769999999</v>
      </c>
      <c r="O25" s="213">
        <v>9.6700088887040625E-2</v>
      </c>
      <c r="P25" s="101"/>
      <c r="U25" s="98"/>
    </row>
    <row r="26" spans="1:21" ht="13.5" customHeight="1" x14ac:dyDescent="0.2">
      <c r="A26" s="172" t="s">
        <v>305</v>
      </c>
      <c r="B26" s="295">
        <v>1704.7443029999999</v>
      </c>
      <c r="C26" s="204">
        <v>1673.7152779999999</v>
      </c>
      <c r="D26" s="296">
        <v>1448.6783250000001</v>
      </c>
      <c r="E26" s="295">
        <v>1158.3374029999998</v>
      </c>
      <c r="F26" s="204">
        <v>682.45212199999992</v>
      </c>
      <c r="G26" s="296">
        <v>415.26901399999991</v>
      </c>
      <c r="H26" s="204">
        <v>393.85654499999998</v>
      </c>
      <c r="I26" s="204">
        <v>368.50504300000006</v>
      </c>
      <c r="J26" s="204">
        <v>377.84194800000006</v>
      </c>
      <c r="K26" s="295">
        <v>721.61651199999983</v>
      </c>
      <c r="L26" s="204">
        <v>1315.9149209999996</v>
      </c>
      <c r="M26" s="296">
        <v>1634.1772670000003</v>
      </c>
      <c r="N26" s="204">
        <v>11895.108681</v>
      </c>
      <c r="O26" s="212">
        <v>0.17408989722172269</v>
      </c>
      <c r="P26" s="10"/>
      <c r="U26" s="78"/>
    </row>
    <row r="27" spans="1:21" ht="12.75" customHeight="1" x14ac:dyDescent="0.2">
      <c r="A27" s="174" t="s">
        <v>26</v>
      </c>
      <c r="B27" s="297">
        <v>520.60609699999998</v>
      </c>
      <c r="C27" s="205">
        <v>509.215644</v>
      </c>
      <c r="D27" s="298">
        <v>440.81420400000002</v>
      </c>
      <c r="E27" s="297">
        <v>362.19588299999998</v>
      </c>
      <c r="F27" s="205">
        <v>245.16379999999998</v>
      </c>
      <c r="G27" s="298">
        <v>198.50027399999999</v>
      </c>
      <c r="H27" s="205">
        <v>192.71821599999998</v>
      </c>
      <c r="I27" s="205">
        <v>167.81962900000002</v>
      </c>
      <c r="J27" s="205">
        <v>171.768294</v>
      </c>
      <c r="K27" s="297">
        <v>226.57989699999999</v>
      </c>
      <c r="L27" s="205">
        <v>343.60557899999992</v>
      </c>
      <c r="M27" s="298">
        <v>359.86390599999999</v>
      </c>
      <c r="N27" s="205">
        <v>3738.8514230000001</v>
      </c>
      <c r="O27" s="213">
        <v>0.21093081413251413</v>
      </c>
      <c r="P27" s="101"/>
      <c r="U27" s="78"/>
    </row>
    <row r="28" spans="1:21" ht="12.75" customHeight="1" x14ac:dyDescent="0.2">
      <c r="A28" s="174" t="s">
        <v>0</v>
      </c>
      <c r="B28" s="297">
        <v>82.828423999999998</v>
      </c>
      <c r="C28" s="205">
        <v>87.139230000000026</v>
      </c>
      <c r="D28" s="298">
        <v>78.53994800000001</v>
      </c>
      <c r="E28" s="297">
        <v>56.087392999999992</v>
      </c>
      <c r="F28" s="205">
        <v>36.696908000000001</v>
      </c>
      <c r="G28" s="298">
        <v>31.237701000000001</v>
      </c>
      <c r="H28" s="205">
        <v>31.149541000000003</v>
      </c>
      <c r="I28" s="205">
        <v>29.983048</v>
      </c>
      <c r="J28" s="205">
        <v>28.776890000000002</v>
      </c>
      <c r="K28" s="297">
        <v>38.988060000000004</v>
      </c>
      <c r="L28" s="205">
        <v>66.295780999999991</v>
      </c>
      <c r="M28" s="298">
        <v>96.016509999999997</v>
      </c>
      <c r="N28" s="205">
        <v>663.73943400000007</v>
      </c>
      <c r="O28" s="213">
        <v>0.44897436641597449</v>
      </c>
      <c r="P28" s="101"/>
      <c r="U28" s="78"/>
    </row>
    <row r="29" spans="1:21" ht="12.75" customHeight="1" x14ac:dyDescent="0.2">
      <c r="A29" s="174" t="s">
        <v>1</v>
      </c>
      <c r="B29" s="297">
        <v>7.2886449999999989</v>
      </c>
      <c r="C29" s="205">
        <v>7.1262699999999999</v>
      </c>
      <c r="D29" s="298">
        <v>6.8067310000000001</v>
      </c>
      <c r="E29" s="297">
        <v>4.7667130000000002</v>
      </c>
      <c r="F29" s="205">
        <v>1.8549609999999999</v>
      </c>
      <c r="G29" s="298">
        <v>0.41761400000000004</v>
      </c>
      <c r="H29" s="205">
        <v>0.91108900000000004</v>
      </c>
      <c r="I29" s="205">
        <v>0.38888200000000001</v>
      </c>
      <c r="J29" s="205">
        <v>0.38716600000000001</v>
      </c>
      <c r="K29" s="297">
        <v>2.2738399999999999</v>
      </c>
      <c r="L29" s="205">
        <v>6.2310050000000006</v>
      </c>
      <c r="M29" s="298">
        <v>8.5089949999999988</v>
      </c>
      <c r="N29" s="205">
        <v>46.961911000000001</v>
      </c>
      <c r="O29" s="213">
        <v>8.9513736566700211E-2</v>
      </c>
      <c r="P29" s="101"/>
      <c r="U29" s="78"/>
    </row>
    <row r="30" spans="1:21" ht="12.75" customHeight="1" x14ac:dyDescent="0.2">
      <c r="A30" s="174" t="s">
        <v>2</v>
      </c>
      <c r="B30" s="297">
        <v>9.0848530000000007</v>
      </c>
      <c r="C30" s="205">
        <v>9.8930940000000014</v>
      </c>
      <c r="D30" s="298">
        <v>14.482472</v>
      </c>
      <c r="E30" s="297">
        <v>9.9337649999999993</v>
      </c>
      <c r="F30" s="205">
        <v>4.5311880000000002</v>
      </c>
      <c r="G30" s="298">
        <v>1.5640459999999998</v>
      </c>
      <c r="H30" s="205">
        <v>1.835566</v>
      </c>
      <c r="I30" s="205">
        <v>1.8419000000000001</v>
      </c>
      <c r="J30" s="205">
        <v>2.8973789999999999</v>
      </c>
      <c r="K30" s="297">
        <v>6.345815</v>
      </c>
      <c r="L30" s="205">
        <v>13.709832</v>
      </c>
      <c r="M30" s="298">
        <v>19.105678000000001</v>
      </c>
      <c r="N30" s="205">
        <v>95.225588000000002</v>
      </c>
      <c r="O30" s="213">
        <v>0.41005756634410551</v>
      </c>
      <c r="P30" s="101"/>
    </row>
    <row r="31" spans="1:21" x14ac:dyDescent="0.2">
      <c r="A31" s="174" t="s">
        <v>6</v>
      </c>
      <c r="B31" s="297">
        <v>3.8032539999999999</v>
      </c>
      <c r="C31" s="205">
        <v>3.5911849999999998</v>
      </c>
      <c r="D31" s="298">
        <v>3.9134099999999998</v>
      </c>
      <c r="E31" s="297">
        <v>3.860525</v>
      </c>
      <c r="F31" s="205">
        <v>3.7539729999999998</v>
      </c>
      <c r="G31" s="298">
        <v>4.0823470000000004</v>
      </c>
      <c r="H31" s="205">
        <v>4.2060780000000006</v>
      </c>
      <c r="I31" s="205">
        <v>1.8614380000000001</v>
      </c>
      <c r="J31" s="205">
        <v>4.3695150000000007</v>
      </c>
      <c r="K31" s="297">
        <v>4.3266909999999994</v>
      </c>
      <c r="L31" s="205">
        <v>3.611955</v>
      </c>
      <c r="M31" s="298">
        <v>3.2359019999999998</v>
      </c>
      <c r="N31" s="205">
        <v>44.616273000000007</v>
      </c>
      <c r="O31" s="213">
        <v>0.12311935005169598</v>
      </c>
      <c r="P31" s="101"/>
    </row>
    <row r="32" spans="1:21" x14ac:dyDescent="0.2">
      <c r="A32" s="174" t="s">
        <v>25</v>
      </c>
      <c r="B32" s="297">
        <v>706.599965</v>
      </c>
      <c r="C32" s="205">
        <v>691.95074299999987</v>
      </c>
      <c r="D32" s="298">
        <v>590.87962700000014</v>
      </c>
      <c r="E32" s="297">
        <v>480.81746099999987</v>
      </c>
      <c r="F32" s="205">
        <v>269.09767999999997</v>
      </c>
      <c r="G32" s="298">
        <v>126.47090299999999</v>
      </c>
      <c r="H32" s="205">
        <v>116.992701</v>
      </c>
      <c r="I32" s="205">
        <v>119.00985900000001</v>
      </c>
      <c r="J32" s="205">
        <v>119.26201399999999</v>
      </c>
      <c r="K32" s="297">
        <v>304.66015899999996</v>
      </c>
      <c r="L32" s="205">
        <v>582.72426599999994</v>
      </c>
      <c r="M32" s="298">
        <v>753.47028399999999</v>
      </c>
      <c r="N32" s="205">
        <v>4861.9356619999999</v>
      </c>
      <c r="O32" s="213">
        <v>0.15890136256957199</v>
      </c>
      <c r="P32" s="101"/>
    </row>
    <row r="33" spans="1:16" x14ac:dyDescent="0.2">
      <c r="A33" s="174" t="s">
        <v>5</v>
      </c>
      <c r="B33" s="297">
        <v>365.95855100000011</v>
      </c>
      <c r="C33" s="205">
        <v>357.01783199999994</v>
      </c>
      <c r="D33" s="298">
        <v>296.99564799999996</v>
      </c>
      <c r="E33" s="297">
        <v>228.6180019999999</v>
      </c>
      <c r="F33" s="205">
        <v>115.020448</v>
      </c>
      <c r="G33" s="298">
        <v>49.967592999999994</v>
      </c>
      <c r="H33" s="205">
        <v>43.153094999999993</v>
      </c>
      <c r="I33" s="205">
        <v>44.924881999999997</v>
      </c>
      <c r="J33" s="205">
        <v>47.181394999999995</v>
      </c>
      <c r="K33" s="297">
        <v>131.02578399999999</v>
      </c>
      <c r="L33" s="205">
        <v>282.97988299999992</v>
      </c>
      <c r="M33" s="298">
        <v>372.44962800000019</v>
      </c>
      <c r="N33" s="205">
        <v>2335.2927410000002</v>
      </c>
      <c r="O33" s="213">
        <v>0.14740733149792823</v>
      </c>
      <c r="P33" s="101"/>
    </row>
    <row r="34" spans="1:16" x14ac:dyDescent="0.2">
      <c r="A34" s="174" t="s">
        <v>3</v>
      </c>
      <c r="B34" s="297">
        <v>8.5745140000000006</v>
      </c>
      <c r="C34" s="205">
        <v>7.7812799999999998</v>
      </c>
      <c r="D34" s="298">
        <v>16.246285</v>
      </c>
      <c r="E34" s="297">
        <v>12.057661000000001</v>
      </c>
      <c r="F34" s="205">
        <v>6.3331640000000009</v>
      </c>
      <c r="G34" s="298">
        <v>3.0285359999999999</v>
      </c>
      <c r="H34" s="205">
        <v>2.8902589999999999</v>
      </c>
      <c r="I34" s="205">
        <v>2.6754049999999996</v>
      </c>
      <c r="J34" s="205">
        <v>3.1992950000000007</v>
      </c>
      <c r="K34" s="297">
        <v>7.4162660000000002</v>
      </c>
      <c r="L34" s="205">
        <v>16.756619999999998</v>
      </c>
      <c r="M34" s="298">
        <v>21.526363999999997</v>
      </c>
      <c r="N34" s="205">
        <v>108.48564900000001</v>
      </c>
      <c r="O34" s="213">
        <v>6.9334125959395781E-2</v>
      </c>
      <c r="P34" s="101"/>
    </row>
    <row r="35" spans="1:16" ht="12" customHeight="1" x14ac:dyDescent="0.2">
      <c r="A35" s="199" t="s">
        <v>172</v>
      </c>
      <c r="B35" s="71"/>
      <c r="C35" s="71"/>
      <c r="D35" s="8"/>
      <c r="F35" s="10"/>
      <c r="G35" s="103"/>
      <c r="H35" s="103"/>
      <c r="I35" s="103"/>
      <c r="J35" s="103"/>
      <c r="K35" s="103"/>
      <c r="O35" s="3"/>
    </row>
    <row r="36" spans="1:16" x14ac:dyDescent="0.2">
      <c r="A36" s="199"/>
      <c r="B36" s="71"/>
      <c r="C36" s="71"/>
    </row>
    <row r="37" spans="1:16" x14ac:dyDescent="0.2">
      <c r="B37" s="78"/>
      <c r="C37" s="78"/>
      <c r="D37" s="78"/>
    </row>
    <row r="38" spans="1:16" x14ac:dyDescent="0.2">
      <c r="B38" s="78"/>
      <c r="C38" s="78"/>
      <c r="D38" s="78"/>
    </row>
    <row r="39" spans="1:16" x14ac:dyDescent="0.2">
      <c r="B39" s="78"/>
      <c r="C39" s="78"/>
      <c r="D39" s="78"/>
      <c r="M39" s="109" t="s">
        <v>168</v>
      </c>
      <c r="N39" s="116">
        <f>O7</f>
        <v>0.1612913669259062</v>
      </c>
    </row>
    <row r="40" spans="1:16" x14ac:dyDescent="0.2">
      <c r="B40" s="120"/>
      <c r="C40" s="120"/>
      <c r="D40" s="120"/>
      <c r="M40" s="109" t="s">
        <v>59</v>
      </c>
      <c r="N40" s="116">
        <f>O8</f>
        <v>0.19009828616066105</v>
      </c>
    </row>
    <row r="41" spans="1:16" x14ac:dyDescent="0.2">
      <c r="B41" s="78"/>
      <c r="C41" s="78"/>
      <c r="D41" s="78"/>
      <c r="M41" s="109" t="s">
        <v>117</v>
      </c>
      <c r="N41" s="116">
        <f>O9</f>
        <v>0.16537945822559991</v>
      </c>
    </row>
  </sheetData>
  <mergeCells count="6">
    <mergeCell ref="O5:O6"/>
    <mergeCell ref="B5:D5"/>
    <mergeCell ref="E5:G5"/>
    <mergeCell ref="H5:J5"/>
    <mergeCell ref="K5:M5"/>
    <mergeCell ref="N5:N6"/>
  </mergeCells>
  <conditionalFormatting sqref="O27:O34">
    <cfRule type="dataBar" priority="1">
      <dataBar>
        <cfvo type="num" val="0"/>
        <cfvo type="num" val="1"/>
        <color theme="9"/>
      </dataBar>
      <extLst>
        <ext xmlns:x14="http://schemas.microsoft.com/office/spreadsheetml/2009/9/main" uri="{B025F937-C7B1-47D3-B67F-A62EFF666E3E}">
          <x14:id>{BAF5A3E8-4CEF-4823-9EFD-D6978A947904}</x14:id>
        </ext>
      </extLst>
    </cfRule>
  </conditionalFormatting>
  <conditionalFormatting sqref="O10:O25">
    <cfRule type="dataBar" priority="2">
      <dataBar>
        <cfvo type="num" val="0"/>
        <cfvo type="num" val="1"/>
        <color theme="9"/>
      </dataBar>
      <extLst>
        <ext xmlns:x14="http://schemas.microsoft.com/office/spreadsheetml/2009/9/main" uri="{B025F937-C7B1-47D3-B67F-A62EFF666E3E}">
          <x14:id>{F6D3C878-2A29-4348-8AAD-7FEE4D3E5798}</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BAF5A3E8-4CEF-4823-9EFD-D6978A947904}">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 xmlns:xm="http://schemas.microsoft.com/office/excel/2006/main">
          <x14:cfRule type="dataBar" id="{F6D3C878-2A29-4348-8AAD-7FEE4D3E5798}">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38"/>
  <dimension ref="A1:U41"/>
  <sheetViews>
    <sheetView showGridLines="0" view="pageBreakPreview" zoomScaleNormal="70" zoomScaleSheetLayoutView="100" workbookViewId="0">
      <selection activeCell="U16" sqref="U16"/>
    </sheetView>
  </sheetViews>
  <sheetFormatPr defaultColWidth="9.140625" defaultRowHeight="12" x14ac:dyDescent="0.2"/>
  <cols>
    <col min="1" max="1" width="31.7109375" style="74" customWidth="1"/>
    <col min="2" max="13" width="8" style="74" customWidth="1"/>
    <col min="14" max="14" width="8.42578125" style="74" customWidth="1"/>
    <col min="15" max="15" width="7.85546875" style="74" customWidth="1"/>
    <col min="16" max="21" width="9.140625" style="74" customWidth="1"/>
    <col min="22" max="16384" width="9.140625" style="74"/>
  </cols>
  <sheetData>
    <row r="1" spans="1:21" ht="18" x14ac:dyDescent="0.25">
      <c r="A1" s="248" t="s">
        <v>289</v>
      </c>
      <c r="O1" s="251" t="str">
        <f>'3'!N1</f>
        <v>2023</v>
      </c>
    </row>
    <row r="2" spans="1:21" ht="1.5" customHeight="1" x14ac:dyDescent="0.2">
      <c r="F2" s="103"/>
      <c r="G2" s="103"/>
      <c r="H2" s="103"/>
      <c r="I2" s="103"/>
      <c r="J2" s="103"/>
      <c r="K2" s="103"/>
    </row>
    <row r="3" spans="1:21" ht="12" customHeight="1" x14ac:dyDescent="0.2">
      <c r="F3" s="103"/>
      <c r="G3" s="103"/>
      <c r="H3" s="103"/>
      <c r="I3" s="103"/>
      <c r="J3" s="103"/>
      <c r="K3" s="103"/>
    </row>
    <row r="4" spans="1:21" x14ac:dyDescent="0.2">
      <c r="A4" s="7"/>
      <c r="B4" s="127"/>
      <c r="C4" s="127"/>
      <c r="D4" s="127"/>
      <c r="E4" s="127"/>
      <c r="F4" s="109"/>
      <c r="K4" s="109"/>
      <c r="L4" s="126"/>
    </row>
    <row r="5" spans="1:21" ht="12.75" customHeight="1" x14ac:dyDescent="0.2">
      <c r="A5" s="178"/>
      <c r="B5" s="333" t="s">
        <v>42</v>
      </c>
      <c r="C5" s="334"/>
      <c r="D5" s="335"/>
      <c r="E5" s="333" t="s">
        <v>43</v>
      </c>
      <c r="F5" s="334"/>
      <c r="G5" s="335"/>
      <c r="H5" s="334" t="s">
        <v>44</v>
      </c>
      <c r="I5" s="334"/>
      <c r="J5" s="334"/>
      <c r="K5" s="333" t="s">
        <v>45</v>
      </c>
      <c r="L5" s="334"/>
      <c r="M5" s="335"/>
      <c r="N5" s="336" t="s">
        <v>7</v>
      </c>
      <c r="O5" s="343" t="s">
        <v>216</v>
      </c>
    </row>
    <row r="6" spans="1:21" x14ac:dyDescent="0.2">
      <c r="A6" s="177"/>
      <c r="B6" s="289" t="s">
        <v>8</v>
      </c>
      <c r="C6" s="288" t="s">
        <v>9</v>
      </c>
      <c r="D6" s="290" t="s">
        <v>10</v>
      </c>
      <c r="E6" s="289" t="s">
        <v>11</v>
      </c>
      <c r="F6" s="288" t="s">
        <v>12</v>
      </c>
      <c r="G6" s="290" t="s">
        <v>13</v>
      </c>
      <c r="H6" s="232" t="s">
        <v>14</v>
      </c>
      <c r="I6" s="232" t="s">
        <v>15</v>
      </c>
      <c r="J6" s="232" t="s">
        <v>16</v>
      </c>
      <c r="K6" s="289" t="s">
        <v>17</v>
      </c>
      <c r="L6" s="288" t="s">
        <v>18</v>
      </c>
      <c r="M6" s="290" t="s">
        <v>19</v>
      </c>
      <c r="N6" s="336"/>
      <c r="O6" s="343"/>
      <c r="P6" s="109"/>
      <c r="U6" s="109"/>
    </row>
    <row r="7" spans="1:21" ht="13.5" x14ac:dyDescent="0.2">
      <c r="A7" s="171" t="s">
        <v>203</v>
      </c>
      <c r="B7" s="295">
        <v>1344.5751999999993</v>
      </c>
      <c r="C7" s="204">
        <v>1344.5751999999993</v>
      </c>
      <c r="D7" s="296">
        <v>1344.5751999999993</v>
      </c>
      <c r="E7" s="295">
        <v>1302.6521999999993</v>
      </c>
      <c r="F7" s="204">
        <v>1302.6521999999993</v>
      </c>
      <c r="G7" s="296">
        <v>1302.6241999999993</v>
      </c>
      <c r="H7" s="204">
        <v>1302.6241999999993</v>
      </c>
      <c r="I7" s="204">
        <v>1304.5601999999994</v>
      </c>
      <c r="J7" s="204">
        <v>1346.5241999999994</v>
      </c>
      <c r="K7" s="295">
        <v>1347.6211999999994</v>
      </c>
      <c r="L7" s="204">
        <v>1347.6211999999994</v>
      </c>
      <c r="M7" s="296">
        <v>1347.6211999999994</v>
      </c>
      <c r="N7" s="204">
        <v>1347.6211999999994</v>
      </c>
      <c r="O7" s="211">
        <v>3.5545735891297454E-2</v>
      </c>
      <c r="P7" s="111"/>
      <c r="U7" s="60"/>
    </row>
    <row r="8" spans="1:21" x14ac:dyDescent="0.2">
      <c r="A8" s="171" t="s">
        <v>163</v>
      </c>
      <c r="B8" s="295">
        <v>766.83022200000005</v>
      </c>
      <c r="C8" s="204">
        <v>633.54124700000023</v>
      </c>
      <c r="D8" s="296">
        <v>591.64969499999984</v>
      </c>
      <c r="E8" s="295">
        <v>490.73514899999992</v>
      </c>
      <c r="F8" s="204">
        <v>361.70885999999985</v>
      </c>
      <c r="G8" s="296">
        <v>306.16385299999996</v>
      </c>
      <c r="H8" s="204">
        <v>256.72865400000001</v>
      </c>
      <c r="I8" s="204">
        <v>272.03036700000001</v>
      </c>
      <c r="J8" s="204">
        <v>325.44478299999992</v>
      </c>
      <c r="K8" s="295">
        <v>536.94734999999969</v>
      </c>
      <c r="L8" s="204">
        <v>704.54162399999973</v>
      </c>
      <c r="M8" s="296">
        <v>816.03335700000036</v>
      </c>
      <c r="N8" s="204">
        <v>6062.3551609999986</v>
      </c>
      <c r="O8" s="211">
        <v>4.3018910450422068E-2</v>
      </c>
      <c r="P8" s="111"/>
      <c r="U8" s="60"/>
    </row>
    <row r="9" spans="1:21" x14ac:dyDescent="0.2">
      <c r="A9" s="171" t="s">
        <v>164</v>
      </c>
      <c r="B9" s="295">
        <v>423.49011099999996</v>
      </c>
      <c r="C9" s="204">
        <v>400.85094499999997</v>
      </c>
      <c r="D9" s="296">
        <v>338.26663700000006</v>
      </c>
      <c r="E9" s="295">
        <v>270.45266500000002</v>
      </c>
      <c r="F9" s="204">
        <v>162.90386700000002</v>
      </c>
      <c r="G9" s="296">
        <v>116.822104</v>
      </c>
      <c r="H9" s="204">
        <v>106.133589</v>
      </c>
      <c r="I9" s="204">
        <v>99.052448999999996</v>
      </c>
      <c r="J9" s="204">
        <v>121.31203499999999</v>
      </c>
      <c r="K9" s="295">
        <v>191.98994500000001</v>
      </c>
      <c r="L9" s="204">
        <v>344.75827900000002</v>
      </c>
      <c r="M9" s="296">
        <v>434.31092599999999</v>
      </c>
      <c r="N9" s="204">
        <v>3010.3435520000003</v>
      </c>
      <c r="O9" s="212">
        <v>3.9712862686897991E-2</v>
      </c>
      <c r="P9" s="101"/>
      <c r="U9" s="104"/>
    </row>
    <row r="10" spans="1:21" x14ac:dyDescent="0.2">
      <c r="A10" s="174" t="s">
        <v>40</v>
      </c>
      <c r="B10" s="297">
        <v>15.43585</v>
      </c>
      <c r="C10" s="205">
        <v>11.916834</v>
      </c>
      <c r="D10" s="298">
        <v>8.5143629999999995</v>
      </c>
      <c r="E10" s="297">
        <v>16.094337000000003</v>
      </c>
      <c r="F10" s="205">
        <v>8.7682870000000008</v>
      </c>
      <c r="G10" s="298">
        <v>4.4962339999999994</v>
      </c>
      <c r="H10" s="205">
        <v>5.570722</v>
      </c>
      <c r="I10" s="205">
        <v>6.0129899999999994</v>
      </c>
      <c r="J10" s="205">
        <v>11.718014</v>
      </c>
      <c r="K10" s="297">
        <v>15.413955</v>
      </c>
      <c r="L10" s="205">
        <v>16.988221999999997</v>
      </c>
      <c r="M10" s="298">
        <v>24.833130999999998</v>
      </c>
      <c r="N10" s="205">
        <v>145.76293899999999</v>
      </c>
      <c r="O10" s="213">
        <v>1.8918395225016895E-2</v>
      </c>
      <c r="P10" s="101"/>
      <c r="U10" s="128"/>
    </row>
    <row r="11" spans="1:21" x14ac:dyDescent="0.2">
      <c r="A11" s="174" t="s">
        <v>39</v>
      </c>
      <c r="B11" s="297">
        <v>4.0920129999999997</v>
      </c>
      <c r="C11" s="205">
        <v>3.5241040000000003</v>
      </c>
      <c r="D11" s="298">
        <v>3.570179</v>
      </c>
      <c r="E11" s="297">
        <v>3.3955969999999995</v>
      </c>
      <c r="F11" s="205">
        <v>2.6392150000000001</v>
      </c>
      <c r="G11" s="298">
        <v>2.2907449999999998</v>
      </c>
      <c r="H11" s="205">
        <v>1.81664</v>
      </c>
      <c r="I11" s="205">
        <v>1.6771780000000001</v>
      </c>
      <c r="J11" s="205">
        <v>1.7025250000000001</v>
      </c>
      <c r="K11" s="297">
        <v>2.7856989999999997</v>
      </c>
      <c r="L11" s="205">
        <v>3.729651</v>
      </c>
      <c r="M11" s="298">
        <v>4.7953929999999998</v>
      </c>
      <c r="N11" s="205">
        <v>36.018939000000003</v>
      </c>
      <c r="O11" s="213">
        <v>6.4148950756993908E-2</v>
      </c>
      <c r="P11" s="101"/>
      <c r="U11" s="128"/>
    </row>
    <row r="12" spans="1:21" x14ac:dyDescent="0.2">
      <c r="A12" s="174" t="s">
        <v>38</v>
      </c>
      <c r="B12" s="297">
        <v>0</v>
      </c>
      <c r="C12" s="205">
        <v>0</v>
      </c>
      <c r="D12" s="298">
        <v>0</v>
      </c>
      <c r="E12" s="297">
        <v>0</v>
      </c>
      <c r="F12" s="205">
        <v>0</v>
      </c>
      <c r="G12" s="298">
        <v>0</v>
      </c>
      <c r="H12" s="205">
        <v>0</v>
      </c>
      <c r="I12" s="205">
        <v>0</v>
      </c>
      <c r="J12" s="205">
        <v>0</v>
      </c>
      <c r="K12" s="297">
        <v>0</v>
      </c>
      <c r="L12" s="205">
        <v>0</v>
      </c>
      <c r="M12" s="298">
        <v>0</v>
      </c>
      <c r="N12" s="205">
        <v>0</v>
      </c>
      <c r="O12" s="213">
        <v>0</v>
      </c>
      <c r="P12" s="101"/>
      <c r="U12" s="128"/>
    </row>
    <row r="13" spans="1:21" x14ac:dyDescent="0.2">
      <c r="A13" s="174" t="s">
        <v>60</v>
      </c>
      <c r="B13" s="297">
        <v>0</v>
      </c>
      <c r="C13" s="205">
        <v>0</v>
      </c>
      <c r="D13" s="298">
        <v>0</v>
      </c>
      <c r="E13" s="297">
        <v>0</v>
      </c>
      <c r="F13" s="205">
        <v>1.655E-3</v>
      </c>
      <c r="G13" s="298">
        <v>3.2642999999999998E-2</v>
      </c>
      <c r="H13" s="205">
        <v>4.3229999999999998E-2</v>
      </c>
      <c r="I13" s="205">
        <v>3.8371000000000002E-2</v>
      </c>
      <c r="J13" s="205">
        <v>3.1329000000000003E-2</v>
      </c>
      <c r="K13" s="297">
        <v>7.6580000000000007E-3</v>
      </c>
      <c r="L13" s="205">
        <v>0</v>
      </c>
      <c r="M13" s="298">
        <v>0</v>
      </c>
      <c r="N13" s="205">
        <v>0.154886</v>
      </c>
      <c r="O13" s="213">
        <v>1.9569423409554134E-3</v>
      </c>
      <c r="P13" s="101"/>
      <c r="U13" s="128"/>
    </row>
    <row r="14" spans="1:21" x14ac:dyDescent="0.2">
      <c r="A14" s="174" t="s">
        <v>61</v>
      </c>
      <c r="B14" s="297">
        <v>0</v>
      </c>
      <c r="C14" s="205">
        <v>0</v>
      </c>
      <c r="D14" s="298">
        <v>0</v>
      </c>
      <c r="E14" s="297">
        <v>0</v>
      </c>
      <c r="F14" s="205">
        <v>0</v>
      </c>
      <c r="G14" s="298">
        <v>0</v>
      </c>
      <c r="H14" s="205">
        <v>0</v>
      </c>
      <c r="I14" s="205">
        <v>0</v>
      </c>
      <c r="J14" s="205">
        <v>0</v>
      </c>
      <c r="K14" s="297">
        <v>0</v>
      </c>
      <c r="L14" s="205">
        <v>0</v>
      </c>
      <c r="M14" s="298">
        <v>0</v>
      </c>
      <c r="N14" s="205">
        <v>0</v>
      </c>
      <c r="O14" s="213">
        <v>0</v>
      </c>
      <c r="P14" s="101"/>
      <c r="U14" s="128"/>
    </row>
    <row r="15" spans="1:21" x14ac:dyDescent="0.2">
      <c r="A15" s="174" t="s">
        <v>62</v>
      </c>
      <c r="B15" s="297">
        <v>0</v>
      </c>
      <c r="C15" s="205">
        <v>0</v>
      </c>
      <c r="D15" s="298">
        <v>0</v>
      </c>
      <c r="E15" s="297">
        <v>0</v>
      </c>
      <c r="F15" s="205">
        <v>0</v>
      </c>
      <c r="G15" s="298">
        <v>0</v>
      </c>
      <c r="H15" s="205">
        <v>0</v>
      </c>
      <c r="I15" s="205">
        <v>0</v>
      </c>
      <c r="J15" s="205">
        <v>0</v>
      </c>
      <c r="K15" s="297">
        <v>0</v>
      </c>
      <c r="L15" s="205">
        <v>0</v>
      </c>
      <c r="M15" s="298">
        <v>0</v>
      </c>
      <c r="N15" s="205">
        <v>0</v>
      </c>
      <c r="O15" s="213">
        <v>0</v>
      </c>
      <c r="P15" s="101"/>
      <c r="U15" s="128"/>
    </row>
    <row r="16" spans="1:21" x14ac:dyDescent="0.2">
      <c r="A16" s="174" t="s">
        <v>37</v>
      </c>
      <c r="B16" s="297">
        <v>177.114216</v>
      </c>
      <c r="C16" s="205">
        <v>155.078362</v>
      </c>
      <c r="D16" s="298">
        <v>152.31653299999999</v>
      </c>
      <c r="E16" s="297">
        <v>124.928985</v>
      </c>
      <c r="F16" s="205">
        <v>83.20389200000001</v>
      </c>
      <c r="G16" s="298">
        <v>31.324998000000001</v>
      </c>
      <c r="H16" s="205">
        <v>53.708374000000006</v>
      </c>
      <c r="I16" s="205">
        <v>48.248936</v>
      </c>
      <c r="J16" s="205">
        <v>52.349820000000001</v>
      </c>
      <c r="K16" s="297">
        <v>85.390505000000005</v>
      </c>
      <c r="L16" s="205">
        <v>142.96967200000003</v>
      </c>
      <c r="M16" s="298">
        <v>171.500935</v>
      </c>
      <c r="N16" s="205">
        <v>1278.1352280000001</v>
      </c>
      <c r="O16" s="213">
        <v>3.8537457455228255E-2</v>
      </c>
      <c r="P16" s="101"/>
      <c r="U16" s="128"/>
    </row>
    <row r="17" spans="1:21" x14ac:dyDescent="0.2">
      <c r="A17" s="174" t="s">
        <v>72</v>
      </c>
      <c r="B17" s="297">
        <v>0</v>
      </c>
      <c r="C17" s="205">
        <v>0</v>
      </c>
      <c r="D17" s="298">
        <v>0</v>
      </c>
      <c r="E17" s="297">
        <v>0</v>
      </c>
      <c r="F17" s="205">
        <v>0</v>
      </c>
      <c r="G17" s="298">
        <v>0</v>
      </c>
      <c r="H17" s="205">
        <v>0</v>
      </c>
      <c r="I17" s="205">
        <v>0</v>
      </c>
      <c r="J17" s="205">
        <v>0</v>
      </c>
      <c r="K17" s="297">
        <v>0</v>
      </c>
      <c r="L17" s="205">
        <v>0</v>
      </c>
      <c r="M17" s="298">
        <v>0</v>
      </c>
      <c r="N17" s="205">
        <v>0</v>
      </c>
      <c r="O17" s="213">
        <v>0</v>
      </c>
      <c r="P17" s="101"/>
      <c r="U17" s="128"/>
    </row>
    <row r="18" spans="1:21" x14ac:dyDescent="0.2">
      <c r="A18" s="174" t="s">
        <v>36</v>
      </c>
      <c r="B18" s="297">
        <v>0</v>
      </c>
      <c r="C18" s="205">
        <v>0</v>
      </c>
      <c r="D18" s="298">
        <v>0</v>
      </c>
      <c r="E18" s="297">
        <v>0</v>
      </c>
      <c r="F18" s="205">
        <v>0</v>
      </c>
      <c r="G18" s="298">
        <v>0</v>
      </c>
      <c r="H18" s="205">
        <v>0</v>
      </c>
      <c r="I18" s="205">
        <v>0</v>
      </c>
      <c r="J18" s="205">
        <v>0</v>
      </c>
      <c r="K18" s="297">
        <v>0</v>
      </c>
      <c r="L18" s="205">
        <v>0</v>
      </c>
      <c r="M18" s="298">
        <v>0</v>
      </c>
      <c r="N18" s="205">
        <v>0</v>
      </c>
      <c r="O18" s="213">
        <v>0</v>
      </c>
      <c r="P18" s="101"/>
      <c r="U18" s="128"/>
    </row>
    <row r="19" spans="1:21" x14ac:dyDescent="0.2">
      <c r="A19" s="174" t="s">
        <v>35</v>
      </c>
      <c r="B19" s="297">
        <v>0</v>
      </c>
      <c r="C19" s="205">
        <v>0</v>
      </c>
      <c r="D19" s="298">
        <v>0</v>
      </c>
      <c r="E19" s="297">
        <v>0</v>
      </c>
      <c r="F19" s="205">
        <v>0</v>
      </c>
      <c r="G19" s="298">
        <v>0</v>
      </c>
      <c r="H19" s="205">
        <v>0</v>
      </c>
      <c r="I19" s="205">
        <v>0</v>
      </c>
      <c r="J19" s="205">
        <v>0</v>
      </c>
      <c r="K19" s="297">
        <v>0</v>
      </c>
      <c r="L19" s="205">
        <v>0</v>
      </c>
      <c r="M19" s="298">
        <v>0</v>
      </c>
      <c r="N19" s="205">
        <v>0</v>
      </c>
      <c r="O19" s="213">
        <v>0</v>
      </c>
      <c r="P19" s="101"/>
      <c r="U19" s="128"/>
    </row>
    <row r="20" spans="1:21" x14ac:dyDescent="0.2">
      <c r="A20" s="174" t="s">
        <v>34</v>
      </c>
      <c r="B20" s="297">
        <v>0</v>
      </c>
      <c r="C20" s="205">
        <v>0</v>
      </c>
      <c r="D20" s="298">
        <v>0</v>
      </c>
      <c r="E20" s="297">
        <v>0</v>
      </c>
      <c r="F20" s="205">
        <v>0</v>
      </c>
      <c r="G20" s="298">
        <v>0</v>
      </c>
      <c r="H20" s="205">
        <v>0</v>
      </c>
      <c r="I20" s="205">
        <v>0</v>
      </c>
      <c r="J20" s="205">
        <v>0</v>
      </c>
      <c r="K20" s="297">
        <v>0</v>
      </c>
      <c r="L20" s="205">
        <v>0</v>
      </c>
      <c r="M20" s="298">
        <v>0</v>
      </c>
      <c r="N20" s="205">
        <v>0</v>
      </c>
      <c r="O20" s="213">
        <v>0</v>
      </c>
      <c r="P20" s="101"/>
      <c r="U20" s="128"/>
    </row>
    <row r="21" spans="1:21" x14ac:dyDescent="0.2">
      <c r="A21" s="174" t="s">
        <v>33</v>
      </c>
      <c r="B21" s="297">
        <v>0</v>
      </c>
      <c r="C21" s="205">
        <v>25.553442999999998</v>
      </c>
      <c r="D21" s="298">
        <v>17.794339000000001</v>
      </c>
      <c r="E21" s="297">
        <v>16.545363000000002</v>
      </c>
      <c r="F21" s="205">
        <v>1.3045470000000001</v>
      </c>
      <c r="G21" s="298">
        <v>0</v>
      </c>
      <c r="H21" s="205">
        <v>0</v>
      </c>
      <c r="I21" s="205">
        <v>10.824120000000001</v>
      </c>
      <c r="J21" s="205">
        <v>17.727143999999999</v>
      </c>
      <c r="K21" s="297">
        <v>24.099886999999999</v>
      </c>
      <c r="L21" s="205">
        <v>23.437639999999998</v>
      </c>
      <c r="M21" s="298">
        <v>45.005431999999999</v>
      </c>
      <c r="N21" s="205">
        <v>182.29191499999996</v>
      </c>
      <c r="O21" s="213">
        <v>5.9166454490954139E-2</v>
      </c>
      <c r="P21" s="101"/>
      <c r="U21" s="128"/>
    </row>
    <row r="22" spans="1:21" x14ac:dyDescent="0.2">
      <c r="A22" s="174" t="s">
        <v>32</v>
      </c>
      <c r="B22" s="297">
        <v>0</v>
      </c>
      <c r="C22" s="205">
        <v>0</v>
      </c>
      <c r="D22" s="298">
        <v>0</v>
      </c>
      <c r="E22" s="297">
        <v>0</v>
      </c>
      <c r="F22" s="205">
        <v>0</v>
      </c>
      <c r="G22" s="298">
        <v>0</v>
      </c>
      <c r="H22" s="205">
        <v>0</v>
      </c>
      <c r="I22" s="205">
        <v>0</v>
      </c>
      <c r="J22" s="205">
        <v>0</v>
      </c>
      <c r="K22" s="297">
        <v>0</v>
      </c>
      <c r="L22" s="205">
        <v>0</v>
      </c>
      <c r="M22" s="298">
        <v>0</v>
      </c>
      <c r="N22" s="205">
        <v>0</v>
      </c>
      <c r="O22" s="213">
        <v>0</v>
      </c>
      <c r="P22" s="101"/>
      <c r="U22" s="128"/>
    </row>
    <row r="23" spans="1:21" x14ac:dyDescent="0.2">
      <c r="A23" s="174" t="s">
        <v>3</v>
      </c>
      <c r="B23" s="297">
        <v>0</v>
      </c>
      <c r="C23" s="205">
        <v>0</v>
      </c>
      <c r="D23" s="298">
        <v>0</v>
      </c>
      <c r="E23" s="297">
        <v>0</v>
      </c>
      <c r="F23" s="205">
        <v>0</v>
      </c>
      <c r="G23" s="298">
        <v>0</v>
      </c>
      <c r="H23" s="205">
        <v>0</v>
      </c>
      <c r="I23" s="205">
        <v>0</v>
      </c>
      <c r="J23" s="205">
        <v>0</v>
      </c>
      <c r="K23" s="297">
        <v>0</v>
      </c>
      <c r="L23" s="205">
        <v>0</v>
      </c>
      <c r="M23" s="298">
        <v>0</v>
      </c>
      <c r="N23" s="205">
        <v>0</v>
      </c>
      <c r="O23" s="213">
        <v>0</v>
      </c>
      <c r="P23" s="101"/>
      <c r="U23" s="128"/>
    </row>
    <row r="24" spans="1:21" x14ac:dyDescent="0.2">
      <c r="A24" s="174" t="s">
        <v>31</v>
      </c>
      <c r="B24" s="297">
        <v>15.682924999999999</v>
      </c>
      <c r="C24" s="205">
        <v>9.5687730000000002</v>
      </c>
      <c r="D24" s="298">
        <v>7.278689</v>
      </c>
      <c r="E24" s="297">
        <v>2.6420969999999997</v>
      </c>
      <c r="F24" s="205">
        <v>0.81771799999999994</v>
      </c>
      <c r="G24" s="298">
        <v>28.759237000000002</v>
      </c>
      <c r="H24" s="205">
        <v>2.2127650000000001</v>
      </c>
      <c r="I24" s="205">
        <v>2.3030180000000002</v>
      </c>
      <c r="J24" s="205">
        <v>1.732801</v>
      </c>
      <c r="K24" s="297">
        <v>0.89700000000000002</v>
      </c>
      <c r="L24" s="205">
        <v>9.4299370000000007</v>
      </c>
      <c r="M24" s="298">
        <v>29.436869999999999</v>
      </c>
      <c r="N24" s="205">
        <v>110.76182999999999</v>
      </c>
      <c r="O24" s="213">
        <v>0.28711478369334104</v>
      </c>
      <c r="P24" s="101"/>
      <c r="U24" s="128"/>
    </row>
    <row r="25" spans="1:21" x14ac:dyDescent="0.2">
      <c r="A25" s="174" t="s">
        <v>30</v>
      </c>
      <c r="B25" s="297">
        <v>211.16510699999995</v>
      </c>
      <c r="C25" s="205">
        <v>195.209429</v>
      </c>
      <c r="D25" s="298">
        <v>148.79253400000002</v>
      </c>
      <c r="E25" s="297">
        <v>106.84628599999999</v>
      </c>
      <c r="F25" s="205">
        <v>66.168553000000003</v>
      </c>
      <c r="G25" s="298">
        <v>49.918247000000001</v>
      </c>
      <c r="H25" s="205">
        <v>42.781858</v>
      </c>
      <c r="I25" s="205">
        <v>29.947836000000002</v>
      </c>
      <c r="J25" s="205">
        <v>36.050402000000005</v>
      </c>
      <c r="K25" s="297">
        <v>63.395240999999992</v>
      </c>
      <c r="L25" s="205">
        <v>148.203157</v>
      </c>
      <c r="M25" s="298">
        <v>158.73916500000001</v>
      </c>
      <c r="N25" s="205">
        <v>1257.2178149999997</v>
      </c>
      <c r="O25" s="213">
        <v>6.4072026548203931E-2</v>
      </c>
      <c r="P25" s="101"/>
      <c r="U25" s="98"/>
    </row>
    <row r="26" spans="1:21" ht="13.5" customHeight="1" x14ac:dyDescent="0.2">
      <c r="A26" s="172" t="s">
        <v>305</v>
      </c>
      <c r="B26" s="295">
        <v>408.75322899999998</v>
      </c>
      <c r="C26" s="204">
        <v>385.64657399999999</v>
      </c>
      <c r="D26" s="296">
        <v>318.54167899999993</v>
      </c>
      <c r="E26" s="295">
        <v>253.55959799999999</v>
      </c>
      <c r="F26" s="204">
        <v>146.15063200000003</v>
      </c>
      <c r="G26" s="296">
        <v>100.335576</v>
      </c>
      <c r="H26" s="204">
        <v>97.407083</v>
      </c>
      <c r="I26" s="204">
        <v>86.980658999999989</v>
      </c>
      <c r="J26" s="204">
        <v>110.338003</v>
      </c>
      <c r="K26" s="295">
        <v>171.86699299999998</v>
      </c>
      <c r="L26" s="204">
        <v>323.18490200000002</v>
      </c>
      <c r="M26" s="296">
        <v>410.69236700000005</v>
      </c>
      <c r="N26" s="204">
        <v>2813.4572950000002</v>
      </c>
      <c r="O26" s="212">
        <v>4.117612578913233E-2</v>
      </c>
      <c r="P26" s="10"/>
      <c r="U26" s="78"/>
    </row>
    <row r="27" spans="1:21" ht="12.75" customHeight="1" x14ac:dyDescent="0.2">
      <c r="A27" s="174" t="s">
        <v>26</v>
      </c>
      <c r="B27" s="297">
        <v>71.309117999999984</v>
      </c>
      <c r="C27" s="205">
        <v>66.200470999999993</v>
      </c>
      <c r="D27" s="298">
        <v>49.410797000000009</v>
      </c>
      <c r="E27" s="297">
        <v>37.811318999999997</v>
      </c>
      <c r="F27" s="205">
        <v>24.468031</v>
      </c>
      <c r="G27" s="298">
        <v>22.279900999999999</v>
      </c>
      <c r="H27" s="205">
        <v>21.847327999999997</v>
      </c>
      <c r="I27" s="205">
        <v>19.138930999999999</v>
      </c>
      <c r="J27" s="205">
        <v>36.134127999999997</v>
      </c>
      <c r="K27" s="297">
        <v>26.208231000000001</v>
      </c>
      <c r="L27" s="205">
        <v>46.680158000000006</v>
      </c>
      <c r="M27" s="298">
        <v>57.339058999999999</v>
      </c>
      <c r="N27" s="205">
        <v>478.827472</v>
      </c>
      <c r="O27" s="213">
        <v>2.7013501493175971E-2</v>
      </c>
      <c r="P27" s="101"/>
      <c r="U27" s="78"/>
    </row>
    <row r="28" spans="1:21" ht="12.75" customHeight="1" x14ac:dyDescent="0.2">
      <c r="A28" s="174" t="s">
        <v>0</v>
      </c>
      <c r="B28" s="297">
        <v>7.6004209999999999</v>
      </c>
      <c r="C28" s="205">
        <v>7.5369889999999993</v>
      </c>
      <c r="D28" s="298">
        <v>4.7718400000000001</v>
      </c>
      <c r="E28" s="297">
        <v>2.5677110000000001</v>
      </c>
      <c r="F28" s="205">
        <v>0.37997699999999995</v>
      </c>
      <c r="G28" s="298">
        <v>0.243399</v>
      </c>
      <c r="H28" s="205">
        <v>0.99544299999999997</v>
      </c>
      <c r="I28" s="205">
        <v>0.263789</v>
      </c>
      <c r="J28" s="205">
        <v>0.219585</v>
      </c>
      <c r="K28" s="297">
        <v>0.76122800000000002</v>
      </c>
      <c r="L28" s="205">
        <v>5.7218710000000002</v>
      </c>
      <c r="M28" s="298">
        <v>8.2000600000000006</v>
      </c>
      <c r="N28" s="205">
        <v>39.262312999999999</v>
      </c>
      <c r="O28" s="213">
        <v>2.6558271514723165E-2</v>
      </c>
      <c r="P28" s="101"/>
      <c r="U28" s="78"/>
    </row>
    <row r="29" spans="1:21" ht="12.75" customHeight="1" x14ac:dyDescent="0.2">
      <c r="A29" s="174" t="s">
        <v>1</v>
      </c>
      <c r="B29" s="297">
        <v>0.17793</v>
      </c>
      <c r="C29" s="205">
        <v>0.16228000000000001</v>
      </c>
      <c r="D29" s="298">
        <v>0.13564999999999999</v>
      </c>
      <c r="E29" s="297">
        <v>6.4599999999999991E-2</v>
      </c>
      <c r="F29" s="205">
        <v>2.75E-2</v>
      </c>
      <c r="G29" s="298">
        <v>5.4000000000000003E-3</v>
      </c>
      <c r="H29" s="205">
        <v>5.1999999999999998E-3</v>
      </c>
      <c r="I29" s="205">
        <v>4.7999999999999996E-3</v>
      </c>
      <c r="J29" s="205">
        <v>5.5999999999999999E-3</v>
      </c>
      <c r="K29" s="297">
        <v>5.4299999999999994E-2</v>
      </c>
      <c r="L29" s="205">
        <v>0.1308</v>
      </c>
      <c r="M29" s="298">
        <v>0.186</v>
      </c>
      <c r="N29" s="205">
        <v>0.96005999999999991</v>
      </c>
      <c r="O29" s="213">
        <v>1.8299629656941814E-3</v>
      </c>
      <c r="P29" s="101"/>
      <c r="U29" s="78"/>
    </row>
    <row r="30" spans="1:21" ht="12.75" customHeight="1" x14ac:dyDescent="0.2">
      <c r="A30" s="174" t="s">
        <v>2</v>
      </c>
      <c r="B30" s="297">
        <v>4.1183420000000002</v>
      </c>
      <c r="C30" s="205">
        <v>3.8544019999999999</v>
      </c>
      <c r="D30" s="298">
        <v>2.8165790000000004</v>
      </c>
      <c r="E30" s="297">
        <v>1.2766279999999999</v>
      </c>
      <c r="F30" s="205">
        <v>0.149478</v>
      </c>
      <c r="G30" s="298">
        <v>5.1338000000000002E-2</v>
      </c>
      <c r="H30" s="205">
        <v>4.2593000000000006E-2</v>
      </c>
      <c r="I30" s="205">
        <v>4.6134000000000001E-2</v>
      </c>
      <c r="J30" s="205">
        <v>3.6052999999999995E-2</v>
      </c>
      <c r="K30" s="297">
        <v>0.44884199999999996</v>
      </c>
      <c r="L30" s="205">
        <v>2.8196539999999999</v>
      </c>
      <c r="M30" s="298">
        <v>4.2179799999999998</v>
      </c>
      <c r="N30" s="205">
        <v>19.878023000000002</v>
      </c>
      <c r="O30" s="213">
        <v>8.5598145480731039E-2</v>
      </c>
      <c r="P30" s="101"/>
    </row>
    <row r="31" spans="1:21" x14ac:dyDescent="0.2">
      <c r="A31" s="174" t="s">
        <v>6</v>
      </c>
      <c r="B31" s="297">
        <v>1.1981979999999999</v>
      </c>
      <c r="C31" s="205">
        <v>1.0885180000000001</v>
      </c>
      <c r="D31" s="298">
        <v>1.1144700000000001</v>
      </c>
      <c r="E31" s="297">
        <v>0.91638300000000006</v>
      </c>
      <c r="F31" s="205">
        <v>0.65731899999999999</v>
      </c>
      <c r="G31" s="298">
        <v>0.44048100000000001</v>
      </c>
      <c r="H31" s="205">
        <v>0.402673</v>
      </c>
      <c r="I31" s="205">
        <v>0.240124</v>
      </c>
      <c r="J31" s="205">
        <v>0.390567</v>
      </c>
      <c r="K31" s="297">
        <v>1.134868</v>
      </c>
      <c r="L31" s="205">
        <v>1.135769</v>
      </c>
      <c r="M31" s="298">
        <v>1.2734560000000001</v>
      </c>
      <c r="N31" s="205">
        <v>9.9928259999999991</v>
      </c>
      <c r="O31" s="213">
        <v>2.7575370141286536E-2</v>
      </c>
      <c r="P31" s="101"/>
    </row>
    <row r="32" spans="1:21" x14ac:dyDescent="0.2">
      <c r="A32" s="174" t="s">
        <v>25</v>
      </c>
      <c r="B32" s="297">
        <v>209.52197899999999</v>
      </c>
      <c r="C32" s="205">
        <v>197.38500299999995</v>
      </c>
      <c r="D32" s="298">
        <v>164.22315799999996</v>
      </c>
      <c r="E32" s="297">
        <v>133.35215399999998</v>
      </c>
      <c r="F32" s="205">
        <v>70.401905000000014</v>
      </c>
      <c r="G32" s="298">
        <v>42.358278000000006</v>
      </c>
      <c r="H32" s="205">
        <v>38.983320000000006</v>
      </c>
      <c r="I32" s="205">
        <v>39.312432999999999</v>
      </c>
      <c r="J32" s="205">
        <v>41.279710999999999</v>
      </c>
      <c r="K32" s="297">
        <v>87.846124999999986</v>
      </c>
      <c r="L32" s="205">
        <v>169.35081099999999</v>
      </c>
      <c r="M32" s="298">
        <v>214.057176</v>
      </c>
      <c r="N32" s="205">
        <v>1408.0720530000001</v>
      </c>
      <c r="O32" s="213">
        <v>4.6019648011095912E-2</v>
      </c>
      <c r="P32" s="101"/>
    </row>
    <row r="33" spans="1:16" x14ac:dyDescent="0.2">
      <c r="A33" s="174" t="s">
        <v>5</v>
      </c>
      <c r="B33" s="297">
        <v>112.705141</v>
      </c>
      <c r="C33" s="205">
        <v>107.31182099999999</v>
      </c>
      <c r="D33" s="298">
        <v>94.142935000000008</v>
      </c>
      <c r="E33" s="297">
        <v>76.052333000000004</v>
      </c>
      <c r="F33" s="205">
        <v>49.16533299999999</v>
      </c>
      <c r="G33" s="298">
        <v>34.753232999999994</v>
      </c>
      <c r="H33" s="205">
        <v>33.783235999999995</v>
      </c>
      <c r="I33" s="205">
        <v>26.583705000000002</v>
      </c>
      <c r="J33" s="205">
        <v>30.850540000000006</v>
      </c>
      <c r="K33" s="297">
        <v>54.358319999999985</v>
      </c>
      <c r="L33" s="205">
        <v>95.546410000000037</v>
      </c>
      <c r="M33" s="298">
        <v>123.05186</v>
      </c>
      <c r="N33" s="205">
        <v>838.30486699999994</v>
      </c>
      <c r="O33" s="213">
        <v>5.2915114776265905E-2</v>
      </c>
      <c r="P33" s="101"/>
    </row>
    <row r="34" spans="1:16" x14ac:dyDescent="0.2">
      <c r="A34" s="174" t="s">
        <v>3</v>
      </c>
      <c r="B34" s="297">
        <v>2.1221000000000001</v>
      </c>
      <c r="C34" s="205">
        <v>2.1070899999999999</v>
      </c>
      <c r="D34" s="298">
        <v>1.92625</v>
      </c>
      <c r="E34" s="297">
        <v>1.51847</v>
      </c>
      <c r="F34" s="205">
        <v>0.90108900000000003</v>
      </c>
      <c r="G34" s="298">
        <v>0.203546</v>
      </c>
      <c r="H34" s="205">
        <v>1.3472899999999999</v>
      </c>
      <c r="I34" s="205">
        <v>1.3907429999999998</v>
      </c>
      <c r="J34" s="205">
        <v>1.4218189999999999</v>
      </c>
      <c r="K34" s="297">
        <v>1.0550789999999999</v>
      </c>
      <c r="L34" s="205">
        <v>1.7994290000000002</v>
      </c>
      <c r="M34" s="298">
        <v>2.3667759999999998</v>
      </c>
      <c r="N34" s="205">
        <v>18.159680999999999</v>
      </c>
      <c r="O34" s="213">
        <v>1.1606010762183356E-2</v>
      </c>
      <c r="P34" s="101"/>
    </row>
    <row r="35" spans="1:16" ht="10.9" customHeight="1" x14ac:dyDescent="0.2">
      <c r="A35" s="199" t="s">
        <v>172</v>
      </c>
      <c r="B35" s="71"/>
      <c r="C35" s="71"/>
      <c r="D35" s="8"/>
      <c r="F35" s="10"/>
      <c r="G35" s="103"/>
      <c r="H35" s="103"/>
      <c r="I35" s="103"/>
      <c r="J35" s="103"/>
      <c r="K35" s="103"/>
      <c r="O35" s="3"/>
    </row>
    <row r="36" spans="1:16" x14ac:dyDescent="0.2">
      <c r="A36" s="199"/>
      <c r="B36" s="71"/>
      <c r="C36" s="71"/>
    </row>
    <row r="37" spans="1:16" x14ac:dyDescent="0.2">
      <c r="B37" s="78"/>
      <c r="C37" s="78"/>
      <c r="D37" s="78"/>
    </row>
    <row r="38" spans="1:16" x14ac:dyDescent="0.2">
      <c r="B38" s="78"/>
      <c r="C38" s="78"/>
      <c r="D38" s="78"/>
    </row>
    <row r="39" spans="1:16" x14ac:dyDescent="0.2">
      <c r="B39" s="78"/>
      <c r="C39" s="78"/>
      <c r="D39" s="78"/>
      <c r="M39" s="109" t="s">
        <v>168</v>
      </c>
      <c r="N39" s="116">
        <f>O7</f>
        <v>3.5545735891297454E-2</v>
      </c>
    </row>
    <row r="40" spans="1:16" x14ac:dyDescent="0.2">
      <c r="B40" s="120"/>
      <c r="C40" s="120"/>
      <c r="D40" s="120"/>
      <c r="M40" s="109" t="s">
        <v>59</v>
      </c>
      <c r="N40" s="116">
        <f>O8</f>
        <v>4.3018910450422068E-2</v>
      </c>
    </row>
    <row r="41" spans="1:16" x14ac:dyDescent="0.2">
      <c r="B41" s="78"/>
      <c r="C41" s="78"/>
      <c r="D41" s="78"/>
      <c r="M41" s="109" t="s">
        <v>117</v>
      </c>
      <c r="N41" s="116">
        <f>O9</f>
        <v>3.9712862686897991E-2</v>
      </c>
    </row>
  </sheetData>
  <mergeCells count="6">
    <mergeCell ref="O5:O6"/>
    <mergeCell ref="B5:D5"/>
    <mergeCell ref="E5:G5"/>
    <mergeCell ref="H5:J5"/>
    <mergeCell ref="K5:M5"/>
    <mergeCell ref="N5:N6"/>
  </mergeCells>
  <conditionalFormatting sqref="O27:O34">
    <cfRule type="dataBar" priority="1">
      <dataBar>
        <cfvo type="num" val="0"/>
        <cfvo type="num" val="1"/>
        <color theme="9"/>
      </dataBar>
      <extLst>
        <ext xmlns:x14="http://schemas.microsoft.com/office/spreadsheetml/2009/9/main" uri="{B025F937-C7B1-47D3-B67F-A62EFF666E3E}">
          <x14:id>{4FD31A9D-90F3-49D1-A3B4-F244531E4D22}</x14:id>
        </ext>
      </extLst>
    </cfRule>
  </conditionalFormatting>
  <conditionalFormatting sqref="O10:O25">
    <cfRule type="dataBar" priority="2">
      <dataBar>
        <cfvo type="num" val="0"/>
        <cfvo type="num" val="1"/>
        <color theme="9"/>
      </dataBar>
      <extLst>
        <ext xmlns:x14="http://schemas.microsoft.com/office/spreadsheetml/2009/9/main" uri="{B025F937-C7B1-47D3-B67F-A62EFF666E3E}">
          <x14:id>{120D5AF3-226C-4B46-8117-6405F4270606}</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4FD31A9D-90F3-49D1-A3B4-F244531E4D22}">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 xmlns:xm="http://schemas.microsoft.com/office/excel/2006/main">
          <x14:cfRule type="dataBar" id="{120D5AF3-226C-4B46-8117-6405F4270606}">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39"/>
  <dimension ref="A1:U42"/>
  <sheetViews>
    <sheetView showGridLines="0" view="pageBreakPreview" zoomScaleNormal="70" zoomScaleSheetLayoutView="100" workbookViewId="0">
      <selection activeCell="W21" sqref="W21"/>
    </sheetView>
  </sheetViews>
  <sheetFormatPr defaultColWidth="9.140625" defaultRowHeight="12" x14ac:dyDescent="0.2"/>
  <cols>
    <col min="1" max="1" width="31.7109375" style="74" customWidth="1"/>
    <col min="2" max="13" width="8" style="74" customWidth="1"/>
    <col min="14" max="14" width="8.42578125" style="74" customWidth="1"/>
    <col min="15" max="15" width="7.85546875" style="74" customWidth="1"/>
    <col min="16" max="21" width="9.140625" style="74" customWidth="1"/>
    <col min="22" max="16384" width="9.140625" style="74"/>
  </cols>
  <sheetData>
    <row r="1" spans="1:21" ht="18" x14ac:dyDescent="0.25">
      <c r="A1" s="248" t="s">
        <v>290</v>
      </c>
      <c r="O1" s="251" t="str">
        <f>'3'!N1</f>
        <v>2023</v>
      </c>
    </row>
    <row r="2" spans="1:21" ht="1.5" customHeight="1" x14ac:dyDescent="0.2">
      <c r="F2" s="103"/>
      <c r="G2" s="103"/>
      <c r="H2" s="103"/>
      <c r="I2" s="103"/>
      <c r="J2" s="103"/>
      <c r="K2" s="103"/>
    </row>
    <row r="3" spans="1:21" ht="12" customHeight="1" x14ac:dyDescent="0.2">
      <c r="F3" s="103"/>
      <c r="G3" s="103"/>
      <c r="H3" s="103"/>
      <c r="I3" s="103"/>
      <c r="J3" s="103"/>
      <c r="K3" s="103"/>
    </row>
    <row r="4" spans="1:21" x14ac:dyDescent="0.2">
      <c r="A4" s="7"/>
      <c r="B4" s="127"/>
      <c r="C4" s="127"/>
      <c r="D4" s="127"/>
      <c r="E4" s="127"/>
      <c r="F4" s="109"/>
      <c r="K4" s="109"/>
      <c r="L4" s="126"/>
    </row>
    <row r="5" spans="1:21" ht="12.75" customHeight="1" x14ac:dyDescent="0.2">
      <c r="A5" s="178"/>
      <c r="B5" s="333" t="s">
        <v>42</v>
      </c>
      <c r="C5" s="334"/>
      <c r="D5" s="335"/>
      <c r="E5" s="334" t="s">
        <v>43</v>
      </c>
      <c r="F5" s="334"/>
      <c r="G5" s="334"/>
      <c r="H5" s="333" t="s">
        <v>44</v>
      </c>
      <c r="I5" s="334"/>
      <c r="J5" s="335"/>
      <c r="K5" s="333" t="s">
        <v>45</v>
      </c>
      <c r="L5" s="334"/>
      <c r="M5" s="335"/>
      <c r="N5" s="336" t="s">
        <v>7</v>
      </c>
      <c r="O5" s="343" t="s">
        <v>216</v>
      </c>
    </row>
    <row r="6" spans="1:21" x14ac:dyDescent="0.2">
      <c r="A6" s="177"/>
      <c r="B6" s="289" t="s">
        <v>8</v>
      </c>
      <c r="C6" s="288" t="s">
        <v>9</v>
      </c>
      <c r="D6" s="290" t="s">
        <v>10</v>
      </c>
      <c r="E6" s="232" t="s">
        <v>11</v>
      </c>
      <c r="F6" s="232" t="s">
        <v>12</v>
      </c>
      <c r="G6" s="232" t="s">
        <v>13</v>
      </c>
      <c r="H6" s="289" t="s">
        <v>14</v>
      </c>
      <c r="I6" s="288" t="s">
        <v>15</v>
      </c>
      <c r="J6" s="290" t="s">
        <v>16</v>
      </c>
      <c r="K6" s="289" t="s">
        <v>17</v>
      </c>
      <c r="L6" s="288" t="s">
        <v>18</v>
      </c>
      <c r="M6" s="290" t="s">
        <v>19</v>
      </c>
      <c r="N6" s="336"/>
      <c r="O6" s="343"/>
      <c r="P6" s="109"/>
      <c r="U6" s="109"/>
    </row>
    <row r="7" spans="1:21" ht="13.5" x14ac:dyDescent="0.2">
      <c r="A7" s="171" t="s">
        <v>203</v>
      </c>
      <c r="B7" s="295">
        <v>3509.1325999999995</v>
      </c>
      <c r="C7" s="204">
        <v>3509.1325999999995</v>
      </c>
      <c r="D7" s="296">
        <v>3509.5535999999993</v>
      </c>
      <c r="E7" s="204">
        <v>3509.5535999999993</v>
      </c>
      <c r="F7" s="204">
        <v>3509.4919999999993</v>
      </c>
      <c r="G7" s="204">
        <v>3509.4919999999993</v>
      </c>
      <c r="H7" s="295">
        <v>3508.8239999999996</v>
      </c>
      <c r="I7" s="204">
        <v>3508.8239999999996</v>
      </c>
      <c r="J7" s="296">
        <v>3508.8319999999994</v>
      </c>
      <c r="K7" s="295">
        <v>3508.8239999999996</v>
      </c>
      <c r="L7" s="204">
        <v>3508.8239999999996</v>
      </c>
      <c r="M7" s="296">
        <v>3508.6609999999996</v>
      </c>
      <c r="N7" s="204">
        <v>3508.6609999999996</v>
      </c>
      <c r="O7" s="211">
        <v>9.2546731409461097E-2</v>
      </c>
      <c r="P7" s="111"/>
      <c r="U7" s="60"/>
    </row>
    <row r="8" spans="1:21" x14ac:dyDescent="0.2">
      <c r="A8" s="171" t="s">
        <v>163</v>
      </c>
      <c r="B8" s="295">
        <v>805.43563500000005</v>
      </c>
      <c r="C8" s="204">
        <v>779.71990300000016</v>
      </c>
      <c r="D8" s="296">
        <v>710.16252800000007</v>
      </c>
      <c r="E8" s="204">
        <v>573.63000099999988</v>
      </c>
      <c r="F8" s="204">
        <v>350.065517</v>
      </c>
      <c r="G8" s="204">
        <v>240.38716800000003</v>
      </c>
      <c r="H8" s="295">
        <v>219.82585900000001</v>
      </c>
      <c r="I8" s="204">
        <v>212.37030299999998</v>
      </c>
      <c r="J8" s="296">
        <v>236.62507500000001</v>
      </c>
      <c r="K8" s="295">
        <v>412.30395699999997</v>
      </c>
      <c r="L8" s="204">
        <v>666.36413800000014</v>
      </c>
      <c r="M8" s="296">
        <v>816.05449299999987</v>
      </c>
      <c r="N8" s="204">
        <v>6022.9445770000002</v>
      </c>
      <c r="O8" s="211">
        <v>4.2739250097494956E-2</v>
      </c>
      <c r="P8" s="111"/>
      <c r="U8" s="60"/>
    </row>
    <row r="9" spans="1:21" x14ac:dyDescent="0.2">
      <c r="A9" s="171" t="s">
        <v>164</v>
      </c>
      <c r="B9" s="295">
        <v>560.75967200000002</v>
      </c>
      <c r="C9" s="204">
        <v>540.23627899999997</v>
      </c>
      <c r="D9" s="296">
        <v>465.81275199999999</v>
      </c>
      <c r="E9" s="204">
        <v>355.19536699999998</v>
      </c>
      <c r="F9" s="204">
        <v>174.171696</v>
      </c>
      <c r="G9" s="204">
        <v>88.414673999999991</v>
      </c>
      <c r="H9" s="295">
        <v>76.513869</v>
      </c>
      <c r="I9" s="204">
        <v>79.438205999999994</v>
      </c>
      <c r="J9" s="296">
        <v>83.725872999999993</v>
      </c>
      <c r="K9" s="295">
        <v>228.38558099999997</v>
      </c>
      <c r="L9" s="204">
        <v>449.16515600000002</v>
      </c>
      <c r="M9" s="296">
        <v>578.61525000000006</v>
      </c>
      <c r="N9" s="204">
        <v>3680.4343749999998</v>
      </c>
      <c r="O9" s="212">
        <v>4.8552792210513195E-2</v>
      </c>
      <c r="P9" s="101"/>
      <c r="U9" s="104"/>
    </row>
    <row r="10" spans="1:21" x14ac:dyDescent="0.2">
      <c r="A10" s="174" t="s">
        <v>40</v>
      </c>
      <c r="B10" s="297">
        <v>6.6442489999999994</v>
      </c>
      <c r="C10" s="205">
        <v>6.4460230000000003</v>
      </c>
      <c r="D10" s="298">
        <v>5.9554050000000007</v>
      </c>
      <c r="E10" s="205">
        <v>4.3363020000000008</v>
      </c>
      <c r="F10" s="205">
        <v>2.5519400000000001</v>
      </c>
      <c r="G10" s="205">
        <v>0.68677300000000008</v>
      </c>
      <c r="H10" s="297">
        <v>0.18099999999999999</v>
      </c>
      <c r="I10" s="205">
        <v>0.30499999999999999</v>
      </c>
      <c r="J10" s="298">
        <v>0.2</v>
      </c>
      <c r="K10" s="297">
        <v>3.1167560000000005</v>
      </c>
      <c r="L10" s="205">
        <v>6.2357079999999998</v>
      </c>
      <c r="M10" s="298">
        <v>7.1854380000000004</v>
      </c>
      <c r="N10" s="205">
        <v>43.844593999999994</v>
      </c>
      <c r="O10" s="213">
        <v>5.6905367267080448E-3</v>
      </c>
      <c r="P10" s="101"/>
      <c r="U10" s="128"/>
    </row>
    <row r="11" spans="1:21" x14ac:dyDescent="0.2">
      <c r="A11" s="174" t="s">
        <v>39</v>
      </c>
      <c r="B11" s="297">
        <v>5.4264380000000019</v>
      </c>
      <c r="C11" s="205">
        <v>5.6517060000000008</v>
      </c>
      <c r="D11" s="298">
        <v>5.6723309999999998</v>
      </c>
      <c r="E11" s="205">
        <v>5.0815720000000013</v>
      </c>
      <c r="F11" s="205">
        <v>4.2528849999999991</v>
      </c>
      <c r="G11" s="205">
        <v>3.8209409999999999</v>
      </c>
      <c r="H11" s="297">
        <v>4.0129860000000006</v>
      </c>
      <c r="I11" s="205">
        <v>3.0144279999999997</v>
      </c>
      <c r="J11" s="298">
        <v>3.5546949999999997</v>
      </c>
      <c r="K11" s="297">
        <v>4.3776559999999991</v>
      </c>
      <c r="L11" s="205">
        <v>5.5709920000000004</v>
      </c>
      <c r="M11" s="298">
        <v>5.9454920000000007</v>
      </c>
      <c r="N11" s="205">
        <v>56.38212200000001</v>
      </c>
      <c r="O11" s="213">
        <v>0.10041533893468721</v>
      </c>
      <c r="P11" s="101"/>
      <c r="U11" s="128"/>
    </row>
    <row r="12" spans="1:21" x14ac:dyDescent="0.2">
      <c r="A12" s="174" t="s">
        <v>38</v>
      </c>
      <c r="B12" s="297">
        <v>0</v>
      </c>
      <c r="C12" s="205">
        <v>0</v>
      </c>
      <c r="D12" s="298">
        <v>0</v>
      </c>
      <c r="E12" s="205">
        <v>0</v>
      </c>
      <c r="F12" s="205">
        <v>0</v>
      </c>
      <c r="G12" s="205">
        <v>0</v>
      </c>
      <c r="H12" s="297">
        <v>0</v>
      </c>
      <c r="I12" s="205">
        <v>0</v>
      </c>
      <c r="J12" s="298">
        <v>0</v>
      </c>
      <c r="K12" s="297">
        <v>0</v>
      </c>
      <c r="L12" s="205">
        <v>0</v>
      </c>
      <c r="M12" s="298">
        <v>0</v>
      </c>
      <c r="N12" s="205">
        <v>0</v>
      </c>
      <c r="O12" s="213">
        <v>0</v>
      </c>
      <c r="P12" s="101"/>
      <c r="U12" s="128"/>
    </row>
    <row r="13" spans="1:21" x14ac:dyDescent="0.2">
      <c r="A13" s="174" t="s">
        <v>60</v>
      </c>
      <c r="B13" s="297">
        <v>2.7650000000000001</v>
      </c>
      <c r="C13" s="205">
        <v>3.5289999999999999</v>
      </c>
      <c r="D13" s="298">
        <v>3.7389999999999999</v>
      </c>
      <c r="E13" s="205">
        <v>3.5390000000000001</v>
      </c>
      <c r="F13" s="205">
        <v>2.645</v>
      </c>
      <c r="G13" s="205">
        <v>1.7210000000000001</v>
      </c>
      <c r="H13" s="297">
        <v>2.9620000000000002</v>
      </c>
      <c r="I13" s="205">
        <v>2.573</v>
      </c>
      <c r="J13" s="298">
        <v>1.9259999999999999</v>
      </c>
      <c r="K13" s="297">
        <v>2.6680000000000001</v>
      </c>
      <c r="L13" s="205">
        <v>2.347</v>
      </c>
      <c r="M13" s="298">
        <v>2.2440000000000002</v>
      </c>
      <c r="N13" s="205">
        <v>32.658000000000001</v>
      </c>
      <c r="O13" s="213">
        <v>0.41262491749365277</v>
      </c>
      <c r="P13" s="101"/>
      <c r="U13" s="128"/>
    </row>
    <row r="14" spans="1:21" x14ac:dyDescent="0.2">
      <c r="A14" s="174" t="s">
        <v>61</v>
      </c>
      <c r="B14" s="297">
        <v>0</v>
      </c>
      <c r="C14" s="205">
        <v>0</v>
      </c>
      <c r="D14" s="298">
        <v>0</v>
      </c>
      <c r="E14" s="205">
        <v>0</v>
      </c>
      <c r="F14" s="205">
        <v>0</v>
      </c>
      <c r="G14" s="205">
        <v>0</v>
      </c>
      <c r="H14" s="297">
        <v>0</v>
      </c>
      <c r="I14" s="205">
        <v>0</v>
      </c>
      <c r="J14" s="298">
        <v>0</v>
      </c>
      <c r="K14" s="297">
        <v>0</v>
      </c>
      <c r="L14" s="205">
        <v>0</v>
      </c>
      <c r="M14" s="298">
        <v>0</v>
      </c>
      <c r="N14" s="205">
        <v>0</v>
      </c>
      <c r="O14" s="213">
        <v>0</v>
      </c>
      <c r="P14" s="101"/>
      <c r="U14" s="128"/>
    </row>
    <row r="15" spans="1:21" x14ac:dyDescent="0.2">
      <c r="A15" s="174" t="s">
        <v>62</v>
      </c>
      <c r="B15" s="297">
        <v>0</v>
      </c>
      <c r="C15" s="205">
        <v>0</v>
      </c>
      <c r="D15" s="298">
        <v>0</v>
      </c>
      <c r="E15" s="205">
        <v>0</v>
      </c>
      <c r="F15" s="205">
        <v>0</v>
      </c>
      <c r="G15" s="205">
        <v>0</v>
      </c>
      <c r="H15" s="297">
        <v>0</v>
      </c>
      <c r="I15" s="205">
        <v>0</v>
      </c>
      <c r="J15" s="298">
        <v>0</v>
      </c>
      <c r="K15" s="297">
        <v>0</v>
      </c>
      <c r="L15" s="205">
        <v>0</v>
      </c>
      <c r="M15" s="298">
        <v>0</v>
      </c>
      <c r="N15" s="205">
        <v>0</v>
      </c>
      <c r="O15" s="213">
        <v>0</v>
      </c>
      <c r="P15" s="101"/>
      <c r="U15" s="128"/>
    </row>
    <row r="16" spans="1:21" x14ac:dyDescent="0.2">
      <c r="A16" s="174" t="s">
        <v>37</v>
      </c>
      <c r="B16" s="297">
        <v>483.798723</v>
      </c>
      <c r="C16" s="205">
        <v>468.45586600000001</v>
      </c>
      <c r="D16" s="298">
        <v>399.05008399999997</v>
      </c>
      <c r="E16" s="205">
        <v>300.93909399999995</v>
      </c>
      <c r="F16" s="205">
        <v>142.205949</v>
      </c>
      <c r="G16" s="205">
        <v>68.758363000000003</v>
      </c>
      <c r="H16" s="297">
        <v>55.731847999999999</v>
      </c>
      <c r="I16" s="205">
        <v>59.062894</v>
      </c>
      <c r="J16" s="298">
        <v>65.106909000000002</v>
      </c>
      <c r="K16" s="297">
        <v>191.43407999999999</v>
      </c>
      <c r="L16" s="205">
        <v>383.91999800000002</v>
      </c>
      <c r="M16" s="298">
        <v>494.67899699999998</v>
      </c>
      <c r="N16" s="205">
        <v>3113.1428049999995</v>
      </c>
      <c r="O16" s="213">
        <v>9.3865348338350807E-2</v>
      </c>
      <c r="P16" s="101"/>
      <c r="U16" s="128"/>
    </row>
    <row r="17" spans="1:21" x14ac:dyDescent="0.2">
      <c r="A17" s="174" t="s">
        <v>72</v>
      </c>
      <c r="B17" s="297">
        <v>0</v>
      </c>
      <c r="C17" s="205">
        <v>0</v>
      </c>
      <c r="D17" s="298">
        <v>0</v>
      </c>
      <c r="E17" s="205">
        <v>0</v>
      </c>
      <c r="F17" s="205">
        <v>0</v>
      </c>
      <c r="G17" s="205">
        <v>0</v>
      </c>
      <c r="H17" s="297">
        <v>0</v>
      </c>
      <c r="I17" s="205">
        <v>0</v>
      </c>
      <c r="J17" s="298">
        <v>0</v>
      </c>
      <c r="K17" s="297">
        <v>0</v>
      </c>
      <c r="L17" s="205">
        <v>0</v>
      </c>
      <c r="M17" s="298">
        <v>0</v>
      </c>
      <c r="N17" s="205">
        <v>0</v>
      </c>
      <c r="O17" s="213">
        <v>0</v>
      </c>
      <c r="P17" s="101"/>
      <c r="U17" s="128"/>
    </row>
    <row r="18" spans="1:21" x14ac:dyDescent="0.2">
      <c r="A18" s="174" t="s">
        <v>36</v>
      </c>
      <c r="B18" s="297">
        <v>0</v>
      </c>
      <c r="C18" s="205">
        <v>0</v>
      </c>
      <c r="D18" s="298">
        <v>0</v>
      </c>
      <c r="E18" s="205">
        <v>0</v>
      </c>
      <c r="F18" s="205">
        <v>0</v>
      </c>
      <c r="G18" s="205">
        <v>0</v>
      </c>
      <c r="H18" s="297">
        <v>0</v>
      </c>
      <c r="I18" s="205">
        <v>0</v>
      </c>
      <c r="J18" s="298">
        <v>0</v>
      </c>
      <c r="K18" s="297">
        <v>0</v>
      </c>
      <c r="L18" s="205">
        <v>0</v>
      </c>
      <c r="M18" s="298">
        <v>0</v>
      </c>
      <c r="N18" s="205">
        <v>0</v>
      </c>
      <c r="O18" s="213">
        <v>0</v>
      </c>
      <c r="P18" s="101"/>
      <c r="U18" s="128"/>
    </row>
    <row r="19" spans="1:21" x14ac:dyDescent="0.2">
      <c r="A19" s="174" t="s">
        <v>35</v>
      </c>
      <c r="B19" s="297">
        <v>2.6309999999999998</v>
      </c>
      <c r="C19" s="205">
        <v>2.9849999999999999</v>
      </c>
      <c r="D19" s="298">
        <v>2.968</v>
      </c>
      <c r="E19" s="205">
        <v>1.605</v>
      </c>
      <c r="F19" s="205">
        <v>0.64700000000000002</v>
      </c>
      <c r="G19" s="205">
        <v>0.70499999999999996</v>
      </c>
      <c r="H19" s="297">
        <v>0.57699999999999996</v>
      </c>
      <c r="I19" s="205">
        <v>0.48399999999999999</v>
      </c>
      <c r="J19" s="298">
        <v>0.70099999999999996</v>
      </c>
      <c r="K19" s="297">
        <v>1.012</v>
      </c>
      <c r="L19" s="205">
        <v>1.972</v>
      </c>
      <c r="M19" s="298">
        <v>3.7570000000000001</v>
      </c>
      <c r="N19" s="205">
        <v>20.044000000000004</v>
      </c>
      <c r="O19" s="213">
        <v>2.5496484894113731E-2</v>
      </c>
      <c r="P19" s="101"/>
      <c r="U19" s="128"/>
    </row>
    <row r="20" spans="1:21" x14ac:dyDescent="0.2">
      <c r="A20" s="174" t="s">
        <v>34</v>
      </c>
      <c r="B20" s="297">
        <v>0</v>
      </c>
      <c r="C20" s="205">
        <v>0</v>
      </c>
      <c r="D20" s="298">
        <v>0</v>
      </c>
      <c r="E20" s="205">
        <v>0</v>
      </c>
      <c r="F20" s="205">
        <v>0</v>
      </c>
      <c r="G20" s="205">
        <v>0</v>
      </c>
      <c r="H20" s="297">
        <v>0</v>
      </c>
      <c r="I20" s="205">
        <v>0</v>
      </c>
      <c r="J20" s="298">
        <v>0</v>
      </c>
      <c r="K20" s="297">
        <v>0</v>
      </c>
      <c r="L20" s="205">
        <v>0</v>
      </c>
      <c r="M20" s="298">
        <v>0</v>
      </c>
      <c r="N20" s="205">
        <v>0</v>
      </c>
      <c r="O20" s="213">
        <v>0</v>
      </c>
      <c r="P20" s="101"/>
      <c r="U20" s="128"/>
    </row>
    <row r="21" spans="1:21" x14ac:dyDescent="0.2">
      <c r="A21" s="174" t="s">
        <v>33</v>
      </c>
      <c r="B21" s="297">
        <v>0</v>
      </c>
      <c r="C21" s="205">
        <v>0</v>
      </c>
      <c r="D21" s="298">
        <v>0</v>
      </c>
      <c r="E21" s="205">
        <v>0</v>
      </c>
      <c r="F21" s="205">
        <v>0</v>
      </c>
      <c r="G21" s="205">
        <v>0</v>
      </c>
      <c r="H21" s="297">
        <v>0</v>
      </c>
      <c r="I21" s="205">
        <v>0</v>
      </c>
      <c r="J21" s="298">
        <v>0</v>
      </c>
      <c r="K21" s="297">
        <v>0</v>
      </c>
      <c r="L21" s="205">
        <v>0</v>
      </c>
      <c r="M21" s="298">
        <v>0</v>
      </c>
      <c r="N21" s="205">
        <v>0</v>
      </c>
      <c r="O21" s="213">
        <v>0</v>
      </c>
      <c r="P21" s="101"/>
      <c r="U21" s="128"/>
    </row>
    <row r="22" spans="1:21" x14ac:dyDescent="0.2">
      <c r="A22" s="174" t="s">
        <v>32</v>
      </c>
      <c r="B22" s="297">
        <v>0</v>
      </c>
      <c r="C22" s="205">
        <v>0</v>
      </c>
      <c r="D22" s="298">
        <v>0</v>
      </c>
      <c r="E22" s="205">
        <v>0</v>
      </c>
      <c r="F22" s="205">
        <v>0</v>
      </c>
      <c r="G22" s="205">
        <v>0</v>
      </c>
      <c r="H22" s="297">
        <v>0</v>
      </c>
      <c r="I22" s="205">
        <v>0</v>
      </c>
      <c r="J22" s="298">
        <v>0</v>
      </c>
      <c r="K22" s="297">
        <v>0</v>
      </c>
      <c r="L22" s="205">
        <v>0</v>
      </c>
      <c r="M22" s="298">
        <v>0</v>
      </c>
      <c r="N22" s="205">
        <v>0</v>
      </c>
      <c r="O22" s="213">
        <v>0</v>
      </c>
      <c r="P22" s="101"/>
      <c r="U22" s="128"/>
    </row>
    <row r="23" spans="1:21" x14ac:dyDescent="0.2">
      <c r="A23" s="174" t="s">
        <v>3</v>
      </c>
      <c r="B23" s="297">
        <v>0</v>
      </c>
      <c r="C23" s="205">
        <v>0</v>
      </c>
      <c r="D23" s="298">
        <v>0</v>
      </c>
      <c r="E23" s="205">
        <v>0</v>
      </c>
      <c r="F23" s="205">
        <v>0</v>
      </c>
      <c r="G23" s="205">
        <v>0</v>
      </c>
      <c r="H23" s="297">
        <v>0</v>
      </c>
      <c r="I23" s="205">
        <v>0</v>
      </c>
      <c r="J23" s="298">
        <v>0</v>
      </c>
      <c r="K23" s="297">
        <v>0</v>
      </c>
      <c r="L23" s="205">
        <v>0</v>
      </c>
      <c r="M23" s="298">
        <v>0</v>
      </c>
      <c r="N23" s="205">
        <v>0</v>
      </c>
      <c r="O23" s="213">
        <v>0</v>
      </c>
      <c r="P23" s="101"/>
      <c r="U23" s="128"/>
    </row>
    <row r="24" spans="1:21" x14ac:dyDescent="0.2">
      <c r="A24" s="174" t="s">
        <v>31</v>
      </c>
      <c r="B24" s="297">
        <v>2.5031999999999999E-2</v>
      </c>
      <c r="C24" s="205">
        <v>1.0792999999999999E-2</v>
      </c>
      <c r="D24" s="298">
        <v>9.0470000000000012E-3</v>
      </c>
      <c r="E24" s="205">
        <v>1.8935E-2</v>
      </c>
      <c r="F24" s="205">
        <v>2.8091999999999999E-2</v>
      </c>
      <c r="G24" s="205">
        <v>2.4309999999999998E-2</v>
      </c>
      <c r="H24" s="297">
        <v>2.0024999999999998E-2</v>
      </c>
      <c r="I24" s="205">
        <v>3.1968000000000003E-2</v>
      </c>
      <c r="J24" s="298">
        <v>3.2619999999999996E-2</v>
      </c>
      <c r="K24" s="297">
        <v>2.8268999999999999E-2</v>
      </c>
      <c r="L24" s="205">
        <v>3.2645E-2</v>
      </c>
      <c r="M24" s="298">
        <v>3.4754E-2</v>
      </c>
      <c r="N24" s="205">
        <v>0.29648999999999998</v>
      </c>
      <c r="O24" s="213">
        <v>7.6855593860483066E-4</v>
      </c>
      <c r="P24" s="101"/>
      <c r="U24" s="128"/>
    </row>
    <row r="25" spans="1:21" x14ac:dyDescent="0.2">
      <c r="A25" s="174" t="s">
        <v>30</v>
      </c>
      <c r="B25" s="297">
        <v>59.469229999999996</v>
      </c>
      <c r="C25" s="205">
        <v>53.157891000000006</v>
      </c>
      <c r="D25" s="298">
        <v>48.418885000000003</v>
      </c>
      <c r="E25" s="205">
        <v>39.675463999999998</v>
      </c>
      <c r="F25" s="205">
        <v>21.84083</v>
      </c>
      <c r="G25" s="205">
        <v>12.698287000000001</v>
      </c>
      <c r="H25" s="297">
        <v>13.029010000000001</v>
      </c>
      <c r="I25" s="205">
        <v>13.966916000000003</v>
      </c>
      <c r="J25" s="298">
        <v>12.204649000000002</v>
      </c>
      <c r="K25" s="297">
        <v>25.748820000000002</v>
      </c>
      <c r="L25" s="205">
        <v>49.086812999999999</v>
      </c>
      <c r="M25" s="298">
        <v>64.76956899999999</v>
      </c>
      <c r="N25" s="205">
        <v>414.06636400000008</v>
      </c>
      <c r="O25" s="213">
        <v>2.1102207390313096E-2</v>
      </c>
      <c r="P25" s="101"/>
      <c r="U25" s="98"/>
    </row>
    <row r="26" spans="1:21" ht="13.5" customHeight="1" x14ac:dyDescent="0.2">
      <c r="A26" s="172" t="s">
        <v>306</v>
      </c>
      <c r="B26" s="295">
        <v>-152.03819999999999</v>
      </c>
      <c r="C26" s="204">
        <v>-147.63589999999999</v>
      </c>
      <c r="D26" s="296">
        <v>-126.68679999999999</v>
      </c>
      <c r="E26" s="204">
        <v>-98.490599999999986</v>
      </c>
      <c r="F26" s="204">
        <v>-49.885800000000003</v>
      </c>
      <c r="G26" s="204">
        <v>-22.7483</v>
      </c>
      <c r="H26" s="295">
        <v>-19.556799999999999</v>
      </c>
      <c r="I26" s="204">
        <v>-20.869699999999998</v>
      </c>
      <c r="J26" s="296">
        <v>-21.752099999999999</v>
      </c>
      <c r="K26" s="295">
        <v>-68.8386</v>
      </c>
      <c r="L26" s="204">
        <v>-127.3685</v>
      </c>
      <c r="M26" s="296">
        <v>-159.07872899999998</v>
      </c>
      <c r="N26" s="204">
        <v>-1014.950029</v>
      </c>
      <c r="O26" s="212"/>
      <c r="P26" s="10"/>
      <c r="U26" s="78"/>
    </row>
    <row r="27" spans="1:21" ht="13.5" customHeight="1" x14ac:dyDescent="0.2">
      <c r="A27" s="172" t="s">
        <v>305</v>
      </c>
      <c r="B27" s="295">
        <v>397.84241199999997</v>
      </c>
      <c r="C27" s="204">
        <v>383.25443800000005</v>
      </c>
      <c r="D27" s="296">
        <v>330.88313100000005</v>
      </c>
      <c r="E27" s="204">
        <v>248.65466700000002</v>
      </c>
      <c r="F27" s="204">
        <v>118.433126</v>
      </c>
      <c r="G27" s="204">
        <v>61.534045999999996</v>
      </c>
      <c r="H27" s="295">
        <v>54.664852999999994</v>
      </c>
      <c r="I27" s="204">
        <v>56.083713000000003</v>
      </c>
      <c r="J27" s="296">
        <v>59.308048999999997</v>
      </c>
      <c r="K27" s="295">
        <v>152.18045899999998</v>
      </c>
      <c r="L27" s="204">
        <v>312.75703899999996</v>
      </c>
      <c r="M27" s="296">
        <v>410.217961</v>
      </c>
      <c r="N27" s="204">
        <v>2585.8138939999994</v>
      </c>
      <c r="O27" s="212">
        <v>3.7844469278368792E-2</v>
      </c>
      <c r="P27" s="10"/>
      <c r="U27" s="78"/>
    </row>
    <row r="28" spans="1:21" ht="12.75" customHeight="1" x14ac:dyDescent="0.2">
      <c r="A28" s="174" t="s">
        <v>26</v>
      </c>
      <c r="B28" s="297">
        <v>60.765483000000003</v>
      </c>
      <c r="C28" s="205">
        <v>59.530834000000006</v>
      </c>
      <c r="D28" s="298">
        <v>52.178881000000004</v>
      </c>
      <c r="E28" s="205">
        <v>37.508447000000011</v>
      </c>
      <c r="F28" s="205">
        <v>17.687262</v>
      </c>
      <c r="G28" s="205">
        <v>9.0613660000000014</v>
      </c>
      <c r="H28" s="297">
        <v>6.0004779999999993</v>
      </c>
      <c r="I28" s="205">
        <v>7.1196130000000011</v>
      </c>
      <c r="J28" s="298">
        <v>7.3001250000000004</v>
      </c>
      <c r="K28" s="297">
        <v>22.019022</v>
      </c>
      <c r="L28" s="205">
        <v>43.881138999999997</v>
      </c>
      <c r="M28" s="298">
        <v>58.786588999999992</v>
      </c>
      <c r="N28" s="205">
        <v>381.83923900000002</v>
      </c>
      <c r="O28" s="213">
        <v>2.154181924816477E-2</v>
      </c>
      <c r="P28" s="101"/>
      <c r="U28" s="78"/>
    </row>
    <row r="29" spans="1:21" ht="12.75" customHeight="1" x14ac:dyDescent="0.2">
      <c r="A29" s="174" t="s">
        <v>0</v>
      </c>
      <c r="B29" s="297">
        <v>2.4510000000000001</v>
      </c>
      <c r="C29" s="205">
        <v>2.8170000000000002</v>
      </c>
      <c r="D29" s="298">
        <v>2.0903</v>
      </c>
      <c r="E29" s="205">
        <v>1.5267999999999999</v>
      </c>
      <c r="F29" s="205">
        <v>0.48259999999999997</v>
      </c>
      <c r="G29" s="205">
        <v>0.58519999999999994</v>
      </c>
      <c r="H29" s="297">
        <v>0.58499999999999996</v>
      </c>
      <c r="I29" s="205">
        <v>0.46740000000000004</v>
      </c>
      <c r="J29" s="298">
        <v>0.48429999999999995</v>
      </c>
      <c r="K29" s="297">
        <v>1.016</v>
      </c>
      <c r="L29" s="205">
        <v>2.069</v>
      </c>
      <c r="M29" s="298">
        <v>2.6528049999999999</v>
      </c>
      <c r="N29" s="205">
        <v>17.227405000000001</v>
      </c>
      <c r="O29" s="213">
        <v>1.1653162142640436E-2</v>
      </c>
      <c r="P29" s="101"/>
      <c r="U29" s="78"/>
    </row>
    <row r="30" spans="1:21" ht="12.75" customHeight="1" x14ac:dyDescent="0.2">
      <c r="A30" s="174" t="s">
        <v>1</v>
      </c>
      <c r="B30" s="297">
        <v>9.0884590000000003</v>
      </c>
      <c r="C30" s="205">
        <v>8.8040000000000003</v>
      </c>
      <c r="D30" s="298">
        <v>7.3834999999999997</v>
      </c>
      <c r="E30" s="205">
        <v>5.3487</v>
      </c>
      <c r="F30" s="205">
        <v>1.8290999999999999</v>
      </c>
      <c r="G30" s="205">
        <v>0.499</v>
      </c>
      <c r="H30" s="297">
        <v>0.41189999999999999</v>
      </c>
      <c r="I30" s="205">
        <v>0.43310000000000004</v>
      </c>
      <c r="J30" s="298">
        <v>0.46829999999999999</v>
      </c>
      <c r="K30" s="297">
        <v>2.7594000000000003</v>
      </c>
      <c r="L30" s="205">
        <v>7.3524009999999995</v>
      </c>
      <c r="M30" s="298">
        <v>9.3279519999999998</v>
      </c>
      <c r="N30" s="205">
        <v>53.705812000000009</v>
      </c>
      <c r="O30" s="213">
        <v>0.10236823427966396</v>
      </c>
      <c r="P30" s="101"/>
      <c r="U30" s="78"/>
    </row>
    <row r="31" spans="1:21" ht="12.75" customHeight="1" x14ac:dyDescent="0.2">
      <c r="A31" s="174" t="s">
        <v>2</v>
      </c>
      <c r="B31" s="297">
        <v>3.2811490000000001</v>
      </c>
      <c r="C31" s="205">
        <v>3.2329219999999999</v>
      </c>
      <c r="D31" s="298">
        <v>2.7017220000000002</v>
      </c>
      <c r="E31" s="205">
        <v>1.8900699999999999</v>
      </c>
      <c r="F31" s="205">
        <v>0.71251799999999998</v>
      </c>
      <c r="G31" s="205">
        <v>0.26841399999999999</v>
      </c>
      <c r="H31" s="297">
        <v>0.16578700000000002</v>
      </c>
      <c r="I31" s="205">
        <v>0.207814</v>
      </c>
      <c r="J31" s="298">
        <v>7.0999999999999994E-2</v>
      </c>
      <c r="K31" s="297">
        <v>0.85757799999999995</v>
      </c>
      <c r="L31" s="205">
        <v>2.5839460000000001</v>
      </c>
      <c r="M31" s="298">
        <v>3.686582</v>
      </c>
      <c r="N31" s="205">
        <v>19.659502</v>
      </c>
      <c r="O31" s="213">
        <v>8.4657156915188325E-2</v>
      </c>
      <c r="P31" s="101"/>
    </row>
    <row r="32" spans="1:21" x14ac:dyDescent="0.2">
      <c r="A32" s="174" t="s">
        <v>6</v>
      </c>
      <c r="B32" s="297">
        <v>4.6379299999999999</v>
      </c>
      <c r="C32" s="205">
        <v>4.8352599999999999</v>
      </c>
      <c r="D32" s="298">
        <v>5.0054800000000004</v>
      </c>
      <c r="E32" s="205">
        <v>4.5222600000000002</v>
      </c>
      <c r="F32" s="205">
        <v>4.0404999999999998</v>
      </c>
      <c r="G32" s="205">
        <v>3.3726499999999997</v>
      </c>
      <c r="H32" s="297">
        <v>3.7286600000000005</v>
      </c>
      <c r="I32" s="205">
        <v>2.5808800000000001</v>
      </c>
      <c r="J32" s="298">
        <v>3.2957399999999999</v>
      </c>
      <c r="K32" s="297">
        <v>3.9070300000000002</v>
      </c>
      <c r="L32" s="205">
        <v>4.8939400000000006</v>
      </c>
      <c r="M32" s="298">
        <v>5.5706100000000003</v>
      </c>
      <c r="N32" s="205">
        <v>50.390940000000001</v>
      </c>
      <c r="O32" s="213">
        <v>0.13905464002549042</v>
      </c>
      <c r="P32" s="101"/>
    </row>
    <row r="33" spans="1:16" x14ac:dyDescent="0.2">
      <c r="A33" s="174" t="s">
        <v>25</v>
      </c>
      <c r="B33" s="297">
        <v>174.02525700000001</v>
      </c>
      <c r="C33" s="205">
        <v>164.711253</v>
      </c>
      <c r="D33" s="298">
        <v>144.17316600000004</v>
      </c>
      <c r="E33" s="205">
        <v>111.59179</v>
      </c>
      <c r="F33" s="205">
        <v>57.347286000000004</v>
      </c>
      <c r="G33" s="205">
        <v>32.066286999999996</v>
      </c>
      <c r="H33" s="297">
        <v>27.705922000000001</v>
      </c>
      <c r="I33" s="205">
        <v>28.718088999999999</v>
      </c>
      <c r="J33" s="298">
        <v>30.067194999999998</v>
      </c>
      <c r="K33" s="297">
        <v>72.598459999999989</v>
      </c>
      <c r="L33" s="205">
        <v>144.448511</v>
      </c>
      <c r="M33" s="298">
        <v>181.86104800000001</v>
      </c>
      <c r="N33" s="205">
        <v>1169.3142640000001</v>
      </c>
      <c r="O33" s="213">
        <v>3.8216390083862906E-2</v>
      </c>
      <c r="P33" s="101"/>
    </row>
    <row r="34" spans="1:16" x14ac:dyDescent="0.2">
      <c r="A34" s="174" t="s">
        <v>5</v>
      </c>
      <c r="B34" s="297">
        <v>113.00424</v>
      </c>
      <c r="C34" s="205">
        <v>109.40841899999999</v>
      </c>
      <c r="D34" s="298">
        <v>92.171503000000001</v>
      </c>
      <c r="E34" s="205">
        <v>68.777452999999994</v>
      </c>
      <c r="F34" s="205">
        <v>29.621994999999995</v>
      </c>
      <c r="G34" s="205">
        <v>12.968618000000001</v>
      </c>
      <c r="H34" s="297">
        <v>11.44289</v>
      </c>
      <c r="I34" s="205">
        <v>12.04176</v>
      </c>
      <c r="J34" s="298">
        <v>12.907743</v>
      </c>
      <c r="K34" s="297">
        <v>39.294302000000002</v>
      </c>
      <c r="L34" s="205">
        <v>84.572092999999995</v>
      </c>
      <c r="M34" s="298">
        <v>118.010673</v>
      </c>
      <c r="N34" s="205">
        <v>704.22168899999997</v>
      </c>
      <c r="O34" s="213">
        <v>4.4451574800854446E-2</v>
      </c>
      <c r="P34" s="101"/>
    </row>
    <row r="35" spans="1:16" x14ac:dyDescent="0.2">
      <c r="A35" s="174" t="s">
        <v>3</v>
      </c>
      <c r="B35" s="297">
        <v>30.588894</v>
      </c>
      <c r="C35" s="205">
        <v>29.914750000000002</v>
      </c>
      <c r="D35" s="298">
        <v>25.178579000000003</v>
      </c>
      <c r="E35" s="205">
        <v>17.489146999999999</v>
      </c>
      <c r="F35" s="205">
        <v>6.7118649999999995</v>
      </c>
      <c r="G35" s="205">
        <v>2.7125110000000001</v>
      </c>
      <c r="H35" s="297">
        <v>4.6242160000000005</v>
      </c>
      <c r="I35" s="205">
        <v>4.5150570000000005</v>
      </c>
      <c r="J35" s="298">
        <v>4.7136460000000007</v>
      </c>
      <c r="K35" s="297">
        <v>9.7286670000000015</v>
      </c>
      <c r="L35" s="205">
        <v>22.956008999999998</v>
      </c>
      <c r="M35" s="298">
        <v>30.321701999999998</v>
      </c>
      <c r="N35" s="205">
        <v>189.45504300000002</v>
      </c>
      <c r="O35" s="213">
        <v>0.1210823729782429</v>
      </c>
      <c r="P35" s="101"/>
    </row>
    <row r="36" spans="1:16" x14ac:dyDescent="0.2">
      <c r="A36" s="199" t="s">
        <v>173</v>
      </c>
      <c r="B36" s="71"/>
      <c r="C36" s="71"/>
      <c r="D36" s="8"/>
      <c r="F36" s="10"/>
      <c r="G36" s="103"/>
      <c r="H36" s="103"/>
      <c r="I36" s="103"/>
      <c r="J36" s="103"/>
      <c r="K36" s="103"/>
      <c r="O36" s="3"/>
    </row>
    <row r="37" spans="1:16" x14ac:dyDescent="0.2">
      <c r="A37" s="199"/>
      <c r="B37" s="71"/>
      <c r="C37" s="71"/>
    </row>
    <row r="38" spans="1:16" x14ac:dyDescent="0.2">
      <c r="B38" s="78"/>
      <c r="C38" s="78"/>
      <c r="D38" s="78"/>
    </row>
    <row r="39" spans="1:16" x14ac:dyDescent="0.2">
      <c r="B39" s="78"/>
      <c r="C39" s="78"/>
      <c r="D39" s="78"/>
    </row>
    <row r="40" spans="1:16" x14ac:dyDescent="0.2">
      <c r="B40" s="78"/>
      <c r="C40" s="78"/>
      <c r="D40" s="78"/>
      <c r="M40" s="109" t="s">
        <v>168</v>
      </c>
      <c r="N40" s="116">
        <f>O7</f>
        <v>9.2546731409461097E-2</v>
      </c>
    </row>
    <row r="41" spans="1:16" x14ac:dyDescent="0.2">
      <c r="B41" s="120"/>
      <c r="C41" s="120"/>
      <c r="D41" s="120"/>
      <c r="M41" s="109" t="s">
        <v>59</v>
      </c>
      <c r="N41" s="116">
        <f>O8</f>
        <v>4.2739250097494956E-2</v>
      </c>
    </row>
    <row r="42" spans="1:16" x14ac:dyDescent="0.2">
      <c r="B42" s="78"/>
      <c r="C42" s="78"/>
      <c r="D42" s="78"/>
      <c r="M42" s="109" t="s">
        <v>117</v>
      </c>
      <c r="N42" s="116">
        <f>O9</f>
        <v>4.8552792210513195E-2</v>
      </c>
    </row>
  </sheetData>
  <mergeCells count="6">
    <mergeCell ref="O5:O6"/>
    <mergeCell ref="B5:D5"/>
    <mergeCell ref="E5:G5"/>
    <mergeCell ref="H5:J5"/>
    <mergeCell ref="K5:M5"/>
    <mergeCell ref="N5:N6"/>
  </mergeCells>
  <conditionalFormatting sqref="O10:O25 O28:O35">
    <cfRule type="dataBar" priority="1">
      <dataBar>
        <cfvo type="num" val="0"/>
        <cfvo type="num" val="1"/>
        <color theme="9"/>
      </dataBar>
      <extLst>
        <ext xmlns:x14="http://schemas.microsoft.com/office/spreadsheetml/2009/9/main" uri="{B025F937-C7B1-47D3-B67F-A62EFF666E3E}">
          <x14:id>{5E295BF7-E565-466F-8F21-1E116498E39C}</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5E295BF7-E565-466F-8F21-1E116498E39C}">
            <x14:dataBar minLength="0" maxLength="100" gradient="0" direction="rightToLeft">
              <x14:cfvo type="num">
                <xm:f>0</xm:f>
              </x14:cfvo>
              <x14:cfvo type="num">
                <xm:f>1</xm:f>
              </x14:cfvo>
              <x14:negativeFillColor rgb="FFFF0000"/>
              <x14:axisColor rgb="FF000000"/>
            </x14:dataBar>
          </x14:cfRule>
          <xm:sqref>O10:O25 O28:O35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0"/>
  <dimension ref="A1:H40"/>
  <sheetViews>
    <sheetView showGridLines="0" view="pageBreakPreview" topLeftCell="A16" zoomScaleNormal="70" zoomScaleSheetLayoutView="100" workbookViewId="0">
      <selection activeCell="D18" sqref="D18"/>
    </sheetView>
  </sheetViews>
  <sheetFormatPr defaultColWidth="9.140625" defaultRowHeight="12" x14ac:dyDescent="0.2"/>
  <cols>
    <col min="1" max="1" width="9" style="74" customWidth="1"/>
    <col min="2" max="2" width="90.42578125" style="74" customWidth="1"/>
    <col min="3" max="5" width="9.140625" style="74" customWidth="1"/>
    <col min="6" max="16384" width="9.140625" style="74"/>
  </cols>
  <sheetData>
    <row r="1" spans="1:4" s="82" customFormat="1" ht="20.25" x14ac:dyDescent="0.25">
      <c r="A1" s="182" t="s">
        <v>309</v>
      </c>
    </row>
    <row r="2" spans="1:4" ht="4.5" customHeight="1" x14ac:dyDescent="0.2"/>
    <row r="3" spans="1:4" ht="23.85" customHeight="1" x14ac:dyDescent="0.2">
      <c r="A3" s="156" t="s">
        <v>114</v>
      </c>
      <c r="B3" s="87" t="s">
        <v>115</v>
      </c>
    </row>
    <row r="4" spans="1:4" ht="23.85" customHeight="1" x14ac:dyDescent="0.2">
      <c r="A4" s="156" t="s">
        <v>126</v>
      </c>
      <c r="B4" s="87" t="s">
        <v>127</v>
      </c>
    </row>
    <row r="5" spans="1:4" s="84" customFormat="1" ht="23.85" customHeight="1" x14ac:dyDescent="0.25">
      <c r="A5" s="156" t="s">
        <v>92</v>
      </c>
      <c r="B5" s="87" t="s">
        <v>93</v>
      </c>
      <c r="C5" s="85"/>
      <c r="D5" s="85"/>
    </row>
    <row r="6" spans="1:4" s="84" customFormat="1" ht="7.5" hidden="1" customHeight="1" x14ac:dyDescent="0.25">
      <c r="A6" s="156"/>
      <c r="B6" s="87"/>
      <c r="C6" s="85"/>
      <c r="D6" s="85"/>
    </row>
    <row r="7" spans="1:4" s="84" customFormat="1" ht="23.85" customHeight="1" x14ac:dyDescent="0.2">
      <c r="A7" s="156" t="s">
        <v>196</v>
      </c>
      <c r="B7" s="87" t="s">
        <v>165</v>
      </c>
    </row>
    <row r="8" spans="1:4" s="84" customFormat="1" ht="23.85" customHeight="1" x14ac:dyDescent="0.2">
      <c r="A8" s="156" t="s">
        <v>197</v>
      </c>
      <c r="B8" s="87" t="s">
        <v>167</v>
      </c>
    </row>
    <row r="9" spans="1:4" s="84" customFormat="1" ht="3.75" customHeight="1" x14ac:dyDescent="0.25">
      <c r="A9" s="156"/>
      <c r="B9" s="87"/>
      <c r="C9" s="85"/>
      <c r="D9" s="85"/>
    </row>
    <row r="10" spans="1:4" s="84" customFormat="1" ht="23.85" customHeight="1" x14ac:dyDescent="0.2">
      <c r="A10" s="156" t="s">
        <v>85</v>
      </c>
      <c r="B10" s="87" t="s">
        <v>131</v>
      </c>
    </row>
    <row r="11" spans="1:4" s="84" customFormat="1" ht="23.85" customHeight="1" x14ac:dyDescent="0.2">
      <c r="A11" s="156" t="s">
        <v>76</v>
      </c>
      <c r="B11" s="87" t="s">
        <v>99</v>
      </c>
    </row>
    <row r="12" spans="1:4" s="84" customFormat="1" ht="23.85" customHeight="1" x14ac:dyDescent="0.2">
      <c r="A12" s="156" t="s">
        <v>77</v>
      </c>
      <c r="B12" s="87" t="s">
        <v>100</v>
      </c>
    </row>
    <row r="13" spans="1:4" s="84" customFormat="1" ht="23.85" customHeight="1" x14ac:dyDescent="0.2">
      <c r="A13" s="156" t="s">
        <v>78</v>
      </c>
      <c r="B13" s="87" t="s">
        <v>101</v>
      </c>
    </row>
    <row r="14" spans="1:4" s="84" customFormat="1" ht="23.85" customHeight="1" x14ac:dyDescent="0.2">
      <c r="A14" s="156" t="s">
        <v>88</v>
      </c>
      <c r="B14" s="87" t="s">
        <v>130</v>
      </c>
    </row>
    <row r="15" spans="1:4" s="84" customFormat="1" ht="23.85" customHeight="1" x14ac:dyDescent="0.2">
      <c r="A15" s="156" t="s">
        <v>79</v>
      </c>
      <c r="B15" s="87" t="s">
        <v>102</v>
      </c>
    </row>
    <row r="16" spans="1:4" s="84" customFormat="1" ht="23.85" customHeight="1" x14ac:dyDescent="0.2">
      <c r="A16" s="156" t="s">
        <v>80</v>
      </c>
      <c r="B16" s="87" t="s">
        <v>103</v>
      </c>
    </row>
    <row r="17" spans="1:8" s="84" customFormat="1" ht="23.85" customHeight="1" x14ac:dyDescent="0.2">
      <c r="A17" s="156" t="s">
        <v>81</v>
      </c>
      <c r="B17" s="87" t="s">
        <v>104</v>
      </c>
      <c r="D17" s="86"/>
      <c r="E17" s="86"/>
      <c r="F17" s="86"/>
      <c r="G17" s="86"/>
      <c r="H17" s="86"/>
    </row>
    <row r="18" spans="1:8" s="84" customFormat="1" ht="23.85" customHeight="1" x14ac:dyDescent="0.2">
      <c r="A18" s="156" t="s">
        <v>82</v>
      </c>
      <c r="B18" s="87" t="s">
        <v>105</v>
      </c>
      <c r="D18" s="86"/>
      <c r="E18" s="86"/>
      <c r="F18" s="86"/>
      <c r="G18" s="86"/>
      <c r="H18" s="86"/>
    </row>
    <row r="19" spans="1:8" s="84" customFormat="1" ht="23.85" customHeight="1" x14ac:dyDescent="0.2">
      <c r="A19" s="156" t="s">
        <v>83</v>
      </c>
      <c r="B19" s="87" t="s">
        <v>106</v>
      </c>
      <c r="D19" s="86"/>
      <c r="E19" s="86"/>
      <c r="F19" s="86"/>
      <c r="G19" s="86"/>
      <c r="H19" s="86"/>
    </row>
    <row r="20" spans="1:8" s="84" customFormat="1" ht="23.85" customHeight="1" x14ac:dyDescent="0.2">
      <c r="A20" s="156" t="s">
        <v>84</v>
      </c>
      <c r="B20" s="87" t="s">
        <v>107</v>
      </c>
      <c r="D20" s="86"/>
      <c r="E20" s="86"/>
      <c r="F20" s="86"/>
      <c r="G20" s="86"/>
      <c r="H20" s="86"/>
    </row>
    <row r="21" spans="1:8" s="84" customFormat="1" ht="23.85" customHeight="1" x14ac:dyDescent="0.2">
      <c r="A21" s="156" t="s">
        <v>86</v>
      </c>
      <c r="B21" s="87" t="s">
        <v>108</v>
      </c>
      <c r="D21" s="86"/>
      <c r="E21" s="86"/>
      <c r="F21" s="86"/>
      <c r="G21" s="86"/>
      <c r="H21" s="86"/>
    </row>
    <row r="22" spans="1:8" s="84" customFormat="1" ht="23.85" customHeight="1" x14ac:dyDescent="0.2">
      <c r="A22" s="156" t="s">
        <v>87</v>
      </c>
      <c r="B22" s="87" t="s">
        <v>109</v>
      </c>
      <c r="D22" s="86"/>
      <c r="E22" s="86"/>
      <c r="F22" s="86"/>
      <c r="G22" s="86"/>
      <c r="H22" s="86"/>
    </row>
    <row r="23" spans="1:8" s="84" customFormat="1" ht="23.85" customHeight="1" x14ac:dyDescent="0.2">
      <c r="A23" s="156" t="s">
        <v>89</v>
      </c>
      <c r="B23" s="87" t="s">
        <v>110</v>
      </c>
      <c r="D23" s="86"/>
      <c r="E23" s="86"/>
      <c r="F23" s="86"/>
      <c r="G23" s="86"/>
      <c r="H23" s="86"/>
    </row>
    <row r="24" spans="1:8" s="84" customFormat="1" ht="3.75" customHeight="1" x14ac:dyDescent="0.2"/>
    <row r="25" spans="1:8" s="84" customFormat="1" ht="15" x14ac:dyDescent="0.25">
      <c r="A25" s="154" t="s">
        <v>94</v>
      </c>
    </row>
    <row r="26" spans="1:8" s="87" customFormat="1" ht="23.85" customHeight="1" x14ac:dyDescent="0.2">
      <c r="A26" s="87" t="s">
        <v>161</v>
      </c>
    </row>
    <row r="27" spans="1:8" s="88" customFormat="1" ht="15" x14ac:dyDescent="0.25">
      <c r="A27" s="154" t="s">
        <v>175</v>
      </c>
    </row>
    <row r="28" spans="1:8" s="87" customFormat="1" ht="23.85" customHeight="1" x14ac:dyDescent="0.2">
      <c r="A28" s="87" t="s">
        <v>170</v>
      </c>
    </row>
    <row r="29" spans="1:8" s="88" customFormat="1" ht="15" x14ac:dyDescent="0.25">
      <c r="A29" s="154" t="s">
        <v>97</v>
      </c>
    </row>
    <row r="30" spans="1:8" s="87" customFormat="1" ht="37.5" customHeight="1" x14ac:dyDescent="0.2">
      <c r="A30" s="325" t="s">
        <v>214</v>
      </c>
      <c r="B30" s="325"/>
    </row>
    <row r="31" spans="1:8" s="88" customFormat="1" ht="15" x14ac:dyDescent="0.25">
      <c r="A31" s="154" t="s">
        <v>95</v>
      </c>
    </row>
    <row r="32" spans="1:8" s="87" customFormat="1" ht="23.85" customHeight="1" x14ac:dyDescent="0.2">
      <c r="A32" s="87" t="s">
        <v>98</v>
      </c>
    </row>
    <row r="33" spans="1:2" s="88" customFormat="1" ht="15" x14ac:dyDescent="0.25">
      <c r="A33" s="154" t="s">
        <v>186</v>
      </c>
    </row>
    <row r="34" spans="1:2" s="87" customFormat="1" ht="23.85" customHeight="1" x14ac:dyDescent="0.2">
      <c r="A34" s="87" t="s">
        <v>162</v>
      </c>
      <c r="B34" s="155"/>
    </row>
    <row r="35" spans="1:2" s="88" customFormat="1" ht="15" x14ac:dyDescent="0.25">
      <c r="A35" s="85" t="s">
        <v>185</v>
      </c>
    </row>
    <row r="36" spans="1:2" s="84" customFormat="1" ht="23.85" customHeight="1" x14ac:dyDescent="0.2">
      <c r="A36" s="87" t="s">
        <v>184</v>
      </c>
      <c r="B36" s="155"/>
    </row>
    <row r="37" spans="1:2" s="88" customFormat="1" ht="15" x14ac:dyDescent="0.25">
      <c r="A37" s="85" t="s">
        <v>96</v>
      </c>
    </row>
    <row r="38" spans="1:2" s="87" customFormat="1" ht="37.5" customHeight="1" x14ac:dyDescent="0.2">
      <c r="A38" s="325" t="s">
        <v>213</v>
      </c>
      <c r="B38" s="325"/>
    </row>
    <row r="39" spans="1:2" s="88" customFormat="1" ht="15" x14ac:dyDescent="0.25">
      <c r="A39" s="85" t="s">
        <v>123</v>
      </c>
    </row>
    <row r="40" spans="1:2" s="87" customFormat="1" ht="14.25" x14ac:dyDescent="0.2">
      <c r="A40" s="87" t="s">
        <v>124</v>
      </c>
    </row>
  </sheetData>
  <sortState ref="A7:B20">
    <sortCondition ref="B7:B20"/>
  </sortState>
  <mergeCells count="2">
    <mergeCell ref="A30:B30"/>
    <mergeCell ref="A38:B38"/>
  </mergeCells>
  <pageMargins left="0.31496062992125984" right="0.31496062992125984" top="0.35433070866141736" bottom="0.35433070866141736" header="0.31496062992125984" footer="0.19685039370078741"/>
  <pageSetup paperSize="9" orientation="portrait" r:id="rId1"/>
  <headerFooter differentFirst="1" scaleWithDoc="0">
    <oddFooter>&amp;C&amp;8&amp;P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40"/>
  <dimension ref="A1:U41"/>
  <sheetViews>
    <sheetView showGridLines="0" view="pageBreakPreview" zoomScaleNormal="70" zoomScaleSheetLayoutView="100" workbookViewId="0">
      <selection activeCell="R42" sqref="R42"/>
    </sheetView>
  </sheetViews>
  <sheetFormatPr defaultColWidth="9.140625" defaultRowHeight="12" x14ac:dyDescent="0.2"/>
  <cols>
    <col min="1" max="1" width="31.7109375" style="74" customWidth="1"/>
    <col min="2" max="13" width="8" style="74" customWidth="1"/>
    <col min="14" max="14" width="8.42578125" style="74" customWidth="1"/>
    <col min="15" max="15" width="7.85546875" style="74" customWidth="1"/>
    <col min="16" max="21" width="9.140625" style="74" customWidth="1"/>
    <col min="22" max="16384" width="9.140625" style="74"/>
  </cols>
  <sheetData>
    <row r="1" spans="1:21" ht="18" x14ac:dyDescent="0.25">
      <c r="A1" s="248" t="s">
        <v>291</v>
      </c>
      <c r="O1" s="251" t="str">
        <f>'3'!N1</f>
        <v>2023</v>
      </c>
    </row>
    <row r="2" spans="1:21" ht="1.5" customHeight="1" x14ac:dyDescent="0.2">
      <c r="F2" s="103"/>
      <c r="G2" s="103"/>
      <c r="H2" s="103"/>
      <c r="I2" s="103"/>
      <c r="J2" s="103"/>
      <c r="K2" s="103"/>
    </row>
    <row r="3" spans="1:21" ht="12" customHeight="1" x14ac:dyDescent="0.2">
      <c r="F3" s="103"/>
      <c r="G3" s="103"/>
      <c r="H3" s="103"/>
      <c r="I3" s="103"/>
      <c r="J3" s="103"/>
      <c r="K3" s="103"/>
    </row>
    <row r="4" spans="1:21" x14ac:dyDescent="0.2">
      <c r="A4" s="7"/>
      <c r="B4" s="127"/>
      <c r="C4" s="127"/>
      <c r="D4" s="127"/>
      <c r="E4" s="127"/>
      <c r="F4" s="109"/>
      <c r="K4" s="109"/>
      <c r="L4" s="126"/>
    </row>
    <row r="5" spans="1:21" ht="12.75" customHeight="1" x14ac:dyDescent="0.2">
      <c r="A5" s="178"/>
      <c r="B5" s="333" t="s">
        <v>42</v>
      </c>
      <c r="C5" s="334"/>
      <c r="D5" s="335"/>
      <c r="E5" s="334" t="s">
        <v>43</v>
      </c>
      <c r="F5" s="334"/>
      <c r="G5" s="334"/>
      <c r="H5" s="333" t="s">
        <v>44</v>
      </c>
      <c r="I5" s="334"/>
      <c r="J5" s="335"/>
      <c r="K5" s="333" t="s">
        <v>45</v>
      </c>
      <c r="L5" s="334"/>
      <c r="M5" s="335"/>
      <c r="N5" s="336" t="s">
        <v>7</v>
      </c>
      <c r="O5" s="343" t="s">
        <v>216</v>
      </c>
    </row>
    <row r="6" spans="1:21" x14ac:dyDescent="0.2">
      <c r="A6" s="177"/>
      <c r="B6" s="289" t="s">
        <v>8</v>
      </c>
      <c r="C6" s="288" t="s">
        <v>9</v>
      </c>
      <c r="D6" s="290" t="s">
        <v>10</v>
      </c>
      <c r="E6" s="232" t="s">
        <v>11</v>
      </c>
      <c r="F6" s="232" t="s">
        <v>12</v>
      </c>
      <c r="G6" s="232" t="s">
        <v>13</v>
      </c>
      <c r="H6" s="289" t="s">
        <v>14</v>
      </c>
      <c r="I6" s="288" t="s">
        <v>15</v>
      </c>
      <c r="J6" s="290" t="s">
        <v>16</v>
      </c>
      <c r="K6" s="289" t="s">
        <v>17</v>
      </c>
      <c r="L6" s="288" t="s">
        <v>18</v>
      </c>
      <c r="M6" s="290" t="s">
        <v>19</v>
      </c>
      <c r="N6" s="336"/>
      <c r="O6" s="343"/>
      <c r="P6" s="109"/>
      <c r="U6" s="109"/>
    </row>
    <row r="7" spans="1:21" ht="13.5" x14ac:dyDescent="0.2">
      <c r="A7" s="171" t="s">
        <v>203</v>
      </c>
      <c r="B7" s="295">
        <v>1060.2950000000003</v>
      </c>
      <c r="C7" s="204">
        <v>1059.2140000000002</v>
      </c>
      <c r="D7" s="296">
        <v>1059.2290000000003</v>
      </c>
      <c r="E7" s="204">
        <v>1038.3290000000009</v>
      </c>
      <c r="F7" s="204">
        <v>1038.3290000000009</v>
      </c>
      <c r="G7" s="204">
        <v>1038.2700000000009</v>
      </c>
      <c r="H7" s="295">
        <v>1059.1850000000004</v>
      </c>
      <c r="I7" s="204">
        <v>1059.1850000000004</v>
      </c>
      <c r="J7" s="296">
        <v>1059.3580000000004</v>
      </c>
      <c r="K7" s="295">
        <v>1039.5020000000011</v>
      </c>
      <c r="L7" s="204">
        <v>1039.302000000001</v>
      </c>
      <c r="M7" s="296">
        <v>1039.302000000001</v>
      </c>
      <c r="N7" s="204">
        <v>1039.302000000001</v>
      </c>
      <c r="O7" s="211">
        <v>2.7413307540202898E-2</v>
      </c>
      <c r="P7" s="111"/>
      <c r="U7" s="60"/>
    </row>
    <row r="8" spans="1:21" x14ac:dyDescent="0.2">
      <c r="A8" s="171" t="s">
        <v>163</v>
      </c>
      <c r="B8" s="295">
        <v>699.30746100000044</v>
      </c>
      <c r="C8" s="204">
        <v>662.61865699999987</v>
      </c>
      <c r="D8" s="296">
        <v>613.63133800000037</v>
      </c>
      <c r="E8" s="204">
        <v>505.74663999999996</v>
      </c>
      <c r="F8" s="204">
        <v>316.26652000000024</v>
      </c>
      <c r="G8" s="204">
        <v>230.46492999999998</v>
      </c>
      <c r="H8" s="295">
        <v>219.22226499999996</v>
      </c>
      <c r="I8" s="204">
        <v>193.00291599999997</v>
      </c>
      <c r="J8" s="296">
        <v>219.66045099999997</v>
      </c>
      <c r="K8" s="295">
        <v>389.32961900000004</v>
      </c>
      <c r="L8" s="204">
        <v>603.45522899999946</v>
      </c>
      <c r="M8" s="296">
        <v>721.70260900000017</v>
      </c>
      <c r="N8" s="204">
        <v>5374.4086349999998</v>
      </c>
      <c r="O8" s="211">
        <v>3.8137192172505933E-2</v>
      </c>
      <c r="P8" s="111"/>
      <c r="U8" s="60"/>
    </row>
    <row r="9" spans="1:21" x14ac:dyDescent="0.2">
      <c r="A9" s="171" t="s">
        <v>164</v>
      </c>
      <c r="B9" s="295">
        <v>514.90962100000002</v>
      </c>
      <c r="C9" s="204">
        <v>508.50681899999989</v>
      </c>
      <c r="D9" s="296">
        <v>456.17620499999998</v>
      </c>
      <c r="E9" s="204">
        <v>356.375989</v>
      </c>
      <c r="F9" s="204">
        <v>215.32925500000002</v>
      </c>
      <c r="G9" s="204">
        <v>116.30020400000001</v>
      </c>
      <c r="H9" s="295">
        <v>107.126153</v>
      </c>
      <c r="I9" s="204">
        <v>97.128486000000009</v>
      </c>
      <c r="J9" s="296">
        <v>106.29995599999999</v>
      </c>
      <c r="K9" s="295">
        <v>253.245069</v>
      </c>
      <c r="L9" s="204">
        <v>434.09122399999995</v>
      </c>
      <c r="M9" s="296">
        <v>561.97401499999989</v>
      </c>
      <c r="N9" s="204">
        <v>3727.4629959999997</v>
      </c>
      <c r="O9" s="212">
        <v>4.9173200192481351E-2</v>
      </c>
      <c r="P9" s="101"/>
      <c r="U9" s="104"/>
    </row>
    <row r="10" spans="1:21" x14ac:dyDescent="0.2">
      <c r="A10" s="174" t="s">
        <v>40</v>
      </c>
      <c r="B10" s="297">
        <v>72.565975999999992</v>
      </c>
      <c r="C10" s="205">
        <v>69.914073000000002</v>
      </c>
      <c r="D10" s="298">
        <v>64.339071000000004</v>
      </c>
      <c r="E10" s="205">
        <v>78.608332999999988</v>
      </c>
      <c r="F10" s="205">
        <v>52.343862000000001</v>
      </c>
      <c r="G10" s="205">
        <v>52.587392000000001</v>
      </c>
      <c r="H10" s="297">
        <v>48.646677999999994</v>
      </c>
      <c r="I10" s="205">
        <v>3.6728620000000003</v>
      </c>
      <c r="J10" s="298">
        <v>2.0007989999999998</v>
      </c>
      <c r="K10" s="297">
        <v>72.668603999999988</v>
      </c>
      <c r="L10" s="205">
        <v>101.85404200000001</v>
      </c>
      <c r="M10" s="298">
        <v>114.040207</v>
      </c>
      <c r="N10" s="205">
        <v>733.2418990000001</v>
      </c>
      <c r="O10" s="213">
        <v>9.5166577567593669E-2</v>
      </c>
      <c r="P10" s="101"/>
      <c r="U10" s="128"/>
    </row>
    <row r="11" spans="1:21" x14ac:dyDescent="0.2">
      <c r="A11" s="174" t="s">
        <v>39</v>
      </c>
      <c r="B11" s="297">
        <v>8.1351899999999997</v>
      </c>
      <c r="C11" s="205">
        <v>7.5325199999999999</v>
      </c>
      <c r="D11" s="298">
        <v>7.0781900000000002</v>
      </c>
      <c r="E11" s="205">
        <v>6.2681299999999993</v>
      </c>
      <c r="F11" s="205">
        <v>4.4551499999999997</v>
      </c>
      <c r="G11" s="205">
        <v>2.2779699999999998</v>
      </c>
      <c r="H11" s="297">
        <v>1.958</v>
      </c>
      <c r="I11" s="205">
        <v>2.0985999999999998</v>
      </c>
      <c r="J11" s="298">
        <v>2.2555999999999998</v>
      </c>
      <c r="K11" s="297">
        <v>4.0664999999999996</v>
      </c>
      <c r="L11" s="205">
        <v>5.889759999999999</v>
      </c>
      <c r="M11" s="298">
        <v>6.3478600000000007</v>
      </c>
      <c r="N11" s="205">
        <v>58.363469999999978</v>
      </c>
      <c r="O11" s="213">
        <v>0.103944076837946</v>
      </c>
      <c r="P11" s="101"/>
      <c r="U11" s="128"/>
    </row>
    <row r="12" spans="1:21" x14ac:dyDescent="0.2">
      <c r="A12" s="174" t="s">
        <v>38</v>
      </c>
      <c r="B12" s="297">
        <v>0</v>
      </c>
      <c r="C12" s="205">
        <v>0</v>
      </c>
      <c r="D12" s="298">
        <v>0</v>
      </c>
      <c r="E12" s="205">
        <v>0</v>
      </c>
      <c r="F12" s="205">
        <v>0</v>
      </c>
      <c r="G12" s="205">
        <v>0</v>
      </c>
      <c r="H12" s="297">
        <v>0</v>
      </c>
      <c r="I12" s="205">
        <v>0</v>
      </c>
      <c r="J12" s="298">
        <v>0</v>
      </c>
      <c r="K12" s="297">
        <v>0</v>
      </c>
      <c r="L12" s="205">
        <v>0</v>
      </c>
      <c r="M12" s="298">
        <v>0</v>
      </c>
      <c r="N12" s="205">
        <v>0</v>
      </c>
      <c r="O12" s="213">
        <v>0</v>
      </c>
      <c r="P12" s="101"/>
      <c r="U12" s="128"/>
    </row>
    <row r="13" spans="1:21" x14ac:dyDescent="0.2">
      <c r="A13" s="174" t="s">
        <v>60</v>
      </c>
      <c r="B13" s="297">
        <v>0.19771900000000001</v>
      </c>
      <c r="C13" s="205">
        <v>0.18026300000000001</v>
      </c>
      <c r="D13" s="298">
        <v>0.22594700000000001</v>
      </c>
      <c r="E13" s="205">
        <v>0.21521000000000001</v>
      </c>
      <c r="F13" s="205">
        <v>0.19891</v>
      </c>
      <c r="G13" s="205">
        <v>0.35499999999999998</v>
      </c>
      <c r="H13" s="297">
        <v>0.34319</v>
      </c>
      <c r="I13" s="205">
        <v>0.37389999999999995</v>
      </c>
      <c r="J13" s="298">
        <v>0.27315</v>
      </c>
      <c r="K13" s="297">
        <v>0.22391999999999998</v>
      </c>
      <c r="L13" s="205">
        <v>0.20773</v>
      </c>
      <c r="M13" s="298">
        <v>0.22116</v>
      </c>
      <c r="N13" s="205">
        <v>3.0160990000000001</v>
      </c>
      <c r="O13" s="213">
        <v>3.8107587758824439E-2</v>
      </c>
      <c r="P13" s="101"/>
      <c r="U13" s="128"/>
    </row>
    <row r="14" spans="1:21" x14ac:dyDescent="0.2">
      <c r="A14" s="174" t="s">
        <v>61</v>
      </c>
      <c r="B14" s="297">
        <v>0</v>
      </c>
      <c r="C14" s="205">
        <v>0</v>
      </c>
      <c r="D14" s="298">
        <v>0</v>
      </c>
      <c r="E14" s="205">
        <v>0</v>
      </c>
      <c r="F14" s="205">
        <v>0</v>
      </c>
      <c r="G14" s="205">
        <v>0</v>
      </c>
      <c r="H14" s="297">
        <v>0</v>
      </c>
      <c r="I14" s="205">
        <v>0</v>
      </c>
      <c r="J14" s="298">
        <v>0</v>
      </c>
      <c r="K14" s="297">
        <v>0</v>
      </c>
      <c r="L14" s="205">
        <v>0</v>
      </c>
      <c r="M14" s="298">
        <v>0</v>
      </c>
      <c r="N14" s="205">
        <v>0</v>
      </c>
      <c r="O14" s="213">
        <v>0</v>
      </c>
      <c r="P14" s="101"/>
      <c r="U14" s="128"/>
    </row>
    <row r="15" spans="1:21" x14ac:dyDescent="0.2">
      <c r="A15" s="174" t="s">
        <v>62</v>
      </c>
      <c r="B15" s="297">
        <v>0</v>
      </c>
      <c r="C15" s="205">
        <v>0</v>
      </c>
      <c r="D15" s="298">
        <v>0</v>
      </c>
      <c r="E15" s="205">
        <v>0</v>
      </c>
      <c r="F15" s="205">
        <v>0</v>
      </c>
      <c r="G15" s="205">
        <v>0</v>
      </c>
      <c r="H15" s="297">
        <v>0</v>
      </c>
      <c r="I15" s="205">
        <v>0</v>
      </c>
      <c r="J15" s="298">
        <v>0</v>
      </c>
      <c r="K15" s="297">
        <v>0</v>
      </c>
      <c r="L15" s="205">
        <v>0</v>
      </c>
      <c r="M15" s="298">
        <v>0</v>
      </c>
      <c r="N15" s="205">
        <v>0</v>
      </c>
      <c r="O15" s="213">
        <v>0</v>
      </c>
      <c r="P15" s="101"/>
      <c r="U15" s="128"/>
    </row>
    <row r="16" spans="1:21" x14ac:dyDescent="0.2">
      <c r="A16" s="174" t="s">
        <v>37</v>
      </c>
      <c r="B16" s="297">
        <v>317.250044</v>
      </c>
      <c r="C16" s="205">
        <v>324.75609399999996</v>
      </c>
      <c r="D16" s="298">
        <v>282.61293899999998</v>
      </c>
      <c r="E16" s="205">
        <v>181.694389</v>
      </c>
      <c r="F16" s="205">
        <v>97.408016000000003</v>
      </c>
      <c r="G16" s="205">
        <v>24.847992999999999</v>
      </c>
      <c r="H16" s="297">
        <v>38.969369</v>
      </c>
      <c r="I16" s="205">
        <v>72.528964999999999</v>
      </c>
      <c r="J16" s="298">
        <v>82.933021999999994</v>
      </c>
      <c r="K16" s="297">
        <v>111.10270600000001</v>
      </c>
      <c r="L16" s="205">
        <v>227.88132199999998</v>
      </c>
      <c r="M16" s="298">
        <v>329.95549699999998</v>
      </c>
      <c r="N16" s="205">
        <v>2091.9403560000001</v>
      </c>
      <c r="O16" s="213">
        <v>6.3074751952791844E-2</v>
      </c>
      <c r="P16" s="101"/>
      <c r="U16" s="128"/>
    </row>
    <row r="17" spans="1:21" x14ac:dyDescent="0.2">
      <c r="A17" s="174" t="s">
        <v>72</v>
      </c>
      <c r="B17" s="297">
        <v>0</v>
      </c>
      <c r="C17" s="205">
        <v>0</v>
      </c>
      <c r="D17" s="298">
        <v>0</v>
      </c>
      <c r="E17" s="205">
        <v>0</v>
      </c>
      <c r="F17" s="205">
        <v>0</v>
      </c>
      <c r="G17" s="205">
        <v>0</v>
      </c>
      <c r="H17" s="297">
        <v>0</v>
      </c>
      <c r="I17" s="205">
        <v>0</v>
      </c>
      <c r="J17" s="298">
        <v>0</v>
      </c>
      <c r="K17" s="297">
        <v>0</v>
      </c>
      <c r="L17" s="205">
        <v>0</v>
      </c>
      <c r="M17" s="298">
        <v>0</v>
      </c>
      <c r="N17" s="205">
        <v>0</v>
      </c>
      <c r="O17" s="213">
        <v>0</v>
      </c>
      <c r="P17" s="101"/>
      <c r="U17" s="128"/>
    </row>
    <row r="18" spans="1:21" x14ac:dyDescent="0.2">
      <c r="A18" s="174" t="s">
        <v>36</v>
      </c>
      <c r="B18" s="297">
        <v>0</v>
      </c>
      <c r="C18" s="205">
        <v>0</v>
      </c>
      <c r="D18" s="298">
        <v>0</v>
      </c>
      <c r="E18" s="205">
        <v>0</v>
      </c>
      <c r="F18" s="205">
        <v>0</v>
      </c>
      <c r="G18" s="205">
        <v>0</v>
      </c>
      <c r="H18" s="297">
        <v>0</v>
      </c>
      <c r="I18" s="205">
        <v>0</v>
      </c>
      <c r="J18" s="298">
        <v>0</v>
      </c>
      <c r="K18" s="297">
        <v>0</v>
      </c>
      <c r="L18" s="205">
        <v>0</v>
      </c>
      <c r="M18" s="298">
        <v>0</v>
      </c>
      <c r="N18" s="205">
        <v>0</v>
      </c>
      <c r="O18" s="213">
        <v>0</v>
      </c>
      <c r="P18" s="101"/>
      <c r="U18" s="128"/>
    </row>
    <row r="19" spans="1:21" x14ac:dyDescent="0.2">
      <c r="A19" s="174" t="s">
        <v>35</v>
      </c>
      <c r="B19" s="297">
        <v>0</v>
      </c>
      <c r="C19" s="205">
        <v>0</v>
      </c>
      <c r="D19" s="298">
        <v>0</v>
      </c>
      <c r="E19" s="205">
        <v>0</v>
      </c>
      <c r="F19" s="205">
        <v>0</v>
      </c>
      <c r="G19" s="205">
        <v>0</v>
      </c>
      <c r="H19" s="297">
        <v>0</v>
      </c>
      <c r="I19" s="205">
        <v>0</v>
      </c>
      <c r="J19" s="298">
        <v>0</v>
      </c>
      <c r="K19" s="297">
        <v>0</v>
      </c>
      <c r="L19" s="205">
        <v>0</v>
      </c>
      <c r="M19" s="298">
        <v>0</v>
      </c>
      <c r="N19" s="205">
        <v>0</v>
      </c>
      <c r="O19" s="213">
        <v>0</v>
      </c>
      <c r="P19" s="101"/>
      <c r="U19" s="128"/>
    </row>
    <row r="20" spans="1:21" x14ac:dyDescent="0.2">
      <c r="A20" s="174" t="s">
        <v>34</v>
      </c>
      <c r="B20" s="297">
        <v>0</v>
      </c>
      <c r="C20" s="205">
        <v>0</v>
      </c>
      <c r="D20" s="298">
        <v>0</v>
      </c>
      <c r="E20" s="205">
        <v>0</v>
      </c>
      <c r="F20" s="205">
        <v>0</v>
      </c>
      <c r="G20" s="205">
        <v>0</v>
      </c>
      <c r="H20" s="297">
        <v>0</v>
      </c>
      <c r="I20" s="205">
        <v>0</v>
      </c>
      <c r="J20" s="298">
        <v>0</v>
      </c>
      <c r="K20" s="297">
        <v>0</v>
      </c>
      <c r="L20" s="205">
        <v>0</v>
      </c>
      <c r="M20" s="298">
        <v>0</v>
      </c>
      <c r="N20" s="205">
        <v>0</v>
      </c>
      <c r="O20" s="213">
        <v>0</v>
      </c>
      <c r="P20" s="101"/>
      <c r="U20" s="128"/>
    </row>
    <row r="21" spans="1:21" x14ac:dyDescent="0.2">
      <c r="A21" s="174" t="s">
        <v>33</v>
      </c>
      <c r="B21" s="297">
        <v>37.205862000000003</v>
      </c>
      <c r="C21" s="205">
        <v>32.676318000000002</v>
      </c>
      <c r="D21" s="298">
        <v>37.966740999999999</v>
      </c>
      <c r="E21" s="205">
        <v>35.044381000000001</v>
      </c>
      <c r="F21" s="205">
        <v>29.231905999999999</v>
      </c>
      <c r="G21" s="205">
        <v>18.786999999999999</v>
      </c>
      <c r="H21" s="297">
        <v>1.3420000000000001</v>
      </c>
      <c r="I21" s="205">
        <v>1.762</v>
      </c>
      <c r="J21" s="298">
        <v>1.6148979999999999</v>
      </c>
      <c r="K21" s="297">
        <v>25.860289000000002</v>
      </c>
      <c r="L21" s="205">
        <v>30.662222</v>
      </c>
      <c r="M21" s="298">
        <v>32.423063999999997</v>
      </c>
      <c r="N21" s="205">
        <v>284.57668100000006</v>
      </c>
      <c r="O21" s="213">
        <v>9.2365002833906709E-2</v>
      </c>
      <c r="P21" s="101"/>
      <c r="U21" s="128"/>
    </row>
    <row r="22" spans="1:21" x14ac:dyDescent="0.2">
      <c r="A22" s="174" t="s">
        <v>32</v>
      </c>
      <c r="B22" s="297">
        <v>3.3000000000000002E-2</v>
      </c>
      <c r="C22" s="205">
        <v>0.108</v>
      </c>
      <c r="D22" s="298">
        <v>9.7000000000000003E-2</v>
      </c>
      <c r="E22" s="205">
        <v>4.0000000000000001E-3</v>
      </c>
      <c r="F22" s="205">
        <v>7.0000000000000007E-2</v>
      </c>
      <c r="G22" s="205">
        <v>6.0000000000000001E-3</v>
      </c>
      <c r="H22" s="297">
        <v>4.0000000000000001E-3</v>
      </c>
      <c r="I22" s="205">
        <v>7.0000000000000001E-3</v>
      </c>
      <c r="J22" s="298">
        <v>1.0999999999999999E-2</v>
      </c>
      <c r="K22" s="297">
        <v>3.5999999999999997E-2</v>
      </c>
      <c r="L22" s="205">
        <v>2.1000000000000001E-2</v>
      </c>
      <c r="M22" s="298">
        <v>3.1E-2</v>
      </c>
      <c r="N22" s="205">
        <v>0.42800000000000005</v>
      </c>
      <c r="O22" s="213">
        <v>1.5628725509995723E-4</v>
      </c>
      <c r="P22" s="101"/>
      <c r="U22" s="128"/>
    </row>
    <row r="23" spans="1:21" x14ac:dyDescent="0.2">
      <c r="A23" s="174" t="s">
        <v>3</v>
      </c>
      <c r="B23" s="297">
        <v>0</v>
      </c>
      <c r="C23" s="205">
        <v>0</v>
      </c>
      <c r="D23" s="298">
        <v>0</v>
      </c>
      <c r="E23" s="205">
        <v>0</v>
      </c>
      <c r="F23" s="205">
        <v>0</v>
      </c>
      <c r="G23" s="205">
        <v>0</v>
      </c>
      <c r="H23" s="297">
        <v>0</v>
      </c>
      <c r="I23" s="205">
        <v>0</v>
      </c>
      <c r="J23" s="298">
        <v>0</v>
      </c>
      <c r="K23" s="297">
        <v>0</v>
      </c>
      <c r="L23" s="205">
        <v>0</v>
      </c>
      <c r="M23" s="298">
        <v>0</v>
      </c>
      <c r="N23" s="205">
        <v>0</v>
      </c>
      <c r="O23" s="213">
        <v>0</v>
      </c>
      <c r="P23" s="101"/>
      <c r="U23" s="128"/>
    </row>
    <row r="24" spans="1:21" x14ac:dyDescent="0.2">
      <c r="A24" s="174" t="s">
        <v>31</v>
      </c>
      <c r="B24" s="297">
        <v>1.2137999999999999E-2</v>
      </c>
      <c r="C24" s="205">
        <v>9.3682000000000001E-2</v>
      </c>
      <c r="D24" s="298">
        <v>1.1259E-2</v>
      </c>
      <c r="E24" s="205">
        <v>0.105619</v>
      </c>
      <c r="F24" s="205">
        <v>5.8094E-2</v>
      </c>
      <c r="G24" s="205">
        <v>0</v>
      </c>
      <c r="H24" s="297">
        <v>0</v>
      </c>
      <c r="I24" s="205">
        <v>0</v>
      </c>
      <c r="J24" s="298">
        <v>1.1020000000000001E-3</v>
      </c>
      <c r="K24" s="297">
        <v>2.0400000000000001E-3</v>
      </c>
      <c r="L24" s="205">
        <v>0.57977800000000002</v>
      </c>
      <c r="M24" s="298">
        <v>1.031936</v>
      </c>
      <c r="N24" s="205">
        <v>1.895648</v>
      </c>
      <c r="O24" s="213">
        <v>4.9138639681080981E-3</v>
      </c>
      <c r="P24" s="101"/>
      <c r="U24" s="128"/>
    </row>
    <row r="25" spans="1:21" x14ac:dyDescent="0.2">
      <c r="A25" s="174" t="s">
        <v>30</v>
      </c>
      <c r="B25" s="297">
        <v>79.509691999999987</v>
      </c>
      <c r="C25" s="205">
        <v>73.245868999999985</v>
      </c>
      <c r="D25" s="298">
        <v>63.845057999999995</v>
      </c>
      <c r="E25" s="205">
        <v>54.435927</v>
      </c>
      <c r="F25" s="205">
        <v>31.563317000000005</v>
      </c>
      <c r="G25" s="205">
        <v>17.438848999999998</v>
      </c>
      <c r="H25" s="297">
        <v>15.862915999999998</v>
      </c>
      <c r="I25" s="205">
        <v>16.685158999999999</v>
      </c>
      <c r="J25" s="298">
        <v>17.210385000000002</v>
      </c>
      <c r="K25" s="297">
        <v>39.28501</v>
      </c>
      <c r="L25" s="205">
        <v>66.995369999999994</v>
      </c>
      <c r="M25" s="298">
        <v>77.923290999999963</v>
      </c>
      <c r="N25" s="205">
        <v>554.00084299999992</v>
      </c>
      <c r="O25" s="213">
        <v>2.8233736665927978E-2</v>
      </c>
      <c r="P25" s="101"/>
      <c r="U25" s="98"/>
    </row>
    <row r="26" spans="1:21" ht="13.5" customHeight="1" x14ac:dyDescent="0.2">
      <c r="A26" s="172" t="s">
        <v>305</v>
      </c>
      <c r="B26" s="295">
        <v>505.31739799999991</v>
      </c>
      <c r="C26" s="204">
        <v>503.36552</v>
      </c>
      <c r="D26" s="296">
        <v>452.42616899999996</v>
      </c>
      <c r="E26" s="204">
        <v>347.931578</v>
      </c>
      <c r="F26" s="204">
        <v>209.29175200000003</v>
      </c>
      <c r="G26" s="204">
        <v>112.752841</v>
      </c>
      <c r="H26" s="295">
        <v>104.75655899999998</v>
      </c>
      <c r="I26" s="204">
        <v>94.676596000000004</v>
      </c>
      <c r="J26" s="296">
        <v>103.66430799999999</v>
      </c>
      <c r="K26" s="295">
        <v>247.76122999999998</v>
      </c>
      <c r="L26" s="204">
        <v>424.88629700000001</v>
      </c>
      <c r="M26" s="296">
        <v>550.80959999999993</v>
      </c>
      <c r="N26" s="204">
        <v>3657.6398479999998</v>
      </c>
      <c r="O26" s="212">
        <v>5.3531090996208217E-2</v>
      </c>
      <c r="P26" s="10"/>
      <c r="U26" s="78"/>
    </row>
    <row r="27" spans="1:21" ht="12.75" customHeight="1" x14ac:dyDescent="0.2">
      <c r="A27" s="174" t="s">
        <v>26</v>
      </c>
      <c r="B27" s="297">
        <v>112.69604799999999</v>
      </c>
      <c r="C27" s="205">
        <v>106.99225899999999</v>
      </c>
      <c r="D27" s="298">
        <v>99.852140999999989</v>
      </c>
      <c r="E27" s="205">
        <v>86.350786999999997</v>
      </c>
      <c r="F27" s="205">
        <v>61.877949999999998</v>
      </c>
      <c r="G27" s="205">
        <v>48.468240000000009</v>
      </c>
      <c r="H27" s="297">
        <v>47.444890000000001</v>
      </c>
      <c r="I27" s="205">
        <v>34.653459999999995</v>
      </c>
      <c r="J27" s="298">
        <v>41.359310000000001</v>
      </c>
      <c r="K27" s="297">
        <v>63.728615000000005</v>
      </c>
      <c r="L27" s="205">
        <v>96.265527999999989</v>
      </c>
      <c r="M27" s="298">
        <v>102.93045800000002</v>
      </c>
      <c r="N27" s="205">
        <v>902.619686</v>
      </c>
      <c r="O27" s="213">
        <v>5.0922137223427789E-2</v>
      </c>
      <c r="P27" s="101"/>
      <c r="U27" s="78"/>
    </row>
    <row r="28" spans="1:21" ht="12.75" customHeight="1" x14ac:dyDescent="0.2">
      <c r="A28" s="174" t="s">
        <v>0</v>
      </c>
      <c r="B28" s="297">
        <v>0.23641999999999999</v>
      </c>
      <c r="C28" s="205">
        <v>0.22122</v>
      </c>
      <c r="D28" s="298">
        <v>0.26256000000000002</v>
      </c>
      <c r="E28" s="205">
        <v>0.24730000000000002</v>
      </c>
      <c r="F28" s="205">
        <v>0.27579999999999999</v>
      </c>
      <c r="G28" s="205">
        <v>0</v>
      </c>
      <c r="H28" s="297">
        <v>0.28387000000000001</v>
      </c>
      <c r="I28" s="205">
        <v>0.26904</v>
      </c>
      <c r="J28" s="298">
        <v>0.25137999999999999</v>
      </c>
      <c r="K28" s="297">
        <v>0.21818000000000001</v>
      </c>
      <c r="L28" s="205">
        <v>0.23544000000000001</v>
      </c>
      <c r="M28" s="298">
        <v>0</v>
      </c>
      <c r="N28" s="205">
        <v>2.5012099999999999</v>
      </c>
      <c r="O28" s="213">
        <v>1.6918976295497599E-3</v>
      </c>
      <c r="P28" s="101"/>
      <c r="U28" s="78"/>
    </row>
    <row r="29" spans="1:21" ht="12.75" customHeight="1" x14ac:dyDescent="0.2">
      <c r="A29" s="174" t="s">
        <v>1</v>
      </c>
      <c r="B29" s="297">
        <v>4.5760899999999998</v>
      </c>
      <c r="C29" s="205">
        <v>4.4481099999999998</v>
      </c>
      <c r="D29" s="298">
        <v>4.0692700000000004</v>
      </c>
      <c r="E29" s="205">
        <v>3.0333399999999999</v>
      </c>
      <c r="F29" s="205">
        <v>0.39571999999999996</v>
      </c>
      <c r="G29" s="205">
        <v>2.5439999999999997E-2</v>
      </c>
      <c r="H29" s="297">
        <v>5.3009999999999995E-2</v>
      </c>
      <c r="I29" s="205">
        <v>7.5429999999999997E-2</v>
      </c>
      <c r="J29" s="298">
        <v>7.6670000000000002E-2</v>
      </c>
      <c r="K29" s="297">
        <v>1.6246399999999999</v>
      </c>
      <c r="L29" s="205">
        <v>3.7197800000000001</v>
      </c>
      <c r="M29" s="298">
        <v>4.7252000000000001</v>
      </c>
      <c r="N29" s="205">
        <v>26.822700000000001</v>
      </c>
      <c r="O29" s="213">
        <v>5.1126541716064962E-2</v>
      </c>
      <c r="P29" s="101"/>
      <c r="U29" s="78"/>
    </row>
    <row r="30" spans="1:21" ht="12.75" customHeight="1" x14ac:dyDescent="0.2">
      <c r="A30" s="174" t="s">
        <v>2</v>
      </c>
      <c r="B30" s="297">
        <v>0.57511000000000001</v>
      </c>
      <c r="C30" s="205">
        <v>0.57610299999999992</v>
      </c>
      <c r="D30" s="298">
        <v>0.451569</v>
      </c>
      <c r="E30" s="205">
        <v>0.320521</v>
      </c>
      <c r="F30" s="205">
        <v>9.1468999999999995E-2</v>
      </c>
      <c r="G30" s="205">
        <v>2.8228000000000003E-2</v>
      </c>
      <c r="H30" s="297">
        <v>2.1749999999999999E-2</v>
      </c>
      <c r="I30" s="205">
        <v>3.1559999999999998E-2</v>
      </c>
      <c r="J30" s="298">
        <v>3.4959999999999998E-2</v>
      </c>
      <c r="K30" s="297">
        <v>0.16697499999999998</v>
      </c>
      <c r="L30" s="205">
        <v>0.45427999999999996</v>
      </c>
      <c r="M30" s="298">
        <v>0.64027999999999996</v>
      </c>
      <c r="N30" s="205">
        <v>3.3928049999999992</v>
      </c>
      <c r="O30" s="213">
        <v>1.4609994966690177E-2</v>
      </c>
      <c r="P30" s="101"/>
    </row>
    <row r="31" spans="1:21" x14ac:dyDescent="0.2">
      <c r="A31" s="174" t="s">
        <v>6</v>
      </c>
      <c r="B31" s="297">
        <v>4.9612680000000005</v>
      </c>
      <c r="C31" s="205">
        <v>5.677071999999999</v>
      </c>
      <c r="D31" s="298">
        <v>5.5809100000000003</v>
      </c>
      <c r="E31" s="205">
        <v>4.4246099999999995</v>
      </c>
      <c r="F31" s="205">
        <v>1.98942</v>
      </c>
      <c r="G31" s="205">
        <v>1.1685999999999999</v>
      </c>
      <c r="H31" s="297">
        <v>0.96365000000000001</v>
      </c>
      <c r="I31" s="205">
        <v>1.013646</v>
      </c>
      <c r="J31" s="298">
        <v>1.1582379999999999</v>
      </c>
      <c r="K31" s="297">
        <v>2.338908</v>
      </c>
      <c r="L31" s="205">
        <v>3.5692719999999998</v>
      </c>
      <c r="M31" s="298">
        <v>4.2924260000000007</v>
      </c>
      <c r="N31" s="205">
        <v>37.138019999999997</v>
      </c>
      <c r="O31" s="213">
        <v>0.10248298607566089</v>
      </c>
      <c r="P31" s="101"/>
    </row>
    <row r="32" spans="1:21" x14ac:dyDescent="0.2">
      <c r="A32" s="174" t="s">
        <v>25</v>
      </c>
      <c r="B32" s="297">
        <v>215.90383800000001</v>
      </c>
      <c r="C32" s="205">
        <v>218.57672399999998</v>
      </c>
      <c r="D32" s="298">
        <v>194.69610400000002</v>
      </c>
      <c r="E32" s="205">
        <v>147.72500500000001</v>
      </c>
      <c r="F32" s="205">
        <v>90.700484000000017</v>
      </c>
      <c r="G32" s="205">
        <v>42.312474999999999</v>
      </c>
      <c r="H32" s="297">
        <v>37.991694999999993</v>
      </c>
      <c r="I32" s="205">
        <v>39.39632300000001</v>
      </c>
      <c r="J32" s="298">
        <v>40.993539999999996</v>
      </c>
      <c r="K32" s="297">
        <v>111.39844199999999</v>
      </c>
      <c r="L32" s="205">
        <v>186.280765</v>
      </c>
      <c r="M32" s="298">
        <v>249.40114799999995</v>
      </c>
      <c r="N32" s="205">
        <v>1575.3765429999999</v>
      </c>
      <c r="O32" s="213">
        <v>5.1487616588465235E-2</v>
      </c>
      <c r="P32" s="101"/>
    </row>
    <row r="33" spans="1:16" x14ac:dyDescent="0.2">
      <c r="A33" s="174" t="s">
        <v>5</v>
      </c>
      <c r="B33" s="297">
        <v>164.59242399999994</v>
      </c>
      <c r="C33" s="205">
        <v>165.28223200000002</v>
      </c>
      <c r="D33" s="298">
        <v>146.162115</v>
      </c>
      <c r="E33" s="205">
        <v>105.16551500000001</v>
      </c>
      <c r="F33" s="205">
        <v>53.529109000000005</v>
      </c>
      <c r="G33" s="205">
        <v>20.632458000000003</v>
      </c>
      <c r="H33" s="297">
        <v>17.850713999999996</v>
      </c>
      <c r="I33" s="205">
        <v>19.231737000000003</v>
      </c>
      <c r="J33" s="298">
        <v>19.67851000000001</v>
      </c>
      <c r="K33" s="297">
        <v>67.982770000000016</v>
      </c>
      <c r="L33" s="205">
        <v>133.16553200000001</v>
      </c>
      <c r="M33" s="298">
        <v>187.26518799999999</v>
      </c>
      <c r="N33" s="205">
        <v>1100.5383040000002</v>
      </c>
      <c r="O33" s="213">
        <v>6.9467699597450902E-2</v>
      </c>
      <c r="P33" s="101"/>
    </row>
    <row r="34" spans="1:16" x14ac:dyDescent="0.2">
      <c r="A34" s="174" t="s">
        <v>3</v>
      </c>
      <c r="B34" s="297">
        <v>1.7762</v>
      </c>
      <c r="C34" s="205">
        <v>1.5917999999999999</v>
      </c>
      <c r="D34" s="298">
        <v>1.3514999999999999</v>
      </c>
      <c r="E34" s="205">
        <v>0.66449999999999998</v>
      </c>
      <c r="F34" s="205">
        <v>0.43180000000000002</v>
      </c>
      <c r="G34" s="205">
        <v>0.1174</v>
      </c>
      <c r="H34" s="297">
        <v>0.14698000000000003</v>
      </c>
      <c r="I34" s="205">
        <v>5.4000000000000003E-3</v>
      </c>
      <c r="J34" s="298">
        <v>0.11170000000000001</v>
      </c>
      <c r="K34" s="297">
        <v>0.30269999999999997</v>
      </c>
      <c r="L34" s="205">
        <v>1.1957</v>
      </c>
      <c r="M34" s="298">
        <v>1.5549000000000002</v>
      </c>
      <c r="N34" s="205">
        <v>9.2505799999999994</v>
      </c>
      <c r="O34" s="213">
        <v>5.9121264870477686E-3</v>
      </c>
      <c r="P34" s="101"/>
    </row>
    <row r="35" spans="1:16" ht="12" customHeight="1" x14ac:dyDescent="0.2">
      <c r="A35" s="199" t="s">
        <v>172</v>
      </c>
      <c r="B35" s="71"/>
      <c r="C35" s="71"/>
      <c r="D35" s="8"/>
      <c r="F35" s="10"/>
      <c r="G35" s="103"/>
      <c r="H35" s="103"/>
      <c r="I35" s="103"/>
      <c r="J35" s="103"/>
      <c r="K35" s="103"/>
      <c r="O35" s="3"/>
    </row>
    <row r="36" spans="1:16" x14ac:dyDescent="0.2">
      <c r="A36" s="199"/>
      <c r="B36" s="71"/>
      <c r="C36" s="71"/>
    </row>
    <row r="37" spans="1:16" x14ac:dyDescent="0.2">
      <c r="B37" s="78"/>
      <c r="C37" s="78"/>
      <c r="D37" s="78"/>
    </row>
    <row r="38" spans="1:16" x14ac:dyDescent="0.2">
      <c r="B38" s="78"/>
      <c r="C38" s="78"/>
      <c r="D38" s="78"/>
    </row>
    <row r="39" spans="1:16" x14ac:dyDescent="0.2">
      <c r="B39" s="78"/>
      <c r="C39" s="78"/>
      <c r="D39" s="78"/>
      <c r="M39" s="109" t="s">
        <v>168</v>
      </c>
      <c r="N39" s="116">
        <f>O7</f>
        <v>2.7413307540202898E-2</v>
      </c>
    </row>
    <row r="40" spans="1:16" x14ac:dyDescent="0.2">
      <c r="B40" s="120"/>
      <c r="C40" s="120"/>
      <c r="D40" s="120"/>
      <c r="M40" s="109" t="s">
        <v>59</v>
      </c>
      <c r="N40" s="116">
        <f>O8</f>
        <v>3.8137192172505933E-2</v>
      </c>
    </row>
    <row r="41" spans="1:16" x14ac:dyDescent="0.2">
      <c r="B41" s="78"/>
      <c r="C41" s="78"/>
      <c r="D41" s="78"/>
      <c r="M41" s="109" t="s">
        <v>117</v>
      </c>
      <c r="N41" s="116">
        <f>O9</f>
        <v>4.9173200192481351E-2</v>
      </c>
    </row>
  </sheetData>
  <mergeCells count="6">
    <mergeCell ref="O5:O6"/>
    <mergeCell ref="B5:D5"/>
    <mergeCell ref="E5:G5"/>
    <mergeCell ref="H5:J5"/>
    <mergeCell ref="K5:M5"/>
    <mergeCell ref="N5:N6"/>
  </mergeCells>
  <conditionalFormatting sqref="O27:O34">
    <cfRule type="dataBar" priority="1">
      <dataBar>
        <cfvo type="num" val="0"/>
        <cfvo type="num" val="1"/>
        <color theme="9"/>
      </dataBar>
      <extLst>
        <ext xmlns:x14="http://schemas.microsoft.com/office/spreadsheetml/2009/9/main" uri="{B025F937-C7B1-47D3-B67F-A62EFF666E3E}">
          <x14:id>{81DFDD2E-FA01-4620-A16E-6B9E02C98F64}</x14:id>
        </ext>
      </extLst>
    </cfRule>
  </conditionalFormatting>
  <conditionalFormatting sqref="O10:O25">
    <cfRule type="dataBar" priority="2">
      <dataBar>
        <cfvo type="num" val="0"/>
        <cfvo type="num" val="1"/>
        <color theme="9"/>
      </dataBar>
      <extLst>
        <ext xmlns:x14="http://schemas.microsoft.com/office/spreadsheetml/2009/9/main" uri="{B025F937-C7B1-47D3-B67F-A62EFF666E3E}">
          <x14:id>{923E33B5-C0A5-4B39-BC0E-09C621F13762}</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81DFDD2E-FA01-4620-A16E-6B9E02C98F64}">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 xmlns:xm="http://schemas.microsoft.com/office/excel/2006/main">
          <x14:cfRule type="dataBar" id="{923E33B5-C0A5-4B39-BC0E-09C621F13762}">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41"/>
  <dimension ref="A1:U41"/>
  <sheetViews>
    <sheetView showGridLines="0" view="pageBreakPreview" zoomScaleNormal="70" zoomScaleSheetLayoutView="100" workbookViewId="0">
      <selection activeCell="V25" sqref="V25"/>
    </sheetView>
  </sheetViews>
  <sheetFormatPr defaultColWidth="9.140625" defaultRowHeight="12" x14ac:dyDescent="0.2"/>
  <cols>
    <col min="1" max="1" width="31.7109375" style="74" customWidth="1"/>
    <col min="2" max="13" width="8" style="74" customWidth="1"/>
    <col min="14" max="14" width="8.42578125" style="74" customWidth="1"/>
    <col min="15" max="15" width="7.85546875" style="74" customWidth="1"/>
    <col min="16" max="21" width="9.140625" style="74" customWidth="1"/>
    <col min="22" max="16384" width="9.140625" style="74"/>
  </cols>
  <sheetData>
    <row r="1" spans="1:21" ht="18" x14ac:dyDescent="0.25">
      <c r="A1" s="248" t="s">
        <v>292</v>
      </c>
      <c r="O1" s="251" t="str">
        <f>'3'!N1</f>
        <v>2023</v>
      </c>
    </row>
    <row r="2" spans="1:21" ht="12" customHeight="1" x14ac:dyDescent="0.2">
      <c r="F2" s="103"/>
      <c r="G2" s="103"/>
      <c r="H2" s="103"/>
      <c r="I2" s="103"/>
      <c r="J2" s="103"/>
      <c r="K2" s="103"/>
    </row>
    <row r="3" spans="1:21" x14ac:dyDescent="0.2">
      <c r="A3" s="7"/>
      <c r="B3" s="127"/>
      <c r="C3" s="127"/>
      <c r="D3" s="127"/>
      <c r="E3" s="127"/>
      <c r="F3" s="109"/>
      <c r="K3" s="109"/>
      <c r="L3" s="126"/>
    </row>
    <row r="4" spans="1:21" ht="12.75" customHeight="1" x14ac:dyDescent="0.2">
      <c r="A4" s="178"/>
      <c r="B4" s="333" t="s">
        <v>42</v>
      </c>
      <c r="C4" s="334"/>
      <c r="D4" s="335"/>
      <c r="E4" s="334" t="s">
        <v>43</v>
      </c>
      <c r="F4" s="334"/>
      <c r="G4" s="334"/>
      <c r="H4" s="333" t="s">
        <v>44</v>
      </c>
      <c r="I4" s="334"/>
      <c r="J4" s="335"/>
      <c r="K4" s="333" t="s">
        <v>45</v>
      </c>
      <c r="L4" s="334"/>
      <c r="M4" s="335"/>
      <c r="N4" s="336" t="s">
        <v>7</v>
      </c>
      <c r="O4" s="343" t="s">
        <v>216</v>
      </c>
    </row>
    <row r="5" spans="1:21" x14ac:dyDescent="0.2">
      <c r="A5" s="177"/>
      <c r="B5" s="289" t="s">
        <v>8</v>
      </c>
      <c r="C5" s="288" t="s">
        <v>9</v>
      </c>
      <c r="D5" s="290" t="s">
        <v>10</v>
      </c>
      <c r="E5" s="232" t="s">
        <v>11</v>
      </c>
      <c r="F5" s="232" t="s">
        <v>12</v>
      </c>
      <c r="G5" s="232" t="s">
        <v>13</v>
      </c>
      <c r="H5" s="289" t="s">
        <v>14</v>
      </c>
      <c r="I5" s="288" t="s">
        <v>15</v>
      </c>
      <c r="J5" s="290" t="s">
        <v>16</v>
      </c>
      <c r="K5" s="289" t="s">
        <v>17</v>
      </c>
      <c r="L5" s="288" t="s">
        <v>18</v>
      </c>
      <c r="M5" s="290" t="s">
        <v>19</v>
      </c>
      <c r="N5" s="336"/>
      <c r="O5" s="343"/>
      <c r="P5" s="109"/>
      <c r="U5" s="109"/>
    </row>
    <row r="6" spans="1:21" ht="13.5" x14ac:dyDescent="0.2">
      <c r="A6" s="171" t="s">
        <v>203</v>
      </c>
      <c r="B6" s="295">
        <v>4636.8866000000007</v>
      </c>
      <c r="C6" s="204">
        <v>4636.8866000000007</v>
      </c>
      <c r="D6" s="296">
        <v>4636.8866000000007</v>
      </c>
      <c r="E6" s="204">
        <v>4623.0696000000007</v>
      </c>
      <c r="F6" s="204">
        <v>4623.2866000000013</v>
      </c>
      <c r="G6" s="204">
        <v>4622.6906000000008</v>
      </c>
      <c r="H6" s="295">
        <v>4633.5815999999995</v>
      </c>
      <c r="I6" s="204">
        <v>4633.5815999999995</v>
      </c>
      <c r="J6" s="296">
        <v>4633.8215999999993</v>
      </c>
      <c r="K6" s="295">
        <v>4616.8215999999993</v>
      </c>
      <c r="L6" s="204">
        <v>4616.8215999999993</v>
      </c>
      <c r="M6" s="296">
        <v>4616.5935999999992</v>
      </c>
      <c r="N6" s="204">
        <v>4616.5935999999992</v>
      </c>
      <c r="O6" s="211">
        <v>0.12177028442640569</v>
      </c>
      <c r="P6" s="111"/>
      <c r="U6" s="60"/>
    </row>
    <row r="7" spans="1:21" x14ac:dyDescent="0.2">
      <c r="A7" s="171" t="s">
        <v>163</v>
      </c>
      <c r="B7" s="295">
        <v>3139.047924999998</v>
      </c>
      <c r="C7" s="204">
        <v>2801.4363698263996</v>
      </c>
      <c r="D7" s="296">
        <v>2552.2871246638201</v>
      </c>
      <c r="E7" s="204">
        <v>2277.139568999999</v>
      </c>
      <c r="F7" s="204">
        <v>1393.7415829999993</v>
      </c>
      <c r="G7" s="204">
        <v>1096.7706870000006</v>
      </c>
      <c r="H7" s="295">
        <v>1064.9339530000004</v>
      </c>
      <c r="I7" s="204">
        <v>1149.521889000001</v>
      </c>
      <c r="J7" s="296">
        <v>1239.6637450000001</v>
      </c>
      <c r="K7" s="295">
        <v>1897.2146189999999</v>
      </c>
      <c r="L7" s="204">
        <v>2633.2919529999981</v>
      </c>
      <c r="M7" s="296">
        <v>3082.7114039999997</v>
      </c>
      <c r="N7" s="204">
        <v>24327.760821490214</v>
      </c>
      <c r="O7" s="211">
        <v>0.17263154936411587</v>
      </c>
      <c r="P7" s="111"/>
      <c r="U7" s="60"/>
    </row>
    <row r="8" spans="1:21" x14ac:dyDescent="0.2">
      <c r="A8" s="171" t="s">
        <v>164</v>
      </c>
      <c r="B8" s="295">
        <v>2329.4963320000002</v>
      </c>
      <c r="C8" s="204">
        <v>2182.5974760000004</v>
      </c>
      <c r="D8" s="296">
        <v>2056.2262250000003</v>
      </c>
      <c r="E8" s="204">
        <v>1681.0956360000005</v>
      </c>
      <c r="F8" s="204">
        <v>850.40161400000011</v>
      </c>
      <c r="G8" s="204">
        <v>592.04629</v>
      </c>
      <c r="H8" s="295">
        <v>536.68212099999994</v>
      </c>
      <c r="I8" s="204">
        <v>638.97213499999975</v>
      </c>
      <c r="J8" s="296">
        <v>697.31920599999989</v>
      </c>
      <c r="K8" s="295">
        <v>1171.495261</v>
      </c>
      <c r="L8" s="204">
        <v>1896.2552580000006</v>
      </c>
      <c r="M8" s="296">
        <v>2313.1808469999996</v>
      </c>
      <c r="N8" s="204">
        <v>16945.768401000001</v>
      </c>
      <c r="O8" s="212">
        <v>0.22355088780009386</v>
      </c>
      <c r="P8" s="101"/>
      <c r="U8" s="104"/>
    </row>
    <row r="9" spans="1:21" x14ac:dyDescent="0.2">
      <c r="A9" s="174" t="s">
        <v>40</v>
      </c>
      <c r="B9" s="297">
        <v>134.64639600000001</v>
      </c>
      <c r="C9" s="205">
        <v>150.17642099999998</v>
      </c>
      <c r="D9" s="298">
        <v>144.633498</v>
      </c>
      <c r="E9" s="205">
        <v>109.60970099999999</v>
      </c>
      <c r="F9" s="205">
        <v>64.562888999999998</v>
      </c>
      <c r="G9" s="205">
        <v>33.390682999999996</v>
      </c>
      <c r="H9" s="297">
        <v>22.796147000000001</v>
      </c>
      <c r="I9" s="205">
        <v>30.424254999999999</v>
      </c>
      <c r="J9" s="298">
        <v>32.870058999999998</v>
      </c>
      <c r="K9" s="297">
        <v>110.242071</v>
      </c>
      <c r="L9" s="205">
        <v>159.24492800000002</v>
      </c>
      <c r="M9" s="298">
        <v>169.05923800000002</v>
      </c>
      <c r="N9" s="205">
        <v>1161.6562860000001</v>
      </c>
      <c r="O9" s="213">
        <v>0.15076996172650764</v>
      </c>
      <c r="P9" s="101"/>
      <c r="U9" s="128"/>
    </row>
    <row r="10" spans="1:21" x14ac:dyDescent="0.2">
      <c r="A10" s="174" t="s">
        <v>39</v>
      </c>
      <c r="B10" s="297">
        <v>4.1398279999999996</v>
      </c>
      <c r="C10" s="205">
        <v>4.1665460000000003</v>
      </c>
      <c r="D10" s="298">
        <v>3.7395670000000001</v>
      </c>
      <c r="E10" s="205">
        <v>2.9478960000000001</v>
      </c>
      <c r="F10" s="205">
        <v>2.4947639999999995</v>
      </c>
      <c r="G10" s="205">
        <v>2.3642349999999999</v>
      </c>
      <c r="H10" s="297">
        <v>2.8849909999999999</v>
      </c>
      <c r="I10" s="205">
        <v>3.3305389999999999</v>
      </c>
      <c r="J10" s="298">
        <v>3.1976720000000003</v>
      </c>
      <c r="K10" s="297">
        <v>3.6931630000000002</v>
      </c>
      <c r="L10" s="205">
        <v>4.4941560000000003</v>
      </c>
      <c r="M10" s="298">
        <v>4.4625219999999999</v>
      </c>
      <c r="N10" s="205">
        <v>41.915878999999997</v>
      </c>
      <c r="O10" s="213">
        <v>7.4651273262300005E-2</v>
      </c>
      <c r="P10" s="101"/>
      <c r="U10" s="128"/>
    </row>
    <row r="11" spans="1:21" x14ac:dyDescent="0.2">
      <c r="A11" s="174" t="s">
        <v>38</v>
      </c>
      <c r="B11" s="297">
        <v>0</v>
      </c>
      <c r="C11" s="205">
        <v>0</v>
      </c>
      <c r="D11" s="298">
        <v>0</v>
      </c>
      <c r="E11" s="205">
        <v>0</v>
      </c>
      <c r="F11" s="205">
        <v>0</v>
      </c>
      <c r="G11" s="205">
        <v>0</v>
      </c>
      <c r="H11" s="297">
        <v>0</v>
      </c>
      <c r="I11" s="205">
        <v>0</v>
      </c>
      <c r="J11" s="298">
        <v>0</v>
      </c>
      <c r="K11" s="297">
        <v>0</v>
      </c>
      <c r="L11" s="205">
        <v>0</v>
      </c>
      <c r="M11" s="298">
        <v>0</v>
      </c>
      <c r="N11" s="205">
        <v>0</v>
      </c>
      <c r="O11" s="213">
        <v>0</v>
      </c>
      <c r="P11" s="101"/>
      <c r="U11" s="128"/>
    </row>
    <row r="12" spans="1:21" x14ac:dyDescent="0.2">
      <c r="A12" s="174" t="s">
        <v>60</v>
      </c>
      <c r="B12" s="297">
        <v>1.8340879999999999</v>
      </c>
      <c r="C12" s="205">
        <v>3.5156680000000002</v>
      </c>
      <c r="D12" s="298">
        <v>4.4120840000000001</v>
      </c>
      <c r="E12" s="205">
        <v>3.8178839999999998</v>
      </c>
      <c r="F12" s="205">
        <v>1.9665999999999999</v>
      </c>
      <c r="G12" s="205">
        <v>2.4121129999999997</v>
      </c>
      <c r="H12" s="297">
        <v>1.1662969999999999</v>
      </c>
      <c r="I12" s="205">
        <v>2.47187</v>
      </c>
      <c r="J12" s="298">
        <v>2.0778599999999998</v>
      </c>
      <c r="K12" s="297">
        <v>2.8896100000000002</v>
      </c>
      <c r="L12" s="205">
        <v>1.7387650000000001</v>
      </c>
      <c r="M12" s="298">
        <v>5.372439</v>
      </c>
      <c r="N12" s="205">
        <v>33.675277999999999</v>
      </c>
      <c r="O12" s="213">
        <v>0.42547794740418332</v>
      </c>
      <c r="P12" s="101"/>
      <c r="U12" s="128"/>
    </row>
    <row r="13" spans="1:21" x14ac:dyDescent="0.2">
      <c r="A13" s="174" t="s">
        <v>61</v>
      </c>
      <c r="B13" s="297">
        <v>0</v>
      </c>
      <c r="C13" s="205">
        <v>0</v>
      </c>
      <c r="D13" s="298">
        <v>0</v>
      </c>
      <c r="E13" s="205">
        <v>0</v>
      </c>
      <c r="F13" s="205">
        <v>0</v>
      </c>
      <c r="G13" s="205">
        <v>0</v>
      </c>
      <c r="H13" s="297">
        <v>0</v>
      </c>
      <c r="I13" s="205">
        <v>0</v>
      </c>
      <c r="J13" s="298">
        <v>0</v>
      </c>
      <c r="K13" s="297">
        <v>0</v>
      </c>
      <c r="L13" s="205">
        <v>0</v>
      </c>
      <c r="M13" s="298">
        <v>0</v>
      </c>
      <c r="N13" s="205">
        <v>0</v>
      </c>
      <c r="O13" s="213">
        <v>0</v>
      </c>
      <c r="P13" s="101"/>
      <c r="U13" s="128"/>
    </row>
    <row r="14" spans="1:21" x14ac:dyDescent="0.2">
      <c r="A14" s="174" t="s">
        <v>62</v>
      </c>
      <c r="B14" s="297">
        <v>0</v>
      </c>
      <c r="C14" s="205">
        <v>0</v>
      </c>
      <c r="D14" s="298">
        <v>0</v>
      </c>
      <c r="E14" s="205">
        <v>0</v>
      </c>
      <c r="F14" s="205">
        <v>0</v>
      </c>
      <c r="G14" s="205">
        <v>0</v>
      </c>
      <c r="H14" s="297">
        <v>0</v>
      </c>
      <c r="I14" s="205">
        <v>0</v>
      </c>
      <c r="J14" s="298">
        <v>0</v>
      </c>
      <c r="K14" s="297">
        <v>0</v>
      </c>
      <c r="L14" s="205">
        <v>0</v>
      </c>
      <c r="M14" s="298">
        <v>0</v>
      </c>
      <c r="N14" s="205">
        <v>0</v>
      </c>
      <c r="O14" s="213">
        <v>0</v>
      </c>
      <c r="P14" s="101"/>
      <c r="U14" s="128"/>
    </row>
    <row r="15" spans="1:21" x14ac:dyDescent="0.2">
      <c r="A15" s="174" t="s">
        <v>37</v>
      </c>
      <c r="B15" s="297">
        <v>1576.6077560000003</v>
      </c>
      <c r="C15" s="205">
        <v>1492.3192670000001</v>
      </c>
      <c r="D15" s="298">
        <v>1318.7027289999999</v>
      </c>
      <c r="E15" s="205">
        <v>1065.5826939999999</v>
      </c>
      <c r="F15" s="205">
        <v>557.07758100000001</v>
      </c>
      <c r="G15" s="205">
        <v>309.16406999999998</v>
      </c>
      <c r="H15" s="297">
        <v>172.14860300000001</v>
      </c>
      <c r="I15" s="205">
        <v>268.52868999999993</v>
      </c>
      <c r="J15" s="298">
        <v>315.88648799999999</v>
      </c>
      <c r="K15" s="297">
        <v>665.48292000000004</v>
      </c>
      <c r="L15" s="205">
        <v>1279.0796350000001</v>
      </c>
      <c r="M15" s="298">
        <v>1598.2484549999997</v>
      </c>
      <c r="N15" s="205">
        <v>10618.828887999998</v>
      </c>
      <c r="O15" s="213">
        <v>0.32017165127041525</v>
      </c>
      <c r="P15" s="101"/>
      <c r="U15" s="128"/>
    </row>
    <row r="16" spans="1:21" x14ac:dyDescent="0.2">
      <c r="A16" s="174" t="s">
        <v>72</v>
      </c>
      <c r="B16" s="297">
        <v>0</v>
      </c>
      <c r="C16" s="205">
        <v>0</v>
      </c>
      <c r="D16" s="298">
        <v>0</v>
      </c>
      <c r="E16" s="205">
        <v>0</v>
      </c>
      <c r="F16" s="205">
        <v>0</v>
      </c>
      <c r="G16" s="205">
        <v>0</v>
      </c>
      <c r="H16" s="297">
        <v>0</v>
      </c>
      <c r="I16" s="205">
        <v>0</v>
      </c>
      <c r="J16" s="298">
        <v>0</v>
      </c>
      <c r="K16" s="297">
        <v>0</v>
      </c>
      <c r="L16" s="205">
        <v>0</v>
      </c>
      <c r="M16" s="298">
        <v>0</v>
      </c>
      <c r="N16" s="205">
        <v>0</v>
      </c>
      <c r="O16" s="213">
        <v>0</v>
      </c>
      <c r="P16" s="101"/>
      <c r="U16" s="128"/>
    </row>
    <row r="17" spans="1:21" x14ac:dyDescent="0.2">
      <c r="A17" s="174" t="s">
        <v>36</v>
      </c>
      <c r="B17" s="297">
        <v>0</v>
      </c>
      <c r="C17" s="205">
        <v>0</v>
      </c>
      <c r="D17" s="298">
        <v>0</v>
      </c>
      <c r="E17" s="205">
        <v>0</v>
      </c>
      <c r="F17" s="205">
        <v>0</v>
      </c>
      <c r="G17" s="205">
        <v>0</v>
      </c>
      <c r="H17" s="297">
        <v>0</v>
      </c>
      <c r="I17" s="205">
        <v>0</v>
      </c>
      <c r="J17" s="298">
        <v>0</v>
      </c>
      <c r="K17" s="297">
        <v>0</v>
      </c>
      <c r="L17" s="205">
        <v>0</v>
      </c>
      <c r="M17" s="298">
        <v>0</v>
      </c>
      <c r="N17" s="205">
        <v>0</v>
      </c>
      <c r="O17" s="213">
        <v>0</v>
      </c>
      <c r="P17" s="101"/>
      <c r="U17" s="128"/>
    </row>
    <row r="18" spans="1:21" x14ac:dyDescent="0.2">
      <c r="A18" s="174" t="s">
        <v>35</v>
      </c>
      <c r="B18" s="297">
        <v>0.667188</v>
      </c>
      <c r="C18" s="205">
        <v>1.0392760000000001</v>
      </c>
      <c r="D18" s="298">
        <v>1.512713</v>
      </c>
      <c r="E18" s="205">
        <v>2.101</v>
      </c>
      <c r="F18" s="205">
        <v>5.4619999999999997</v>
      </c>
      <c r="G18" s="205">
        <v>7.6349999999999998</v>
      </c>
      <c r="H18" s="297">
        <v>15.319000000000001</v>
      </c>
      <c r="I18" s="205">
        <v>15.87</v>
      </c>
      <c r="J18" s="298">
        <v>9.1035959999999996</v>
      </c>
      <c r="K18" s="297">
        <v>7.274</v>
      </c>
      <c r="L18" s="205">
        <v>5.02529</v>
      </c>
      <c r="M18" s="298">
        <v>4.3812899999999999</v>
      </c>
      <c r="N18" s="205">
        <v>75.390353000000005</v>
      </c>
      <c r="O18" s="213">
        <v>9.5898473180323365E-2</v>
      </c>
      <c r="P18" s="101"/>
      <c r="U18" s="128"/>
    </row>
    <row r="19" spans="1:21" x14ac:dyDescent="0.2">
      <c r="A19" s="174" t="s">
        <v>34</v>
      </c>
      <c r="B19" s="297">
        <v>1.428839</v>
      </c>
      <c r="C19" s="205">
        <v>1.533474</v>
      </c>
      <c r="D19" s="298">
        <v>1.567585</v>
      </c>
      <c r="E19" s="205">
        <v>1.807911</v>
      </c>
      <c r="F19" s="205">
        <v>0.27332000000000001</v>
      </c>
      <c r="G19" s="205">
        <v>0.26556299999999999</v>
      </c>
      <c r="H19" s="297">
        <v>0.77306600000000003</v>
      </c>
      <c r="I19" s="205">
        <v>0.64839899999999995</v>
      </c>
      <c r="J19" s="298">
        <v>0.80538200000000004</v>
      </c>
      <c r="K19" s="297">
        <v>0.73629600000000006</v>
      </c>
      <c r="L19" s="205">
        <v>1.2111190000000001</v>
      </c>
      <c r="M19" s="298">
        <v>1.3890009999999999</v>
      </c>
      <c r="N19" s="205">
        <v>12.439954999999999</v>
      </c>
      <c r="O19" s="213">
        <v>0.24106592217592623</v>
      </c>
      <c r="P19" s="101"/>
      <c r="U19" s="128"/>
    </row>
    <row r="20" spans="1:21" x14ac:dyDescent="0.2">
      <c r="A20" s="174" t="s">
        <v>33</v>
      </c>
      <c r="B20" s="297">
        <v>5.7202618978751545</v>
      </c>
      <c r="C20" s="205">
        <v>6.0026982221495926</v>
      </c>
      <c r="D20" s="298">
        <v>2.1098278191778985</v>
      </c>
      <c r="E20" s="205">
        <v>6.8348024989151241</v>
      </c>
      <c r="F20" s="205">
        <v>6.384485304860136</v>
      </c>
      <c r="G20" s="205">
        <v>6.8760000000000003</v>
      </c>
      <c r="H20" s="297">
        <v>5.2019606285417694</v>
      </c>
      <c r="I20" s="205">
        <v>6.2686371053157686</v>
      </c>
      <c r="J20" s="298">
        <v>7.3609612314203323</v>
      </c>
      <c r="K20" s="297">
        <v>3.3275097488868579</v>
      </c>
      <c r="L20" s="205">
        <v>2.5776028997585732</v>
      </c>
      <c r="M20" s="298">
        <v>6.2629999999999999</v>
      </c>
      <c r="N20" s="205">
        <v>64.927747356901207</v>
      </c>
      <c r="O20" s="213">
        <v>2.1073587433607596E-2</v>
      </c>
      <c r="P20" s="101"/>
      <c r="U20" s="128"/>
    </row>
    <row r="21" spans="1:21" x14ac:dyDescent="0.2">
      <c r="A21" s="174" t="s">
        <v>32</v>
      </c>
      <c r="B21" s="297">
        <v>69.560600000000008</v>
      </c>
      <c r="C21" s="205">
        <v>59.341516000000006</v>
      </c>
      <c r="D21" s="298">
        <v>51.656178999999995</v>
      </c>
      <c r="E21" s="205">
        <v>38.473049999999994</v>
      </c>
      <c r="F21" s="205">
        <v>29.302782000000004</v>
      </c>
      <c r="G21" s="205">
        <v>75.249380000000002</v>
      </c>
      <c r="H21" s="297">
        <v>62.40211</v>
      </c>
      <c r="I21" s="205">
        <v>58.75192599999999</v>
      </c>
      <c r="J21" s="298">
        <v>66.821090000000012</v>
      </c>
      <c r="K21" s="297">
        <v>78.622529</v>
      </c>
      <c r="L21" s="205">
        <v>75.831199999999995</v>
      </c>
      <c r="M21" s="298">
        <v>54.916020000000003</v>
      </c>
      <c r="N21" s="205">
        <v>720.92838199999994</v>
      </c>
      <c r="O21" s="213">
        <v>0.26325214473465747</v>
      </c>
      <c r="P21" s="101"/>
      <c r="U21" s="128"/>
    </row>
    <row r="22" spans="1:21" x14ac:dyDescent="0.2">
      <c r="A22" s="174" t="s">
        <v>3</v>
      </c>
      <c r="B22" s="297">
        <v>0</v>
      </c>
      <c r="C22" s="205">
        <v>0</v>
      </c>
      <c r="D22" s="298">
        <v>0</v>
      </c>
      <c r="E22" s="205">
        <v>0</v>
      </c>
      <c r="F22" s="205">
        <v>0</v>
      </c>
      <c r="G22" s="205">
        <v>0</v>
      </c>
      <c r="H22" s="297">
        <v>0</v>
      </c>
      <c r="I22" s="205">
        <v>0</v>
      </c>
      <c r="J22" s="298">
        <v>0</v>
      </c>
      <c r="K22" s="297">
        <v>0</v>
      </c>
      <c r="L22" s="205">
        <v>0</v>
      </c>
      <c r="M22" s="298">
        <v>0</v>
      </c>
      <c r="N22" s="205">
        <v>0</v>
      </c>
      <c r="O22" s="213">
        <v>0</v>
      </c>
      <c r="P22" s="101"/>
      <c r="U22" s="128"/>
    </row>
    <row r="23" spans="1:21" x14ac:dyDescent="0.2">
      <c r="A23" s="174" t="s">
        <v>31</v>
      </c>
      <c r="B23" s="297">
        <v>5.2333090000000002</v>
      </c>
      <c r="C23" s="205">
        <v>2.3595699999999997</v>
      </c>
      <c r="D23" s="298">
        <v>2.1093940000000004</v>
      </c>
      <c r="E23" s="205">
        <v>1.7134850000000001</v>
      </c>
      <c r="F23" s="205">
        <v>0.93984400000000001</v>
      </c>
      <c r="G23" s="205">
        <v>1.1468790000000002</v>
      </c>
      <c r="H23" s="297">
        <v>3.4682760000000004</v>
      </c>
      <c r="I23" s="205">
        <v>0.847082</v>
      </c>
      <c r="J23" s="298">
        <v>1.6712340000000001</v>
      </c>
      <c r="K23" s="297">
        <v>1.356212</v>
      </c>
      <c r="L23" s="205">
        <v>1.5332000000000001</v>
      </c>
      <c r="M23" s="298">
        <v>2.1555220000000004</v>
      </c>
      <c r="N23" s="205">
        <v>24.534007000000006</v>
      </c>
      <c r="O23" s="213">
        <v>6.3596602845365752E-2</v>
      </c>
      <c r="P23" s="101"/>
      <c r="U23" s="128"/>
    </row>
    <row r="24" spans="1:21" x14ac:dyDescent="0.2">
      <c r="A24" s="174" t="s">
        <v>30</v>
      </c>
      <c r="B24" s="297">
        <v>529.65806610212485</v>
      </c>
      <c r="C24" s="205">
        <v>462.14303977785045</v>
      </c>
      <c r="D24" s="298">
        <v>525.78264818082221</v>
      </c>
      <c r="E24" s="205">
        <v>448.20721250108488</v>
      </c>
      <c r="F24" s="205">
        <v>181.93734869513986</v>
      </c>
      <c r="G24" s="205">
        <v>153.54236699999998</v>
      </c>
      <c r="H24" s="297">
        <v>250.52167037145819</v>
      </c>
      <c r="I24" s="205">
        <v>251.83073689468421</v>
      </c>
      <c r="J24" s="298">
        <v>257.52486376857962</v>
      </c>
      <c r="K24" s="297">
        <v>297.87095025111319</v>
      </c>
      <c r="L24" s="205">
        <v>365.51936210024144</v>
      </c>
      <c r="M24" s="298">
        <v>466.93335999999999</v>
      </c>
      <c r="N24" s="205">
        <v>4191.4716256430984</v>
      </c>
      <c r="O24" s="213">
        <v>0.21361141885684154</v>
      </c>
      <c r="P24" s="101"/>
      <c r="U24" s="98"/>
    </row>
    <row r="25" spans="1:21" ht="13.5" customHeight="1" x14ac:dyDescent="0.2">
      <c r="A25" s="172" t="s">
        <v>307</v>
      </c>
      <c r="B25" s="295">
        <v>-1207.4649999999999</v>
      </c>
      <c r="C25" s="204">
        <v>-1134.536004</v>
      </c>
      <c r="D25" s="296">
        <v>-1015.34</v>
      </c>
      <c r="E25" s="204">
        <v>-817.83326999999997</v>
      </c>
      <c r="F25" s="204">
        <v>-431.00184000000002</v>
      </c>
      <c r="G25" s="204">
        <v>-246.59399999999999</v>
      </c>
      <c r="H25" s="295">
        <v>-132.84399999999999</v>
      </c>
      <c r="I25" s="204">
        <v>-215.66800000000001</v>
      </c>
      <c r="J25" s="296">
        <v>-258.964</v>
      </c>
      <c r="K25" s="295">
        <v>-528.402108</v>
      </c>
      <c r="L25" s="204">
        <v>-985.89326500000004</v>
      </c>
      <c r="M25" s="296">
        <v>-1232.673487</v>
      </c>
      <c r="N25" s="204">
        <v>-8207.2149739999986</v>
      </c>
      <c r="O25" s="212"/>
      <c r="P25" s="10"/>
      <c r="U25" s="78"/>
    </row>
    <row r="26" spans="1:21" ht="13.5" customHeight="1" x14ac:dyDescent="0.2">
      <c r="A26" s="172" t="s">
        <v>305</v>
      </c>
      <c r="B26" s="295">
        <v>1055.2337140000004</v>
      </c>
      <c r="C26" s="204">
        <v>964.78264600000011</v>
      </c>
      <c r="D26" s="296">
        <v>999.87696400000004</v>
      </c>
      <c r="E26" s="204">
        <v>784.37053100000003</v>
      </c>
      <c r="F26" s="204">
        <v>340.33899299999996</v>
      </c>
      <c r="G26" s="204">
        <v>291.033321</v>
      </c>
      <c r="H26" s="295">
        <v>346.76988799999998</v>
      </c>
      <c r="I26" s="204">
        <v>363.57147000000003</v>
      </c>
      <c r="J26" s="296">
        <v>384.53201200000001</v>
      </c>
      <c r="K26" s="295">
        <v>566.48430700000006</v>
      </c>
      <c r="L26" s="204">
        <v>810.4062449999999</v>
      </c>
      <c r="M26" s="296">
        <v>1002.3005619999999</v>
      </c>
      <c r="N26" s="204">
        <v>7909.7006529999999</v>
      </c>
      <c r="O26" s="212">
        <v>0.11576178164179673</v>
      </c>
      <c r="P26" s="10"/>
      <c r="U26" s="78"/>
    </row>
    <row r="27" spans="1:21" ht="12.75" customHeight="1" x14ac:dyDescent="0.2">
      <c r="A27" s="174" t="s">
        <v>26</v>
      </c>
      <c r="B27" s="297">
        <v>539.6705740000001</v>
      </c>
      <c r="C27" s="205">
        <v>497.26172399999996</v>
      </c>
      <c r="D27" s="298">
        <v>532.70594600000004</v>
      </c>
      <c r="E27" s="205">
        <v>465.78243800000001</v>
      </c>
      <c r="F27" s="205">
        <v>180.88175999999999</v>
      </c>
      <c r="G27" s="205">
        <v>198.33396300000001</v>
      </c>
      <c r="H27" s="297">
        <v>263.10753199999999</v>
      </c>
      <c r="I27" s="205">
        <v>276.13167200000004</v>
      </c>
      <c r="J27" s="298">
        <v>290.96355999999997</v>
      </c>
      <c r="K27" s="297">
        <v>352.85994199999999</v>
      </c>
      <c r="L27" s="205">
        <v>411.49559499999998</v>
      </c>
      <c r="M27" s="298">
        <v>458.679126</v>
      </c>
      <c r="N27" s="205">
        <v>4467.8738320000002</v>
      </c>
      <c r="O27" s="213">
        <v>0.25205929795117071</v>
      </c>
      <c r="P27" s="101"/>
      <c r="U27" s="78"/>
    </row>
    <row r="28" spans="1:21" ht="12.75" customHeight="1" x14ac:dyDescent="0.2">
      <c r="A28" s="174" t="s">
        <v>0</v>
      </c>
      <c r="B28" s="297">
        <v>34.654670000000003</v>
      </c>
      <c r="C28" s="205">
        <v>2.1174360000000001</v>
      </c>
      <c r="D28" s="298">
        <v>56.263480000000001</v>
      </c>
      <c r="E28" s="205">
        <v>0.34265899999999999</v>
      </c>
      <c r="F28" s="205">
        <v>0.14544099999999999</v>
      </c>
      <c r="G28" s="205">
        <v>6.6089999999999996E-2</v>
      </c>
      <c r="H28" s="297">
        <v>5.9859999999999997E-2</v>
      </c>
      <c r="I28" s="205">
        <v>6.4619999999999997E-2</v>
      </c>
      <c r="J28" s="298">
        <v>0.10697999999999999</v>
      </c>
      <c r="K28" s="297">
        <v>0.77454199999999995</v>
      </c>
      <c r="L28" s="205">
        <v>1.6414299999999999</v>
      </c>
      <c r="M28" s="298">
        <v>45.651772999999999</v>
      </c>
      <c r="N28" s="205">
        <v>141.888981</v>
      </c>
      <c r="O28" s="213">
        <v>9.597819879703462E-2</v>
      </c>
      <c r="P28" s="101"/>
      <c r="U28" s="78"/>
    </row>
    <row r="29" spans="1:21" ht="12.75" customHeight="1" x14ac:dyDescent="0.2">
      <c r="A29" s="174" t="s">
        <v>1</v>
      </c>
      <c r="B29" s="297">
        <v>3.2482600000000001</v>
      </c>
      <c r="C29" s="205">
        <v>2.9180170000000003</v>
      </c>
      <c r="D29" s="298">
        <v>2.4445610000000002</v>
      </c>
      <c r="E29" s="205">
        <v>1.7089000000000001</v>
      </c>
      <c r="F29" s="205">
        <v>0.6996</v>
      </c>
      <c r="G29" s="205">
        <v>0.23649999999999999</v>
      </c>
      <c r="H29" s="297">
        <v>0.19707999999999998</v>
      </c>
      <c r="I29" s="205">
        <v>0.28039999999999998</v>
      </c>
      <c r="J29" s="298">
        <v>0.39385300000000001</v>
      </c>
      <c r="K29" s="297">
        <v>1.0515810000000001</v>
      </c>
      <c r="L29" s="205">
        <v>2.3707500000000006</v>
      </c>
      <c r="M29" s="298">
        <v>2.8946610000000002</v>
      </c>
      <c r="N29" s="205">
        <v>18.444163000000003</v>
      </c>
      <c r="O29" s="213">
        <v>3.515627692355363E-2</v>
      </c>
      <c r="P29" s="101"/>
      <c r="U29" s="78"/>
    </row>
    <row r="30" spans="1:21" ht="12.75" customHeight="1" x14ac:dyDescent="0.2">
      <c r="A30" s="174" t="s">
        <v>2</v>
      </c>
      <c r="B30" s="297">
        <v>0.13300999999999999</v>
      </c>
      <c r="C30" s="205">
        <v>0.121</v>
      </c>
      <c r="D30" s="298">
        <v>0.107</v>
      </c>
      <c r="E30" s="205">
        <v>0.12928000000000001</v>
      </c>
      <c r="F30" s="205">
        <v>3.533E-2</v>
      </c>
      <c r="G30" s="205">
        <v>8.0000000000000002E-3</v>
      </c>
      <c r="H30" s="297">
        <v>5.0000000000000001E-3</v>
      </c>
      <c r="I30" s="205">
        <v>7.0000000000000001E-3</v>
      </c>
      <c r="J30" s="298">
        <v>0.01</v>
      </c>
      <c r="K30" s="297">
        <v>6.3760000000000011E-2</v>
      </c>
      <c r="L30" s="205">
        <v>0.14407</v>
      </c>
      <c r="M30" s="298">
        <v>0.19565000000000002</v>
      </c>
      <c r="N30" s="205">
        <v>0.95910000000000006</v>
      </c>
      <c r="O30" s="213">
        <v>4.130047607378718E-3</v>
      </c>
      <c r="P30" s="101"/>
    </row>
    <row r="31" spans="1:21" x14ac:dyDescent="0.2">
      <c r="A31" s="174" t="s">
        <v>6</v>
      </c>
      <c r="B31" s="297">
        <v>1.484491</v>
      </c>
      <c r="C31" s="205">
        <v>1.7442730000000002</v>
      </c>
      <c r="D31" s="298">
        <v>1.04044</v>
      </c>
      <c r="E31" s="205">
        <v>0.81904200000000005</v>
      </c>
      <c r="F31" s="205">
        <v>0.9294</v>
      </c>
      <c r="G31" s="205">
        <v>0.78989999999999994</v>
      </c>
      <c r="H31" s="297">
        <v>1.1432440000000001</v>
      </c>
      <c r="I31" s="205">
        <v>1.6801599999999999</v>
      </c>
      <c r="J31" s="298">
        <v>1.5855699999999999</v>
      </c>
      <c r="K31" s="297">
        <v>1.2468620000000001</v>
      </c>
      <c r="L31" s="205">
        <v>1.2266649999999999</v>
      </c>
      <c r="M31" s="298">
        <v>1.307877</v>
      </c>
      <c r="N31" s="205">
        <v>14.997924000000001</v>
      </c>
      <c r="O31" s="213">
        <v>4.1387021614394642E-2</v>
      </c>
      <c r="P31" s="101"/>
    </row>
    <row r="32" spans="1:21" x14ac:dyDescent="0.2">
      <c r="A32" s="174" t="s">
        <v>25</v>
      </c>
      <c r="B32" s="297">
        <v>328.89850600000011</v>
      </c>
      <c r="C32" s="205">
        <v>318.70262600000001</v>
      </c>
      <c r="D32" s="298">
        <v>280.44348600000001</v>
      </c>
      <c r="E32" s="205">
        <v>215.28331899999992</v>
      </c>
      <c r="F32" s="205">
        <v>109.51864900000002</v>
      </c>
      <c r="G32" s="205">
        <v>66.722704999999991</v>
      </c>
      <c r="H32" s="297">
        <v>60.360637000000004</v>
      </c>
      <c r="I32" s="205">
        <v>62.908682999999996</v>
      </c>
      <c r="J32" s="298">
        <v>66.965157000000005</v>
      </c>
      <c r="K32" s="297">
        <v>151.72220000000002</v>
      </c>
      <c r="L32" s="205">
        <v>270.86855599999996</v>
      </c>
      <c r="M32" s="298">
        <v>341.78618399999999</v>
      </c>
      <c r="N32" s="205">
        <v>2274.1807079999999</v>
      </c>
      <c r="O32" s="213">
        <v>7.4326449042721593E-2</v>
      </c>
      <c r="P32" s="101"/>
    </row>
    <row r="33" spans="1:16" x14ac:dyDescent="0.2">
      <c r="A33" s="174" t="s">
        <v>5</v>
      </c>
      <c r="B33" s="297">
        <v>144.28352000000001</v>
      </c>
      <c r="C33" s="205">
        <v>139.54790100000005</v>
      </c>
      <c r="D33" s="298">
        <v>124.51015999999998</v>
      </c>
      <c r="E33" s="205">
        <v>99.188906000000017</v>
      </c>
      <c r="F33" s="205">
        <v>47.642493000000002</v>
      </c>
      <c r="G33" s="205">
        <v>24.266339000000006</v>
      </c>
      <c r="H33" s="297">
        <v>21.507817000000003</v>
      </c>
      <c r="I33" s="205">
        <v>22.181235000000001</v>
      </c>
      <c r="J33" s="298">
        <v>24.160092000000006</v>
      </c>
      <c r="K33" s="297">
        <v>57.915475000000001</v>
      </c>
      <c r="L33" s="205">
        <v>120.90638200000001</v>
      </c>
      <c r="M33" s="298">
        <v>149.71431699999999</v>
      </c>
      <c r="N33" s="205">
        <v>975.82463700000017</v>
      </c>
      <c r="O33" s="213">
        <v>6.159557781544292E-2</v>
      </c>
      <c r="P33" s="101"/>
    </row>
    <row r="34" spans="1:16" x14ac:dyDescent="0.2">
      <c r="A34" s="174" t="s">
        <v>3</v>
      </c>
      <c r="B34" s="297">
        <v>2.8606829999999999</v>
      </c>
      <c r="C34" s="205">
        <v>2.3696690000000005</v>
      </c>
      <c r="D34" s="298">
        <v>2.361891</v>
      </c>
      <c r="E34" s="205">
        <v>1.1159869999999998</v>
      </c>
      <c r="F34" s="205">
        <v>0.48631999999999997</v>
      </c>
      <c r="G34" s="205">
        <v>0.60982399999999992</v>
      </c>
      <c r="H34" s="297">
        <v>0.38871799999999995</v>
      </c>
      <c r="I34" s="205">
        <v>0.31769999999999998</v>
      </c>
      <c r="J34" s="298">
        <v>0.3468</v>
      </c>
      <c r="K34" s="297">
        <v>0.84994500000000006</v>
      </c>
      <c r="L34" s="205">
        <v>1.7527969999999999</v>
      </c>
      <c r="M34" s="298">
        <v>2.0709739999999996</v>
      </c>
      <c r="N34" s="205">
        <v>15.531307999999999</v>
      </c>
      <c r="O34" s="213">
        <v>9.9261946175587812E-3</v>
      </c>
      <c r="P34" s="101"/>
    </row>
    <row r="35" spans="1:16" ht="12" customHeight="1" x14ac:dyDescent="0.2">
      <c r="A35" s="199" t="s">
        <v>191</v>
      </c>
      <c r="B35" s="71"/>
      <c r="C35" s="71"/>
      <c r="D35" s="8"/>
      <c r="F35" s="10"/>
      <c r="G35" s="103"/>
      <c r="H35" s="103"/>
      <c r="I35" s="103"/>
      <c r="J35" s="103"/>
      <c r="K35" s="103"/>
      <c r="O35" s="3"/>
    </row>
    <row r="36" spans="1:16" x14ac:dyDescent="0.2">
      <c r="A36" s="199"/>
      <c r="B36" s="71"/>
      <c r="C36" s="71"/>
    </row>
    <row r="37" spans="1:16" x14ac:dyDescent="0.2">
      <c r="B37" s="78"/>
      <c r="C37" s="78"/>
      <c r="D37" s="78"/>
    </row>
    <row r="38" spans="1:16" x14ac:dyDescent="0.2">
      <c r="B38" s="78"/>
      <c r="C38" s="78"/>
      <c r="D38" s="78"/>
    </row>
    <row r="39" spans="1:16" x14ac:dyDescent="0.2">
      <c r="B39" s="78"/>
      <c r="C39" s="78"/>
      <c r="D39" s="78"/>
      <c r="M39" s="109" t="s">
        <v>168</v>
      </c>
      <c r="N39" s="116">
        <f>O6</f>
        <v>0.12177028442640569</v>
      </c>
    </row>
    <row r="40" spans="1:16" x14ac:dyDescent="0.2">
      <c r="B40" s="120"/>
      <c r="C40" s="120"/>
      <c r="D40" s="120"/>
      <c r="M40" s="109" t="s">
        <v>59</v>
      </c>
      <c r="N40" s="116">
        <f>O7</f>
        <v>0.17263154936411587</v>
      </c>
    </row>
    <row r="41" spans="1:16" x14ac:dyDescent="0.2">
      <c r="B41" s="78"/>
      <c r="C41" s="78"/>
      <c r="D41" s="78"/>
      <c r="M41" s="109" t="s">
        <v>117</v>
      </c>
      <c r="N41" s="116">
        <f>O8</f>
        <v>0.22355088780009386</v>
      </c>
    </row>
  </sheetData>
  <mergeCells count="6">
    <mergeCell ref="O4:O5"/>
    <mergeCell ref="B4:D4"/>
    <mergeCell ref="E4:G4"/>
    <mergeCell ref="H4:J4"/>
    <mergeCell ref="K4:M4"/>
    <mergeCell ref="N4:N5"/>
  </mergeCells>
  <conditionalFormatting sqref="O9:O24 O27:O34">
    <cfRule type="dataBar" priority="1">
      <dataBar>
        <cfvo type="num" val="0"/>
        <cfvo type="num" val="1"/>
        <color theme="9"/>
      </dataBar>
      <extLst>
        <ext xmlns:x14="http://schemas.microsoft.com/office/spreadsheetml/2009/9/main" uri="{B025F937-C7B1-47D3-B67F-A62EFF666E3E}">
          <x14:id>{6534512B-0C0A-4CCF-B02D-9E89E9FE7565}</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6534512B-0C0A-4CCF-B02D-9E89E9FE7565}">
            <x14:dataBar minLength="0" maxLength="100" gradient="0" direction="rightToLeft">
              <x14:cfvo type="num">
                <xm:f>0</xm:f>
              </x14:cfvo>
              <x14:cfvo type="num">
                <xm:f>1</xm:f>
              </x14:cfvo>
              <x14:negativeFillColor rgb="FFFF0000"/>
              <x14:axisColor rgb="FF000000"/>
            </x14:dataBar>
          </x14:cfRule>
          <xm:sqref>O9:O24 O27:O34</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42"/>
  <dimension ref="A1:U41"/>
  <sheetViews>
    <sheetView showGridLines="0" view="pageBreakPreview" zoomScaleNormal="70" zoomScaleSheetLayoutView="100" workbookViewId="0">
      <selection activeCell="R45" sqref="R45"/>
    </sheetView>
  </sheetViews>
  <sheetFormatPr defaultColWidth="9.140625" defaultRowHeight="12" x14ac:dyDescent="0.2"/>
  <cols>
    <col min="1" max="1" width="31.7109375" style="74" customWidth="1"/>
    <col min="2" max="13" width="8" style="74" customWidth="1"/>
    <col min="14" max="14" width="8.42578125" style="74" customWidth="1"/>
    <col min="15" max="15" width="7.85546875" style="74" customWidth="1"/>
    <col min="16" max="21" width="9.140625" style="74" customWidth="1"/>
    <col min="22" max="16384" width="9.140625" style="74"/>
  </cols>
  <sheetData>
    <row r="1" spans="1:21" ht="18" x14ac:dyDescent="0.25">
      <c r="A1" s="248" t="s">
        <v>293</v>
      </c>
      <c r="O1" s="251" t="str">
        <f>'3'!N1</f>
        <v>2023</v>
      </c>
    </row>
    <row r="2" spans="1:21" ht="1.5" customHeight="1" x14ac:dyDescent="0.2">
      <c r="F2" s="103"/>
      <c r="G2" s="103"/>
      <c r="H2" s="103"/>
      <c r="I2" s="103"/>
      <c r="J2" s="103"/>
      <c r="K2" s="103"/>
    </row>
    <row r="3" spans="1:21" ht="12" customHeight="1" x14ac:dyDescent="0.2">
      <c r="F3" s="103"/>
      <c r="G3" s="103"/>
      <c r="H3" s="103"/>
      <c r="I3" s="103"/>
      <c r="J3" s="103"/>
      <c r="K3" s="103"/>
    </row>
    <row r="4" spans="1:21" x14ac:dyDescent="0.2">
      <c r="A4" s="7"/>
      <c r="B4" s="127"/>
      <c r="C4" s="127"/>
      <c r="D4" s="127"/>
      <c r="E4" s="127"/>
      <c r="F4" s="109"/>
      <c r="K4" s="109"/>
      <c r="L4" s="126"/>
    </row>
    <row r="5" spans="1:21" ht="12.75" customHeight="1" x14ac:dyDescent="0.2">
      <c r="A5" s="178"/>
      <c r="B5" s="333" t="s">
        <v>42</v>
      </c>
      <c r="C5" s="334"/>
      <c r="D5" s="335"/>
      <c r="E5" s="334" t="s">
        <v>43</v>
      </c>
      <c r="F5" s="334"/>
      <c r="G5" s="334"/>
      <c r="H5" s="333" t="s">
        <v>44</v>
      </c>
      <c r="I5" s="334"/>
      <c r="J5" s="335"/>
      <c r="K5" s="333" t="s">
        <v>45</v>
      </c>
      <c r="L5" s="334"/>
      <c r="M5" s="335"/>
      <c r="N5" s="336" t="s">
        <v>7</v>
      </c>
      <c r="O5" s="343" t="s">
        <v>216</v>
      </c>
    </row>
    <row r="6" spans="1:21" x14ac:dyDescent="0.2">
      <c r="A6" s="177"/>
      <c r="B6" s="289" t="s">
        <v>8</v>
      </c>
      <c r="C6" s="288" t="s">
        <v>9</v>
      </c>
      <c r="D6" s="290" t="s">
        <v>10</v>
      </c>
      <c r="E6" s="232" t="s">
        <v>11</v>
      </c>
      <c r="F6" s="232" t="s">
        <v>12</v>
      </c>
      <c r="G6" s="232" t="s">
        <v>13</v>
      </c>
      <c r="H6" s="289" t="s">
        <v>14</v>
      </c>
      <c r="I6" s="288" t="s">
        <v>15</v>
      </c>
      <c r="J6" s="290" t="s">
        <v>16</v>
      </c>
      <c r="K6" s="289" t="s">
        <v>17</v>
      </c>
      <c r="L6" s="288" t="s">
        <v>18</v>
      </c>
      <c r="M6" s="290" t="s">
        <v>19</v>
      </c>
      <c r="N6" s="336"/>
      <c r="O6" s="343"/>
      <c r="P6" s="109"/>
      <c r="U6" s="109"/>
    </row>
    <row r="7" spans="1:21" ht="13.5" x14ac:dyDescent="0.2">
      <c r="A7" s="171" t="s">
        <v>203</v>
      </c>
      <c r="B7" s="295">
        <v>9911.9990000000016</v>
      </c>
      <c r="C7" s="204">
        <v>9911.9990000000016</v>
      </c>
      <c r="D7" s="296">
        <v>9911.9990000000016</v>
      </c>
      <c r="E7" s="204">
        <v>9830.0990000000002</v>
      </c>
      <c r="F7" s="204">
        <v>9830.0989999999983</v>
      </c>
      <c r="G7" s="204">
        <v>9830.0989999999983</v>
      </c>
      <c r="H7" s="295">
        <v>9825.9229999999989</v>
      </c>
      <c r="I7" s="204">
        <v>9826.4599999999991</v>
      </c>
      <c r="J7" s="296">
        <v>9826.4599999999991</v>
      </c>
      <c r="K7" s="295">
        <v>9888.0259999999998</v>
      </c>
      <c r="L7" s="204">
        <v>9887.9040000000005</v>
      </c>
      <c r="M7" s="296">
        <v>9887.9040000000005</v>
      </c>
      <c r="N7" s="204">
        <v>9887.9040000000005</v>
      </c>
      <c r="O7" s="211">
        <v>0.26080980627382816</v>
      </c>
      <c r="P7" s="111"/>
      <c r="U7" s="60"/>
    </row>
    <row r="8" spans="1:21" x14ac:dyDescent="0.2">
      <c r="A8" s="171" t="s">
        <v>163</v>
      </c>
      <c r="B8" s="295">
        <v>3132.6051130000014</v>
      </c>
      <c r="C8" s="204">
        <v>2766.1132409999991</v>
      </c>
      <c r="D8" s="296">
        <v>2955.7512309999997</v>
      </c>
      <c r="E8" s="204">
        <v>2586.1385730000006</v>
      </c>
      <c r="F8" s="204">
        <v>2044.0776960000001</v>
      </c>
      <c r="G8" s="204">
        <v>1631.9510840000003</v>
      </c>
      <c r="H8" s="295">
        <v>1681.4879339999998</v>
      </c>
      <c r="I8" s="204">
        <v>1757.7995100000001</v>
      </c>
      <c r="J8" s="296">
        <v>1777.8568599999996</v>
      </c>
      <c r="K8" s="295">
        <v>2199.4463589999978</v>
      </c>
      <c r="L8" s="204">
        <v>2363.7829859999993</v>
      </c>
      <c r="M8" s="296">
        <v>3145.3677029999999</v>
      </c>
      <c r="N8" s="204">
        <v>28042.378289999997</v>
      </c>
      <c r="O8" s="211">
        <v>0.19899074343829426</v>
      </c>
      <c r="P8" s="111"/>
      <c r="U8" s="60"/>
    </row>
    <row r="9" spans="1:21" x14ac:dyDescent="0.2">
      <c r="A9" s="171" t="s">
        <v>164</v>
      </c>
      <c r="B9" s="295">
        <v>1403.3102890000002</v>
      </c>
      <c r="C9" s="204">
        <v>1303.9474130000003</v>
      </c>
      <c r="D9" s="296">
        <v>1255.9246430000001</v>
      </c>
      <c r="E9" s="204">
        <v>1039.1074159999998</v>
      </c>
      <c r="F9" s="204">
        <v>643.95623799999987</v>
      </c>
      <c r="G9" s="204">
        <v>459.59198299999997</v>
      </c>
      <c r="H9" s="295">
        <v>444.48375899999996</v>
      </c>
      <c r="I9" s="204">
        <v>479.13605100000001</v>
      </c>
      <c r="J9" s="296">
        <v>497.17060399999997</v>
      </c>
      <c r="K9" s="295">
        <v>773.74932300000012</v>
      </c>
      <c r="L9" s="204">
        <v>1135.9379620000002</v>
      </c>
      <c r="M9" s="296">
        <v>1404.0941889999997</v>
      </c>
      <c r="N9" s="204">
        <v>10840.409870000001</v>
      </c>
      <c r="O9" s="212">
        <v>0.14300816541387359</v>
      </c>
      <c r="P9" s="101"/>
      <c r="U9" s="104"/>
    </row>
    <row r="10" spans="1:21" x14ac:dyDescent="0.2">
      <c r="A10" s="174" t="s">
        <v>40</v>
      </c>
      <c r="B10" s="297">
        <v>132.97888800000001</v>
      </c>
      <c r="C10" s="205">
        <v>148.99477400000001</v>
      </c>
      <c r="D10" s="298">
        <v>174.263082</v>
      </c>
      <c r="E10" s="205">
        <v>150.38512700000001</v>
      </c>
      <c r="F10" s="205">
        <v>84.321351000000007</v>
      </c>
      <c r="G10" s="205">
        <v>65.046621000000002</v>
      </c>
      <c r="H10" s="297">
        <v>62.111005000000006</v>
      </c>
      <c r="I10" s="205">
        <v>75.518906000000001</v>
      </c>
      <c r="J10" s="298">
        <v>73.778888999999992</v>
      </c>
      <c r="K10" s="297">
        <v>104.112358</v>
      </c>
      <c r="L10" s="205">
        <v>96.294331</v>
      </c>
      <c r="M10" s="298">
        <v>154.65284600000001</v>
      </c>
      <c r="N10" s="205">
        <v>1322.4581780000001</v>
      </c>
      <c r="O10" s="213">
        <v>0.17164024443798948</v>
      </c>
      <c r="P10" s="101"/>
      <c r="U10" s="128"/>
    </row>
    <row r="11" spans="1:21" x14ac:dyDescent="0.2">
      <c r="A11" s="174" t="s">
        <v>39</v>
      </c>
      <c r="B11" s="297">
        <v>1.9180519999999999</v>
      </c>
      <c r="C11" s="205">
        <v>1.7861070000000001</v>
      </c>
      <c r="D11" s="298">
        <v>1.4974240000000001</v>
      </c>
      <c r="E11" s="205">
        <v>1.279633</v>
      </c>
      <c r="F11" s="205">
        <v>1.4242060000000001</v>
      </c>
      <c r="G11" s="205">
        <v>1.1724370000000002</v>
      </c>
      <c r="H11" s="297">
        <v>1.2215819999999999</v>
      </c>
      <c r="I11" s="205">
        <v>0.35476500000000005</v>
      </c>
      <c r="J11" s="298">
        <v>0.309056</v>
      </c>
      <c r="K11" s="297">
        <v>0.50423899999999999</v>
      </c>
      <c r="L11" s="205">
        <v>0.57227199999999989</v>
      </c>
      <c r="M11" s="298">
        <v>0.64351299999999989</v>
      </c>
      <c r="N11" s="205">
        <v>12.683286000000001</v>
      </c>
      <c r="O11" s="213">
        <v>2.2588657846108966E-2</v>
      </c>
      <c r="P11" s="101"/>
      <c r="U11" s="128"/>
    </row>
    <row r="12" spans="1:21" x14ac:dyDescent="0.2">
      <c r="A12" s="174" t="s">
        <v>38</v>
      </c>
      <c r="B12" s="297">
        <v>0.39194000000000001</v>
      </c>
      <c r="C12" s="205">
        <v>0.15519999999999998</v>
      </c>
      <c r="D12" s="298">
        <v>0.61617999999999995</v>
      </c>
      <c r="E12" s="205">
        <v>0.50483999999999996</v>
      </c>
      <c r="F12" s="205">
        <v>0.46987000000000001</v>
      </c>
      <c r="G12" s="205">
        <v>0.23028999999999999</v>
      </c>
      <c r="H12" s="297">
        <v>4.8090000000000001E-2</v>
      </c>
      <c r="I12" s="205">
        <v>7.6299999999999996E-3</v>
      </c>
      <c r="J12" s="298">
        <v>0.16037000000000001</v>
      </c>
      <c r="K12" s="297">
        <v>9.9220000000000003E-2</v>
      </c>
      <c r="L12" s="205">
        <v>0.57467000000000001</v>
      </c>
      <c r="M12" s="298">
        <v>0.75721000000000005</v>
      </c>
      <c r="N12" s="205">
        <v>4.015509999999999</v>
      </c>
      <c r="O12" s="213">
        <v>5.6751497489116983E-4</v>
      </c>
      <c r="P12" s="101"/>
      <c r="U12" s="128"/>
    </row>
    <row r="13" spans="1:21" x14ac:dyDescent="0.2">
      <c r="A13" s="174" t="s">
        <v>60</v>
      </c>
      <c r="B13" s="297">
        <v>9.5640000000000003E-2</v>
      </c>
      <c r="C13" s="205">
        <v>9.0370000000000006E-2</v>
      </c>
      <c r="D13" s="298">
        <v>0.10213</v>
      </c>
      <c r="E13" s="205">
        <v>9.6170000000000005E-2</v>
      </c>
      <c r="F13" s="205">
        <v>3.7100000000000001E-2</v>
      </c>
      <c r="G13" s="205">
        <v>0</v>
      </c>
      <c r="H13" s="297">
        <v>0</v>
      </c>
      <c r="I13" s="205">
        <v>0</v>
      </c>
      <c r="J13" s="298">
        <v>0</v>
      </c>
      <c r="K13" s="297">
        <v>8.206999999999999E-2</v>
      </c>
      <c r="L13" s="205">
        <v>7.8370000000000009E-2</v>
      </c>
      <c r="M13" s="298">
        <v>9.6370000000000011E-2</v>
      </c>
      <c r="N13" s="205">
        <v>0.67822000000000005</v>
      </c>
      <c r="O13" s="213">
        <v>8.5691246108930488E-3</v>
      </c>
      <c r="P13" s="101"/>
      <c r="U13" s="128"/>
    </row>
    <row r="14" spans="1:21" x14ac:dyDescent="0.2">
      <c r="A14" s="174" t="s">
        <v>61</v>
      </c>
      <c r="B14" s="297">
        <v>6.4225725071716386</v>
      </c>
      <c r="C14" s="205">
        <v>5.9955916503211855</v>
      </c>
      <c r="D14" s="298">
        <v>5.6159297788385993</v>
      </c>
      <c r="E14" s="205">
        <v>4.3446163412928769</v>
      </c>
      <c r="F14" s="205">
        <v>2.2995422549879887</v>
      </c>
      <c r="G14" s="205">
        <v>1.2889721924357318</v>
      </c>
      <c r="H14" s="297">
        <v>1.1520081971251763</v>
      </c>
      <c r="I14" s="205">
        <v>1.1589388028225434</v>
      </c>
      <c r="J14" s="298">
        <v>1.2693973145895965</v>
      </c>
      <c r="K14" s="297">
        <v>3.1382700865110009</v>
      </c>
      <c r="L14" s="205">
        <v>5.4841418029688542</v>
      </c>
      <c r="M14" s="298">
        <v>6.7578190709348078</v>
      </c>
      <c r="N14" s="205">
        <v>44.927800000000005</v>
      </c>
      <c r="O14" s="213">
        <v>0.73202326849811794</v>
      </c>
      <c r="P14" s="101"/>
      <c r="U14" s="128"/>
    </row>
    <row r="15" spans="1:21" x14ac:dyDescent="0.2">
      <c r="A15" s="174" t="s">
        <v>62</v>
      </c>
      <c r="B15" s="297">
        <v>1E-3</v>
      </c>
      <c r="C15" s="205">
        <v>3.0000000000000001E-3</v>
      </c>
      <c r="D15" s="298">
        <v>7.0000000000000001E-3</v>
      </c>
      <c r="E15" s="205">
        <v>8.0000000000000002E-3</v>
      </c>
      <c r="F15" s="205">
        <v>1.2999999999999999E-2</v>
      </c>
      <c r="G15" s="205">
        <v>1.2E-2</v>
      </c>
      <c r="H15" s="297">
        <v>0.01</v>
      </c>
      <c r="I15" s="205">
        <v>8.0000000000000002E-3</v>
      </c>
      <c r="J15" s="298">
        <v>8.0000000000000002E-3</v>
      </c>
      <c r="K15" s="297">
        <v>4.0000000000000001E-3</v>
      </c>
      <c r="L15" s="205">
        <v>1E-3</v>
      </c>
      <c r="M15" s="298">
        <v>1E-3</v>
      </c>
      <c r="N15" s="205">
        <v>7.6000000000000012E-2</v>
      </c>
      <c r="O15" s="213">
        <v>0.15094039840320952</v>
      </c>
      <c r="P15" s="101"/>
      <c r="U15" s="128"/>
    </row>
    <row r="16" spans="1:21" x14ac:dyDescent="0.2">
      <c r="A16" s="174" t="s">
        <v>37</v>
      </c>
      <c r="B16" s="297">
        <v>1119.2910510000002</v>
      </c>
      <c r="C16" s="205">
        <v>1033.6056630000003</v>
      </c>
      <c r="D16" s="298">
        <v>928.01433200000008</v>
      </c>
      <c r="E16" s="205">
        <v>803.44390399999997</v>
      </c>
      <c r="F16" s="205">
        <v>514.0686179999999</v>
      </c>
      <c r="G16" s="205">
        <v>357.71671499999991</v>
      </c>
      <c r="H16" s="297">
        <v>334.53803299999998</v>
      </c>
      <c r="I16" s="205">
        <v>347.33646699999997</v>
      </c>
      <c r="J16" s="298">
        <v>385.14203499999996</v>
      </c>
      <c r="K16" s="297">
        <v>605.8607760000001</v>
      </c>
      <c r="L16" s="205">
        <v>929.07388900000012</v>
      </c>
      <c r="M16" s="298">
        <v>1120.3357229999997</v>
      </c>
      <c r="N16" s="205">
        <v>8478.4272060000003</v>
      </c>
      <c r="O16" s="213">
        <v>0.25563572662788292</v>
      </c>
      <c r="P16" s="101"/>
      <c r="U16" s="128"/>
    </row>
    <row r="17" spans="1:21" x14ac:dyDescent="0.2">
      <c r="A17" s="174" t="s">
        <v>72</v>
      </c>
      <c r="B17" s="297">
        <v>0</v>
      </c>
      <c r="C17" s="205">
        <v>0</v>
      </c>
      <c r="D17" s="298">
        <v>0</v>
      </c>
      <c r="E17" s="205">
        <v>0</v>
      </c>
      <c r="F17" s="205">
        <v>0</v>
      </c>
      <c r="G17" s="205">
        <v>0</v>
      </c>
      <c r="H17" s="297">
        <v>0</v>
      </c>
      <c r="I17" s="205">
        <v>0</v>
      </c>
      <c r="J17" s="298">
        <v>0</v>
      </c>
      <c r="K17" s="297">
        <v>0</v>
      </c>
      <c r="L17" s="205">
        <v>0</v>
      </c>
      <c r="M17" s="298">
        <v>0</v>
      </c>
      <c r="N17" s="205">
        <v>0</v>
      </c>
      <c r="O17" s="213">
        <v>0</v>
      </c>
      <c r="P17" s="101"/>
      <c r="U17" s="128"/>
    </row>
    <row r="18" spans="1:21" x14ac:dyDescent="0.2">
      <c r="A18" s="174" t="s">
        <v>36</v>
      </c>
      <c r="B18" s="297">
        <v>0</v>
      </c>
      <c r="C18" s="205">
        <v>0</v>
      </c>
      <c r="D18" s="298">
        <v>0</v>
      </c>
      <c r="E18" s="205">
        <v>0</v>
      </c>
      <c r="F18" s="205">
        <v>0</v>
      </c>
      <c r="G18" s="205">
        <v>0</v>
      </c>
      <c r="H18" s="297">
        <v>0</v>
      </c>
      <c r="I18" s="205">
        <v>0</v>
      </c>
      <c r="J18" s="298">
        <v>0</v>
      </c>
      <c r="K18" s="297">
        <v>0</v>
      </c>
      <c r="L18" s="205">
        <v>0</v>
      </c>
      <c r="M18" s="298">
        <v>0</v>
      </c>
      <c r="N18" s="205">
        <v>0</v>
      </c>
      <c r="O18" s="213">
        <v>0</v>
      </c>
      <c r="P18" s="101"/>
      <c r="U18" s="128"/>
    </row>
    <row r="19" spans="1:21" x14ac:dyDescent="0.2">
      <c r="A19" s="174" t="s">
        <v>35</v>
      </c>
      <c r="B19" s="297">
        <v>0.65900000000000003</v>
      </c>
      <c r="C19" s="205">
        <v>0.64200000000000002</v>
      </c>
      <c r="D19" s="298">
        <v>0.23599999999999999</v>
      </c>
      <c r="E19" s="205">
        <v>0.10199999999999999</v>
      </c>
      <c r="F19" s="205">
        <v>3.7999999999999999E-2</v>
      </c>
      <c r="G19" s="205">
        <v>4.1000000000000002E-2</v>
      </c>
      <c r="H19" s="297">
        <v>0</v>
      </c>
      <c r="I19" s="205">
        <v>2.1000000000000001E-2</v>
      </c>
      <c r="J19" s="298">
        <v>3.5000000000000003E-2</v>
      </c>
      <c r="K19" s="297">
        <v>0.26600000000000001</v>
      </c>
      <c r="L19" s="205">
        <v>0.29699999999999999</v>
      </c>
      <c r="M19" s="298">
        <v>0.84199999999999997</v>
      </c>
      <c r="N19" s="205">
        <v>3.1790000000000003</v>
      </c>
      <c r="O19" s="213">
        <v>4.0437699799634576E-3</v>
      </c>
      <c r="P19" s="101"/>
      <c r="U19" s="128"/>
    </row>
    <row r="20" spans="1:21" x14ac:dyDescent="0.2">
      <c r="A20" s="174" t="s">
        <v>34</v>
      </c>
      <c r="B20" s="297">
        <v>0</v>
      </c>
      <c r="C20" s="205">
        <v>0</v>
      </c>
      <c r="D20" s="298">
        <v>0</v>
      </c>
      <c r="E20" s="205">
        <v>0</v>
      </c>
      <c r="F20" s="205">
        <v>0</v>
      </c>
      <c r="G20" s="205">
        <v>0</v>
      </c>
      <c r="H20" s="297">
        <v>0</v>
      </c>
      <c r="I20" s="205">
        <v>0</v>
      </c>
      <c r="J20" s="298">
        <v>0</v>
      </c>
      <c r="K20" s="297">
        <v>0</v>
      </c>
      <c r="L20" s="205">
        <v>0</v>
      </c>
      <c r="M20" s="298">
        <v>0</v>
      </c>
      <c r="N20" s="205">
        <v>0</v>
      </c>
      <c r="O20" s="213">
        <v>0</v>
      </c>
      <c r="P20" s="101"/>
      <c r="U20" s="128"/>
    </row>
    <row r="21" spans="1:21" x14ac:dyDescent="0.2">
      <c r="A21" s="174" t="s">
        <v>33</v>
      </c>
      <c r="B21" s="297">
        <v>0.61304999999999998</v>
      </c>
      <c r="C21" s="205">
        <v>0.47836000000000001</v>
      </c>
      <c r="D21" s="298">
        <v>1.0061599999999999</v>
      </c>
      <c r="E21" s="205">
        <v>1.5558299999999998</v>
      </c>
      <c r="F21" s="205">
        <v>2.4621</v>
      </c>
      <c r="G21" s="205">
        <v>1.26386</v>
      </c>
      <c r="H21" s="297">
        <v>0.56588000000000005</v>
      </c>
      <c r="I21" s="205">
        <v>0.90561000000000003</v>
      </c>
      <c r="J21" s="298">
        <v>0.7429</v>
      </c>
      <c r="K21" s="297">
        <v>0.94098999999999999</v>
      </c>
      <c r="L21" s="205">
        <v>1.54175</v>
      </c>
      <c r="M21" s="298">
        <v>2.2343699999999997</v>
      </c>
      <c r="N21" s="205">
        <v>14.31086</v>
      </c>
      <c r="O21" s="213">
        <v>4.6448732897255273E-3</v>
      </c>
      <c r="P21" s="101"/>
      <c r="U21" s="128"/>
    </row>
    <row r="22" spans="1:21" x14ac:dyDescent="0.2">
      <c r="A22" s="174" t="s">
        <v>32</v>
      </c>
      <c r="B22" s="297">
        <v>0</v>
      </c>
      <c r="C22" s="205">
        <v>0</v>
      </c>
      <c r="D22" s="298">
        <v>0</v>
      </c>
      <c r="E22" s="205">
        <v>0</v>
      </c>
      <c r="F22" s="205">
        <v>0</v>
      </c>
      <c r="G22" s="205">
        <v>0</v>
      </c>
      <c r="H22" s="297">
        <v>0</v>
      </c>
      <c r="I22" s="205">
        <v>1.956</v>
      </c>
      <c r="J22" s="298">
        <v>15</v>
      </c>
      <c r="K22" s="297">
        <v>8.5630000000000006</v>
      </c>
      <c r="L22" s="205">
        <v>0</v>
      </c>
      <c r="M22" s="298">
        <v>0</v>
      </c>
      <c r="N22" s="205">
        <v>25.518999999999998</v>
      </c>
      <c r="O22" s="213">
        <v>9.3184450067659071E-3</v>
      </c>
      <c r="P22" s="101"/>
      <c r="U22" s="128"/>
    </row>
    <row r="23" spans="1:21" x14ac:dyDescent="0.2">
      <c r="A23" s="174" t="s">
        <v>3</v>
      </c>
      <c r="B23" s="297">
        <v>0</v>
      </c>
      <c r="C23" s="205">
        <v>0</v>
      </c>
      <c r="D23" s="298">
        <v>0</v>
      </c>
      <c r="E23" s="205">
        <v>0</v>
      </c>
      <c r="F23" s="205">
        <v>0</v>
      </c>
      <c r="G23" s="205">
        <v>0</v>
      </c>
      <c r="H23" s="297">
        <v>0</v>
      </c>
      <c r="I23" s="205">
        <v>0</v>
      </c>
      <c r="J23" s="298">
        <v>0</v>
      </c>
      <c r="K23" s="297">
        <v>0</v>
      </c>
      <c r="L23" s="205">
        <v>0</v>
      </c>
      <c r="M23" s="298">
        <v>0</v>
      </c>
      <c r="N23" s="205">
        <v>0</v>
      </c>
      <c r="O23" s="213">
        <v>0</v>
      </c>
      <c r="P23" s="101"/>
      <c r="U23" s="128"/>
    </row>
    <row r="24" spans="1:21" x14ac:dyDescent="0.2">
      <c r="A24" s="174" t="s">
        <v>31</v>
      </c>
      <c r="B24" s="297">
        <v>2.160253</v>
      </c>
      <c r="C24" s="205">
        <v>1.5893789999999999</v>
      </c>
      <c r="D24" s="298">
        <v>1.222205</v>
      </c>
      <c r="E24" s="205">
        <v>1.6413990000000001</v>
      </c>
      <c r="F24" s="205">
        <v>1.378155</v>
      </c>
      <c r="G24" s="205">
        <v>0.10388499999999999</v>
      </c>
      <c r="H24" s="297">
        <v>0.20157499999999998</v>
      </c>
      <c r="I24" s="205">
        <v>3.571437</v>
      </c>
      <c r="J24" s="298">
        <v>1.7196000000000003E-2</v>
      </c>
      <c r="K24" s="297">
        <v>6.9896E-2</v>
      </c>
      <c r="L24" s="205">
        <v>0.265901</v>
      </c>
      <c r="M24" s="298">
        <v>0.27203200000000005</v>
      </c>
      <c r="N24" s="205">
        <v>12.493312999999999</v>
      </c>
      <c r="O24" s="213">
        <v>3.2384936756716692E-2</v>
      </c>
      <c r="P24" s="101"/>
      <c r="U24" s="128"/>
    </row>
    <row r="25" spans="1:21" x14ac:dyDescent="0.2">
      <c r="A25" s="174" t="s">
        <v>30</v>
      </c>
      <c r="B25" s="297">
        <v>138.77884249282835</v>
      </c>
      <c r="C25" s="205">
        <v>110.60696834967882</v>
      </c>
      <c r="D25" s="298">
        <v>143.3442002211614</v>
      </c>
      <c r="E25" s="205">
        <v>75.74589665870711</v>
      </c>
      <c r="F25" s="205">
        <v>37.444295745012006</v>
      </c>
      <c r="G25" s="205">
        <v>32.716202807564265</v>
      </c>
      <c r="H25" s="297">
        <v>44.635585802874822</v>
      </c>
      <c r="I25" s="205">
        <v>48.297297197177457</v>
      </c>
      <c r="J25" s="298">
        <v>20.707760685410406</v>
      </c>
      <c r="K25" s="297">
        <v>50.108503913488995</v>
      </c>
      <c r="L25" s="205">
        <v>101.75463719703117</v>
      </c>
      <c r="M25" s="298">
        <v>117.50130592906518</v>
      </c>
      <c r="N25" s="205">
        <v>921.6414970000003</v>
      </c>
      <c r="O25" s="213">
        <v>4.6969934532553881E-2</v>
      </c>
      <c r="P25" s="101"/>
      <c r="U25" s="98"/>
    </row>
    <row r="26" spans="1:21" ht="13.5" customHeight="1" x14ac:dyDescent="0.2">
      <c r="A26" s="172" t="s">
        <v>305</v>
      </c>
      <c r="B26" s="295">
        <v>1234.6837419999999</v>
      </c>
      <c r="C26" s="204">
        <v>1149.5629750000001</v>
      </c>
      <c r="D26" s="296">
        <v>1104.8787319999999</v>
      </c>
      <c r="E26" s="204">
        <v>895.10418099999981</v>
      </c>
      <c r="F26" s="204">
        <v>545.27574800000002</v>
      </c>
      <c r="G26" s="204">
        <v>367.20462300000003</v>
      </c>
      <c r="H26" s="295">
        <v>350.359892</v>
      </c>
      <c r="I26" s="204">
        <v>386.61065699999995</v>
      </c>
      <c r="J26" s="296">
        <v>404.52790299999998</v>
      </c>
      <c r="K26" s="295">
        <v>655.03038299999992</v>
      </c>
      <c r="L26" s="204">
        <v>983.98882199999991</v>
      </c>
      <c r="M26" s="296">
        <v>1239.2931609999998</v>
      </c>
      <c r="N26" s="204">
        <v>9316.5208190000012</v>
      </c>
      <c r="O26" s="212">
        <v>0.13635118394793838</v>
      </c>
      <c r="P26" s="10"/>
      <c r="U26" s="78"/>
    </row>
    <row r="27" spans="1:21" ht="12.75" customHeight="1" x14ac:dyDescent="0.2">
      <c r="A27" s="174" t="s">
        <v>26</v>
      </c>
      <c r="B27" s="297">
        <v>373.74075299999998</v>
      </c>
      <c r="C27" s="205">
        <v>338.78981700000003</v>
      </c>
      <c r="D27" s="298">
        <v>364.05504899999994</v>
      </c>
      <c r="E27" s="205">
        <v>319.86880799999989</v>
      </c>
      <c r="F27" s="205">
        <v>242.103295</v>
      </c>
      <c r="G27" s="205">
        <v>211.97903700000001</v>
      </c>
      <c r="H27" s="297">
        <v>215.21055100000001</v>
      </c>
      <c r="I27" s="205">
        <v>247.28001399999994</v>
      </c>
      <c r="J27" s="298">
        <v>256.08915400000001</v>
      </c>
      <c r="K27" s="297">
        <v>271.10363199999995</v>
      </c>
      <c r="L27" s="205">
        <v>273.574073</v>
      </c>
      <c r="M27" s="298">
        <v>341.82071999999994</v>
      </c>
      <c r="N27" s="205">
        <v>3455.6149029999997</v>
      </c>
      <c r="O27" s="213">
        <v>0.19495175987319213</v>
      </c>
      <c r="P27" s="101"/>
      <c r="U27" s="78"/>
    </row>
    <row r="28" spans="1:21" ht="12.75" customHeight="1" x14ac:dyDescent="0.2">
      <c r="A28" s="174" t="s">
        <v>0</v>
      </c>
      <c r="B28" s="297">
        <v>58.912286000000009</v>
      </c>
      <c r="C28" s="205">
        <v>57.675927999999999</v>
      </c>
      <c r="D28" s="298">
        <v>55.356339999999996</v>
      </c>
      <c r="E28" s="205">
        <v>45.949677999999992</v>
      </c>
      <c r="F28" s="205">
        <v>23.276250999999998</v>
      </c>
      <c r="G28" s="205">
        <v>5.2239710000000015</v>
      </c>
      <c r="H28" s="297">
        <v>5.737355</v>
      </c>
      <c r="I28" s="205">
        <v>4.5862239999999996</v>
      </c>
      <c r="J28" s="298">
        <v>8.0640930000000015</v>
      </c>
      <c r="K28" s="297">
        <v>26.218326000000001</v>
      </c>
      <c r="L28" s="205">
        <v>51.801769000000007</v>
      </c>
      <c r="M28" s="298">
        <v>59.436954</v>
      </c>
      <c r="N28" s="205">
        <v>402.23917500000005</v>
      </c>
      <c r="O28" s="213">
        <v>0.27208731241860984</v>
      </c>
      <c r="P28" s="101"/>
      <c r="U28" s="78"/>
    </row>
    <row r="29" spans="1:21" ht="12.75" customHeight="1" x14ac:dyDescent="0.2">
      <c r="A29" s="174" t="s">
        <v>1</v>
      </c>
      <c r="B29" s="297">
        <v>19.73237</v>
      </c>
      <c r="C29" s="205">
        <v>18.084630000000001</v>
      </c>
      <c r="D29" s="298">
        <v>16.191490000000002</v>
      </c>
      <c r="E29" s="205">
        <v>13.021130000000001</v>
      </c>
      <c r="F29" s="205">
        <v>5.37636</v>
      </c>
      <c r="G29" s="205">
        <v>1.52166</v>
      </c>
      <c r="H29" s="297">
        <v>1.2542200000000001</v>
      </c>
      <c r="I29" s="205">
        <v>1.4214</v>
      </c>
      <c r="J29" s="298">
        <v>1.44343</v>
      </c>
      <c r="K29" s="297">
        <v>6.7568199999999994</v>
      </c>
      <c r="L29" s="205">
        <v>16.081019999999999</v>
      </c>
      <c r="M29" s="298">
        <v>20.792980000000004</v>
      </c>
      <c r="N29" s="205">
        <v>121.67751000000003</v>
      </c>
      <c r="O29" s="213">
        <v>0.23192856390005154</v>
      </c>
      <c r="P29" s="101"/>
      <c r="U29" s="78"/>
    </row>
    <row r="30" spans="1:21" ht="12.75" customHeight="1" x14ac:dyDescent="0.2">
      <c r="A30" s="174" t="s">
        <v>2</v>
      </c>
      <c r="B30" s="297">
        <v>1.6891910000000001</v>
      </c>
      <c r="C30" s="205">
        <v>1.6062959999999999</v>
      </c>
      <c r="D30" s="298">
        <v>1.358778</v>
      </c>
      <c r="E30" s="205">
        <v>1.085582</v>
      </c>
      <c r="F30" s="205">
        <v>0.38329399999999997</v>
      </c>
      <c r="G30" s="205">
        <v>1.5390000000000001E-2</v>
      </c>
      <c r="H30" s="297">
        <v>9.7339999999999996E-3</v>
      </c>
      <c r="I30" s="205">
        <v>1.3368E-2</v>
      </c>
      <c r="J30" s="298">
        <v>9.0495999999999993E-2</v>
      </c>
      <c r="K30" s="297">
        <v>0.57015800000000005</v>
      </c>
      <c r="L30" s="205">
        <v>1.2487299999999999</v>
      </c>
      <c r="M30" s="298">
        <v>1.41293</v>
      </c>
      <c r="N30" s="205">
        <v>9.4839470000000006</v>
      </c>
      <c r="O30" s="213">
        <v>4.0839487661199637E-2</v>
      </c>
      <c r="P30" s="101"/>
    </row>
    <row r="31" spans="1:21" x14ac:dyDescent="0.2">
      <c r="A31" s="174" t="s">
        <v>6</v>
      </c>
      <c r="B31" s="297">
        <v>7.9878200000000001</v>
      </c>
      <c r="C31" s="205">
        <v>10.303140000000001</v>
      </c>
      <c r="D31" s="298">
        <v>10.924659999999999</v>
      </c>
      <c r="E31" s="205">
        <v>7.9017499999999989</v>
      </c>
      <c r="F31" s="205">
        <v>3.4898699999999998</v>
      </c>
      <c r="G31" s="205">
        <v>1.6843299999999999</v>
      </c>
      <c r="H31" s="297">
        <v>1.67621</v>
      </c>
      <c r="I31" s="205">
        <v>1.0494300000000001</v>
      </c>
      <c r="J31" s="298">
        <v>2.0876399999999999</v>
      </c>
      <c r="K31" s="297">
        <v>6.0824800000000003</v>
      </c>
      <c r="L31" s="205">
        <v>10.919649999999999</v>
      </c>
      <c r="M31" s="298">
        <v>8.7102699999999977</v>
      </c>
      <c r="N31" s="205">
        <v>72.817250000000001</v>
      </c>
      <c r="O31" s="213">
        <v>0.20094041679706995</v>
      </c>
      <c r="P31" s="101"/>
    </row>
    <row r="32" spans="1:21" x14ac:dyDescent="0.2">
      <c r="A32" s="174" t="s">
        <v>25</v>
      </c>
      <c r="B32" s="297">
        <v>521.46913100000006</v>
      </c>
      <c r="C32" s="205">
        <v>485.64172100000008</v>
      </c>
      <c r="D32" s="298">
        <v>440.33367500000008</v>
      </c>
      <c r="E32" s="205">
        <v>345.57014299999997</v>
      </c>
      <c r="F32" s="205">
        <v>186.846869</v>
      </c>
      <c r="G32" s="205">
        <v>107.78512100000003</v>
      </c>
      <c r="H32" s="297">
        <v>92.162493000000012</v>
      </c>
      <c r="I32" s="205">
        <v>95.358752999999993</v>
      </c>
      <c r="J32" s="298">
        <v>98.506950000000003</v>
      </c>
      <c r="K32" s="297">
        <v>237.89307799999997</v>
      </c>
      <c r="L32" s="205">
        <v>425.40815600000002</v>
      </c>
      <c r="M32" s="298">
        <v>544.32776999999999</v>
      </c>
      <c r="N32" s="205">
        <v>3581.3038599999995</v>
      </c>
      <c r="O32" s="213">
        <v>0.11704681071315823</v>
      </c>
      <c r="P32" s="101"/>
    </row>
    <row r="33" spans="1:16" x14ac:dyDescent="0.2">
      <c r="A33" s="174" t="s">
        <v>5</v>
      </c>
      <c r="B33" s="297">
        <v>227.76126600000003</v>
      </c>
      <c r="C33" s="205">
        <v>215.37038700000002</v>
      </c>
      <c r="D33" s="298">
        <v>196.22847899999996</v>
      </c>
      <c r="E33" s="205">
        <v>146.397865</v>
      </c>
      <c r="F33" s="205">
        <v>72.335404000000011</v>
      </c>
      <c r="G33" s="205">
        <v>32.866584999999993</v>
      </c>
      <c r="H33" s="297">
        <v>31.085198000000002</v>
      </c>
      <c r="I33" s="205">
        <v>33.763776</v>
      </c>
      <c r="J33" s="298">
        <v>35.004624999999997</v>
      </c>
      <c r="K33" s="297">
        <v>96.578633000000011</v>
      </c>
      <c r="L33" s="205">
        <v>185.54142699999994</v>
      </c>
      <c r="M33" s="298">
        <v>238.77340100000001</v>
      </c>
      <c r="N33" s="205">
        <v>1511.707046</v>
      </c>
      <c r="O33" s="213">
        <v>9.5421313887206496E-2</v>
      </c>
      <c r="P33" s="101"/>
    </row>
    <row r="34" spans="1:16" x14ac:dyDescent="0.2">
      <c r="A34" s="174" t="s">
        <v>3</v>
      </c>
      <c r="B34" s="297">
        <v>23.390925000000003</v>
      </c>
      <c r="C34" s="205">
        <v>22.091056000000002</v>
      </c>
      <c r="D34" s="298">
        <v>20.430260999999998</v>
      </c>
      <c r="E34" s="205">
        <v>15.309225</v>
      </c>
      <c r="F34" s="205">
        <v>11.464405000000001</v>
      </c>
      <c r="G34" s="205">
        <v>6.1285289999999994</v>
      </c>
      <c r="H34" s="297">
        <v>3.2241309999999999</v>
      </c>
      <c r="I34" s="205">
        <v>3.1376919999999999</v>
      </c>
      <c r="J34" s="298">
        <v>3.2415149999999997</v>
      </c>
      <c r="K34" s="297">
        <v>9.8272560000000002</v>
      </c>
      <c r="L34" s="205">
        <v>19.413996999999998</v>
      </c>
      <c r="M34" s="298">
        <v>24.018136000000002</v>
      </c>
      <c r="N34" s="205">
        <v>161.67712800000001</v>
      </c>
      <c r="O34" s="213">
        <v>0.10332926484594615</v>
      </c>
      <c r="P34" s="101"/>
    </row>
    <row r="35" spans="1:16" ht="11.45" customHeight="1" x14ac:dyDescent="0.2">
      <c r="A35" s="199" t="s">
        <v>172</v>
      </c>
      <c r="B35" s="71"/>
      <c r="C35" s="71"/>
      <c r="D35" s="8"/>
      <c r="F35" s="10"/>
      <c r="G35" s="103"/>
      <c r="H35" s="103"/>
      <c r="I35" s="103"/>
      <c r="J35" s="103"/>
      <c r="K35" s="103"/>
      <c r="O35" s="3"/>
    </row>
    <row r="36" spans="1:16" x14ac:dyDescent="0.2">
      <c r="A36" s="199"/>
      <c r="B36" s="71"/>
      <c r="C36" s="71"/>
    </row>
    <row r="37" spans="1:16" x14ac:dyDescent="0.2">
      <c r="B37" s="78"/>
      <c r="C37" s="78"/>
      <c r="D37" s="78"/>
    </row>
    <row r="38" spans="1:16" x14ac:dyDescent="0.2">
      <c r="B38" s="78"/>
      <c r="C38" s="78"/>
      <c r="D38" s="78"/>
    </row>
    <row r="39" spans="1:16" x14ac:dyDescent="0.2">
      <c r="B39" s="78"/>
      <c r="C39" s="78"/>
      <c r="D39" s="78"/>
      <c r="M39" s="109" t="s">
        <v>168</v>
      </c>
      <c r="N39" s="116">
        <f>O7</f>
        <v>0.26080980627382816</v>
      </c>
    </row>
    <row r="40" spans="1:16" x14ac:dyDescent="0.2">
      <c r="B40" s="120"/>
      <c r="C40" s="120"/>
      <c r="D40" s="120"/>
      <c r="M40" s="109" t="s">
        <v>59</v>
      </c>
      <c r="N40" s="116">
        <f>O8</f>
        <v>0.19899074343829426</v>
      </c>
    </row>
    <row r="41" spans="1:16" x14ac:dyDescent="0.2">
      <c r="B41" s="78"/>
      <c r="C41" s="78"/>
      <c r="D41" s="78"/>
      <c r="M41" s="109" t="s">
        <v>117</v>
      </c>
      <c r="N41" s="116">
        <f>O9</f>
        <v>0.14300816541387359</v>
      </c>
    </row>
  </sheetData>
  <mergeCells count="6">
    <mergeCell ref="O5:O6"/>
    <mergeCell ref="B5:D5"/>
    <mergeCell ref="E5:G5"/>
    <mergeCell ref="H5:J5"/>
    <mergeCell ref="K5:M5"/>
    <mergeCell ref="N5:N6"/>
  </mergeCells>
  <conditionalFormatting sqref="O27:O34">
    <cfRule type="dataBar" priority="1">
      <dataBar>
        <cfvo type="num" val="0"/>
        <cfvo type="num" val="1"/>
        <color theme="9"/>
      </dataBar>
      <extLst>
        <ext xmlns:x14="http://schemas.microsoft.com/office/spreadsheetml/2009/9/main" uri="{B025F937-C7B1-47D3-B67F-A62EFF666E3E}">
          <x14:id>{B3364112-E22A-481E-AC7A-3A6A33F231B5}</x14:id>
        </ext>
      </extLst>
    </cfRule>
  </conditionalFormatting>
  <conditionalFormatting sqref="O10:O25">
    <cfRule type="dataBar" priority="2">
      <dataBar>
        <cfvo type="num" val="0"/>
        <cfvo type="num" val="1"/>
        <color theme="9"/>
      </dataBar>
      <extLst>
        <ext xmlns:x14="http://schemas.microsoft.com/office/spreadsheetml/2009/9/main" uri="{B025F937-C7B1-47D3-B67F-A62EFF666E3E}">
          <x14:id>{03C23AEA-A1D6-4B20-B6C9-E3C2D3661D87}</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B3364112-E22A-481E-AC7A-3A6A33F231B5}">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 xmlns:xm="http://schemas.microsoft.com/office/excel/2006/main">
          <x14:cfRule type="dataBar" id="{03C23AEA-A1D6-4B20-B6C9-E3C2D3661D87}">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43"/>
  <dimension ref="A1:U41"/>
  <sheetViews>
    <sheetView showGridLines="0" view="pageBreakPreview" zoomScaleNormal="70" zoomScaleSheetLayoutView="100" workbookViewId="0">
      <selection activeCell="R39" sqref="R39"/>
    </sheetView>
  </sheetViews>
  <sheetFormatPr defaultColWidth="9.140625" defaultRowHeight="12" x14ac:dyDescent="0.2"/>
  <cols>
    <col min="1" max="1" width="31.7109375" style="74" customWidth="1"/>
    <col min="2" max="13" width="8" style="74" customWidth="1"/>
    <col min="14" max="14" width="8.42578125" style="74" customWidth="1"/>
    <col min="15" max="15" width="7.85546875" style="74" customWidth="1"/>
    <col min="16" max="21" width="9.140625" style="74" customWidth="1"/>
    <col min="22" max="16384" width="9.140625" style="74"/>
  </cols>
  <sheetData>
    <row r="1" spans="1:21" ht="18" x14ac:dyDescent="0.25">
      <c r="A1" s="248" t="s">
        <v>294</v>
      </c>
      <c r="O1" s="251" t="str">
        <f>'3'!N1</f>
        <v>2023</v>
      </c>
    </row>
    <row r="2" spans="1:21" ht="1.5" customHeight="1" x14ac:dyDescent="0.2">
      <c r="F2" s="103"/>
      <c r="G2" s="103"/>
      <c r="H2" s="103"/>
      <c r="I2" s="103"/>
      <c r="J2" s="103"/>
      <c r="K2" s="103"/>
    </row>
    <row r="3" spans="1:21" ht="12" customHeight="1" x14ac:dyDescent="0.2">
      <c r="F3" s="103"/>
      <c r="G3" s="103"/>
      <c r="H3" s="103"/>
      <c r="I3" s="103"/>
      <c r="J3" s="103"/>
      <c r="K3" s="103"/>
    </row>
    <row r="4" spans="1:21" x14ac:dyDescent="0.2">
      <c r="A4" s="7"/>
      <c r="B4" s="127"/>
      <c r="C4" s="127"/>
      <c r="D4" s="127"/>
      <c r="E4" s="127"/>
      <c r="F4" s="109"/>
      <c r="K4" s="109"/>
      <c r="L4" s="126"/>
    </row>
    <row r="5" spans="1:21" ht="12.75" customHeight="1" x14ac:dyDescent="0.2">
      <c r="A5" s="178"/>
      <c r="B5" s="333" t="s">
        <v>42</v>
      </c>
      <c r="C5" s="334"/>
      <c r="D5" s="335"/>
      <c r="E5" s="334" t="s">
        <v>43</v>
      </c>
      <c r="F5" s="334"/>
      <c r="G5" s="334"/>
      <c r="H5" s="333" t="s">
        <v>44</v>
      </c>
      <c r="I5" s="334"/>
      <c r="J5" s="335"/>
      <c r="K5" s="333" t="s">
        <v>45</v>
      </c>
      <c r="L5" s="334"/>
      <c r="M5" s="335"/>
      <c r="N5" s="336" t="s">
        <v>7</v>
      </c>
      <c r="O5" s="343" t="s">
        <v>216</v>
      </c>
    </row>
    <row r="6" spans="1:21" x14ac:dyDescent="0.2">
      <c r="A6" s="177"/>
      <c r="B6" s="289" t="s">
        <v>8</v>
      </c>
      <c r="C6" s="288" t="s">
        <v>9</v>
      </c>
      <c r="D6" s="290" t="s">
        <v>10</v>
      </c>
      <c r="E6" s="232" t="s">
        <v>11</v>
      </c>
      <c r="F6" s="232" t="s">
        <v>12</v>
      </c>
      <c r="G6" s="232" t="s">
        <v>13</v>
      </c>
      <c r="H6" s="289" t="s">
        <v>14</v>
      </c>
      <c r="I6" s="288" t="s">
        <v>15</v>
      </c>
      <c r="J6" s="290" t="s">
        <v>16</v>
      </c>
      <c r="K6" s="289" t="s">
        <v>17</v>
      </c>
      <c r="L6" s="288" t="s">
        <v>18</v>
      </c>
      <c r="M6" s="290" t="s">
        <v>19</v>
      </c>
      <c r="N6" s="336"/>
      <c r="O6" s="343"/>
      <c r="P6" s="109"/>
      <c r="U6" s="109"/>
    </row>
    <row r="7" spans="1:21" ht="13.5" x14ac:dyDescent="0.2">
      <c r="A7" s="171" t="s">
        <v>203</v>
      </c>
      <c r="B7" s="295">
        <v>1257.0832999999998</v>
      </c>
      <c r="C7" s="204">
        <v>1257.3272999999999</v>
      </c>
      <c r="D7" s="296">
        <v>1257.3272999999999</v>
      </c>
      <c r="E7" s="204">
        <v>1257.1072999999997</v>
      </c>
      <c r="F7" s="204">
        <v>1257.1072999999997</v>
      </c>
      <c r="G7" s="204">
        <v>1257.1072999999997</v>
      </c>
      <c r="H7" s="295">
        <v>1256.7152999999998</v>
      </c>
      <c r="I7" s="204">
        <v>1256.7152999999998</v>
      </c>
      <c r="J7" s="296">
        <v>1256.7152999999998</v>
      </c>
      <c r="K7" s="295">
        <v>1259.7042999999999</v>
      </c>
      <c r="L7" s="204">
        <v>1259.5102999999999</v>
      </c>
      <c r="M7" s="296">
        <v>1259.5102999999999</v>
      </c>
      <c r="N7" s="204">
        <v>1259.5102999999999</v>
      </c>
      <c r="O7" s="211">
        <v>3.3221665313790581E-2</v>
      </c>
      <c r="P7" s="111"/>
      <c r="U7" s="60"/>
    </row>
    <row r="8" spans="1:21" x14ac:dyDescent="0.2">
      <c r="A8" s="171" t="s">
        <v>163</v>
      </c>
      <c r="B8" s="295">
        <v>848.99302699999987</v>
      </c>
      <c r="C8" s="204">
        <v>808.92126199999996</v>
      </c>
      <c r="D8" s="296">
        <v>718.04619400000001</v>
      </c>
      <c r="E8" s="204">
        <v>611.19207700000004</v>
      </c>
      <c r="F8" s="204">
        <v>513.60185299999989</v>
      </c>
      <c r="G8" s="204">
        <v>385.44823200000013</v>
      </c>
      <c r="H8" s="295">
        <v>288.19415099999998</v>
      </c>
      <c r="I8" s="204">
        <v>369.63564400000007</v>
      </c>
      <c r="J8" s="296">
        <v>395.36389000000003</v>
      </c>
      <c r="K8" s="295">
        <v>464.38928199999992</v>
      </c>
      <c r="L8" s="204">
        <v>666.3691950000001</v>
      </c>
      <c r="M8" s="296">
        <v>775.70395099999996</v>
      </c>
      <c r="N8" s="204">
        <v>6845.8587580000003</v>
      </c>
      <c r="O8" s="211">
        <v>4.8578708611664551E-2</v>
      </c>
      <c r="P8" s="111"/>
      <c r="U8" s="60"/>
    </row>
    <row r="9" spans="1:21" x14ac:dyDescent="0.2">
      <c r="A9" s="171" t="s">
        <v>164</v>
      </c>
      <c r="B9" s="295">
        <v>460.31168786579309</v>
      </c>
      <c r="C9" s="204">
        <v>448.42852378557546</v>
      </c>
      <c r="D9" s="296">
        <v>386.56050723956344</v>
      </c>
      <c r="E9" s="204">
        <v>306.64714847660383</v>
      </c>
      <c r="F9" s="204">
        <v>203.03285400377592</v>
      </c>
      <c r="G9" s="204">
        <v>142.31210028894282</v>
      </c>
      <c r="H9" s="295">
        <v>100.806969</v>
      </c>
      <c r="I9" s="204">
        <v>140.377163</v>
      </c>
      <c r="J9" s="296">
        <v>141.06350600000002</v>
      </c>
      <c r="K9" s="295">
        <v>216.20430100000004</v>
      </c>
      <c r="L9" s="204">
        <v>357.01825199999996</v>
      </c>
      <c r="M9" s="296">
        <v>428.506686</v>
      </c>
      <c r="N9" s="204">
        <v>3331.269698660255</v>
      </c>
      <c r="O9" s="212">
        <v>4.3946564181362495E-2</v>
      </c>
      <c r="P9" s="101"/>
      <c r="U9" s="104"/>
    </row>
    <row r="10" spans="1:21" x14ac:dyDescent="0.2">
      <c r="A10" s="174" t="s">
        <v>40</v>
      </c>
      <c r="B10" s="297">
        <v>45.693243000000002</v>
      </c>
      <c r="C10" s="205">
        <v>45.028271000000004</v>
      </c>
      <c r="D10" s="298">
        <v>48.017343000000004</v>
      </c>
      <c r="E10" s="205">
        <v>42.290664000000007</v>
      </c>
      <c r="F10" s="205">
        <v>36.369585000000001</v>
      </c>
      <c r="G10" s="205">
        <v>12.420239000000002</v>
      </c>
      <c r="H10" s="297">
        <v>6.516483</v>
      </c>
      <c r="I10" s="205">
        <v>12.023386</v>
      </c>
      <c r="J10" s="298">
        <v>14.037623</v>
      </c>
      <c r="K10" s="297">
        <v>36.674455999999999</v>
      </c>
      <c r="L10" s="205">
        <v>71.013233999999997</v>
      </c>
      <c r="M10" s="298">
        <v>48.887726999999998</v>
      </c>
      <c r="N10" s="205">
        <v>418.97225400000008</v>
      </c>
      <c r="O10" s="213">
        <v>5.4377901158319593E-2</v>
      </c>
      <c r="P10" s="101"/>
      <c r="U10" s="128"/>
    </row>
    <row r="11" spans="1:21" x14ac:dyDescent="0.2">
      <c r="A11" s="174" t="s">
        <v>39</v>
      </c>
      <c r="B11" s="297">
        <v>1.00675</v>
      </c>
      <c r="C11" s="205">
        <v>1.0081900000000001</v>
      </c>
      <c r="D11" s="298">
        <v>1.03244</v>
      </c>
      <c r="E11" s="205">
        <v>0.6492</v>
      </c>
      <c r="F11" s="205">
        <v>0.39341000000000004</v>
      </c>
      <c r="G11" s="205">
        <v>0.26244000000000001</v>
      </c>
      <c r="H11" s="297">
        <v>0.44853999999999994</v>
      </c>
      <c r="I11" s="205">
        <v>0.49107999999999996</v>
      </c>
      <c r="J11" s="298">
        <v>0.43690999999999997</v>
      </c>
      <c r="K11" s="297">
        <v>0.43214999999999998</v>
      </c>
      <c r="L11" s="205">
        <v>0.71037000000000006</v>
      </c>
      <c r="M11" s="298">
        <v>0.87996000000000008</v>
      </c>
      <c r="N11" s="205">
        <v>7.7514400000000006</v>
      </c>
      <c r="O11" s="213">
        <v>1.3805146866091555E-2</v>
      </c>
      <c r="P11" s="101"/>
      <c r="U11" s="128"/>
    </row>
    <row r="12" spans="1:21" x14ac:dyDescent="0.2">
      <c r="A12" s="174" t="s">
        <v>38</v>
      </c>
      <c r="B12" s="297">
        <v>0</v>
      </c>
      <c r="C12" s="205">
        <v>0</v>
      </c>
      <c r="D12" s="298">
        <v>0.995</v>
      </c>
      <c r="E12" s="205">
        <v>1.964</v>
      </c>
      <c r="F12" s="205">
        <v>0</v>
      </c>
      <c r="G12" s="205">
        <v>0</v>
      </c>
      <c r="H12" s="297">
        <v>0</v>
      </c>
      <c r="I12" s="205">
        <v>0</v>
      </c>
      <c r="J12" s="298">
        <v>0</v>
      </c>
      <c r="K12" s="297">
        <v>0</v>
      </c>
      <c r="L12" s="205">
        <v>0</v>
      </c>
      <c r="M12" s="298">
        <v>0</v>
      </c>
      <c r="N12" s="205">
        <v>2.9590000000000001</v>
      </c>
      <c r="O12" s="213">
        <v>4.1819764132151882E-4</v>
      </c>
      <c r="P12" s="101"/>
      <c r="U12" s="128"/>
    </row>
    <row r="13" spans="1:21" x14ac:dyDescent="0.2">
      <c r="A13" s="174" t="s">
        <v>60</v>
      </c>
      <c r="B13" s="297">
        <v>0</v>
      </c>
      <c r="C13" s="205">
        <v>0</v>
      </c>
      <c r="D13" s="298">
        <v>0</v>
      </c>
      <c r="E13" s="205">
        <v>4.0000000000000002E-4</v>
      </c>
      <c r="F13" s="205">
        <v>5.0999999999999995E-3</v>
      </c>
      <c r="G13" s="205">
        <v>6.6099999999999992E-2</v>
      </c>
      <c r="H13" s="297">
        <v>1.9600000000000003E-2</v>
      </c>
      <c r="I13" s="205">
        <v>2.3E-3</v>
      </c>
      <c r="J13" s="298">
        <v>2.2800000000000001E-2</v>
      </c>
      <c r="K13" s="297">
        <v>6.0000000000000001E-3</v>
      </c>
      <c r="L13" s="205">
        <v>1.2999999999999999E-3</v>
      </c>
      <c r="M13" s="298">
        <v>0</v>
      </c>
      <c r="N13" s="205">
        <v>0.1236</v>
      </c>
      <c r="O13" s="213">
        <v>1.5616522690371571E-3</v>
      </c>
      <c r="P13" s="101"/>
      <c r="U13" s="128"/>
    </row>
    <row r="14" spans="1:21" x14ac:dyDescent="0.2">
      <c r="A14" s="174" t="s">
        <v>61</v>
      </c>
      <c r="B14" s="297">
        <v>4.0620000000000005E-3</v>
      </c>
      <c r="C14" s="205">
        <v>4.8739999999999999E-3</v>
      </c>
      <c r="D14" s="298">
        <v>3.3250000000000003E-3</v>
      </c>
      <c r="E14" s="205">
        <v>1.658E-3</v>
      </c>
      <c r="F14" s="205">
        <v>2.5440000000000003E-3</v>
      </c>
      <c r="G14" s="205">
        <v>7.3399999999999995E-4</v>
      </c>
      <c r="H14" s="297">
        <v>4.7599999999999997E-4</v>
      </c>
      <c r="I14" s="205">
        <v>2.31E-4</v>
      </c>
      <c r="J14" s="298">
        <v>1.22E-4</v>
      </c>
      <c r="K14" s="297">
        <v>7.025E-3</v>
      </c>
      <c r="L14" s="205">
        <v>1.3101000000000002E-2</v>
      </c>
      <c r="M14" s="298">
        <v>8.9639999999999997E-3</v>
      </c>
      <c r="N14" s="205">
        <v>4.7115999999999998E-2</v>
      </c>
      <c r="O14" s="213">
        <v>7.676763233133454E-4</v>
      </c>
      <c r="P14" s="101"/>
      <c r="U14" s="128"/>
    </row>
    <row r="15" spans="1:21" x14ac:dyDescent="0.2">
      <c r="A15" s="174" t="s">
        <v>62</v>
      </c>
      <c r="B15" s="297">
        <v>0</v>
      </c>
      <c r="C15" s="205">
        <v>0</v>
      </c>
      <c r="D15" s="298">
        <v>0</v>
      </c>
      <c r="E15" s="205">
        <v>0</v>
      </c>
      <c r="F15" s="205">
        <v>0</v>
      </c>
      <c r="G15" s="205">
        <v>0</v>
      </c>
      <c r="H15" s="297">
        <v>0</v>
      </c>
      <c r="I15" s="205">
        <v>0</v>
      </c>
      <c r="J15" s="298">
        <v>0</v>
      </c>
      <c r="K15" s="297">
        <v>0</v>
      </c>
      <c r="L15" s="205">
        <v>0</v>
      </c>
      <c r="M15" s="298">
        <v>0</v>
      </c>
      <c r="N15" s="205">
        <v>0</v>
      </c>
      <c r="O15" s="213">
        <v>0</v>
      </c>
      <c r="P15" s="101"/>
      <c r="U15" s="128"/>
    </row>
    <row r="16" spans="1:21" x14ac:dyDescent="0.2">
      <c r="A16" s="174" t="s">
        <v>37</v>
      </c>
      <c r="B16" s="297">
        <v>289.43302399999999</v>
      </c>
      <c r="C16" s="205">
        <v>283.93643900000001</v>
      </c>
      <c r="D16" s="298">
        <v>219.73383799999999</v>
      </c>
      <c r="E16" s="205">
        <v>169.91406799999999</v>
      </c>
      <c r="F16" s="205">
        <v>113.123969</v>
      </c>
      <c r="G16" s="205">
        <v>80.508964000000006</v>
      </c>
      <c r="H16" s="297">
        <v>60.089791000000005</v>
      </c>
      <c r="I16" s="205">
        <v>87.707701</v>
      </c>
      <c r="J16" s="298">
        <v>95.098420999999988</v>
      </c>
      <c r="K16" s="297">
        <v>120.28552999999999</v>
      </c>
      <c r="L16" s="205">
        <v>178.87494099999998</v>
      </c>
      <c r="M16" s="298">
        <v>248.03914</v>
      </c>
      <c r="N16" s="205">
        <v>1946.7458260000001</v>
      </c>
      <c r="O16" s="213">
        <v>5.8696945989832452E-2</v>
      </c>
      <c r="P16" s="101"/>
      <c r="U16" s="128"/>
    </row>
    <row r="17" spans="1:21" x14ac:dyDescent="0.2">
      <c r="A17" s="174" t="s">
        <v>72</v>
      </c>
      <c r="B17" s="297">
        <v>0</v>
      </c>
      <c r="C17" s="205">
        <v>0</v>
      </c>
      <c r="D17" s="298">
        <v>0</v>
      </c>
      <c r="E17" s="205">
        <v>0</v>
      </c>
      <c r="F17" s="205">
        <v>0</v>
      </c>
      <c r="G17" s="205">
        <v>0</v>
      </c>
      <c r="H17" s="297">
        <v>0</v>
      </c>
      <c r="I17" s="205">
        <v>0</v>
      </c>
      <c r="J17" s="298">
        <v>0</v>
      </c>
      <c r="K17" s="297">
        <v>0</v>
      </c>
      <c r="L17" s="205">
        <v>0</v>
      </c>
      <c r="M17" s="298">
        <v>0</v>
      </c>
      <c r="N17" s="205">
        <v>0</v>
      </c>
      <c r="O17" s="213">
        <v>0</v>
      </c>
      <c r="P17" s="101"/>
      <c r="U17" s="128"/>
    </row>
    <row r="18" spans="1:21" x14ac:dyDescent="0.2">
      <c r="A18" s="174" t="s">
        <v>36</v>
      </c>
      <c r="B18" s="297">
        <v>0</v>
      </c>
      <c r="C18" s="205">
        <v>0</v>
      </c>
      <c r="D18" s="298">
        <v>0</v>
      </c>
      <c r="E18" s="205">
        <v>0</v>
      </c>
      <c r="F18" s="205">
        <v>0</v>
      </c>
      <c r="G18" s="205">
        <v>0</v>
      </c>
      <c r="H18" s="297">
        <v>0</v>
      </c>
      <c r="I18" s="205">
        <v>0</v>
      </c>
      <c r="J18" s="298">
        <v>0</v>
      </c>
      <c r="K18" s="297">
        <v>0</v>
      </c>
      <c r="L18" s="205">
        <v>0</v>
      </c>
      <c r="M18" s="298">
        <v>0</v>
      </c>
      <c r="N18" s="205">
        <v>0</v>
      </c>
      <c r="O18" s="213">
        <v>0</v>
      </c>
      <c r="P18" s="101"/>
      <c r="U18" s="128"/>
    </row>
    <row r="19" spans="1:21" x14ac:dyDescent="0.2">
      <c r="A19" s="174" t="s">
        <v>35</v>
      </c>
      <c r="B19" s="297">
        <v>1.056</v>
      </c>
      <c r="C19" s="205">
        <v>1.2949999999999999</v>
      </c>
      <c r="D19" s="298">
        <v>2.5110000000000001</v>
      </c>
      <c r="E19" s="205">
        <v>1.9830000000000001</v>
      </c>
      <c r="F19" s="205">
        <v>1.1020000000000001</v>
      </c>
      <c r="G19" s="205">
        <v>0.76200000000000001</v>
      </c>
      <c r="H19" s="297">
        <v>0.32</v>
      </c>
      <c r="I19" s="205">
        <v>0.28299999999999997</v>
      </c>
      <c r="J19" s="298">
        <v>1.5209999999999999</v>
      </c>
      <c r="K19" s="297">
        <v>2.0819999999999999</v>
      </c>
      <c r="L19" s="205">
        <v>0.24099999999999999</v>
      </c>
      <c r="M19" s="298">
        <v>1.9930000000000001</v>
      </c>
      <c r="N19" s="205">
        <v>15.149000000000003</v>
      </c>
      <c r="O19" s="213">
        <v>1.9269918661990067E-2</v>
      </c>
      <c r="P19" s="101"/>
      <c r="U19" s="128"/>
    </row>
    <row r="20" spans="1:21" x14ac:dyDescent="0.2">
      <c r="A20" s="174" t="s">
        <v>34</v>
      </c>
      <c r="B20" s="297">
        <v>8.532</v>
      </c>
      <c r="C20" s="205">
        <v>8.0909999999999993</v>
      </c>
      <c r="D20" s="298">
        <v>5.7450000000000001</v>
      </c>
      <c r="E20" s="205">
        <v>4.5540000000000003</v>
      </c>
      <c r="F20" s="205">
        <v>2.7040000000000002</v>
      </c>
      <c r="G20" s="205">
        <v>4.1000000000000002E-2</v>
      </c>
      <c r="H20" s="297">
        <v>0</v>
      </c>
      <c r="I20" s="205">
        <v>0</v>
      </c>
      <c r="J20" s="298">
        <v>0</v>
      </c>
      <c r="K20" s="297">
        <v>0</v>
      </c>
      <c r="L20" s="205">
        <v>3.2810000000000001</v>
      </c>
      <c r="M20" s="298">
        <v>6.2160000000000002</v>
      </c>
      <c r="N20" s="205">
        <v>39.164000000000001</v>
      </c>
      <c r="O20" s="213">
        <v>0.75893407782407385</v>
      </c>
      <c r="P20" s="101"/>
      <c r="U20" s="128"/>
    </row>
    <row r="21" spans="1:21" x14ac:dyDescent="0.2">
      <c r="A21" s="174" t="s">
        <v>33</v>
      </c>
      <c r="B21" s="297">
        <v>2.9594999999999998</v>
      </c>
      <c r="C21" s="205">
        <v>2.2645</v>
      </c>
      <c r="D21" s="298">
        <v>2.6009000000000002</v>
      </c>
      <c r="E21" s="205">
        <v>2.8210999999999999</v>
      </c>
      <c r="F21" s="205">
        <v>2.262</v>
      </c>
      <c r="G21" s="205">
        <v>1.7935000000000001</v>
      </c>
      <c r="H21" s="297">
        <v>1.3240000000000001</v>
      </c>
      <c r="I21" s="205">
        <v>1.4450000000000001</v>
      </c>
      <c r="J21" s="298">
        <v>2.7774999999999999</v>
      </c>
      <c r="K21" s="297">
        <v>3.0739999999999998</v>
      </c>
      <c r="L21" s="205">
        <v>2.6364000000000001</v>
      </c>
      <c r="M21" s="298">
        <v>3.0853999999999999</v>
      </c>
      <c r="N21" s="205">
        <v>29.043800000000005</v>
      </c>
      <c r="O21" s="213">
        <v>9.4267410101231009E-3</v>
      </c>
      <c r="P21" s="101"/>
      <c r="U21" s="128"/>
    </row>
    <row r="22" spans="1:21" x14ac:dyDescent="0.2">
      <c r="A22" s="174" t="s">
        <v>32</v>
      </c>
      <c r="B22" s="297">
        <v>8.3439999999999994</v>
      </c>
      <c r="C22" s="205">
        <v>9.7140000000000004</v>
      </c>
      <c r="D22" s="298">
        <v>9.8390000000000004</v>
      </c>
      <c r="E22" s="205">
        <v>9.42</v>
      </c>
      <c r="F22" s="205">
        <v>6.1920000000000002</v>
      </c>
      <c r="G22" s="205">
        <v>4.6369999999999996</v>
      </c>
      <c r="H22" s="297">
        <v>5.5179999999999998</v>
      </c>
      <c r="I22" s="205">
        <v>4.26</v>
      </c>
      <c r="J22" s="298">
        <v>4.9290000000000003</v>
      </c>
      <c r="K22" s="297">
        <v>9.4309999999999992</v>
      </c>
      <c r="L22" s="205">
        <v>12.106999999999999</v>
      </c>
      <c r="M22" s="298">
        <v>11.339</v>
      </c>
      <c r="N22" s="205">
        <v>95.73</v>
      </c>
      <c r="O22" s="213">
        <v>3.4956492828782493E-2</v>
      </c>
      <c r="P22" s="101"/>
      <c r="U22" s="128"/>
    </row>
    <row r="23" spans="1:21" x14ac:dyDescent="0.2">
      <c r="A23" s="174" t="s">
        <v>3</v>
      </c>
      <c r="B23" s="297">
        <v>0</v>
      </c>
      <c r="C23" s="205">
        <v>0</v>
      </c>
      <c r="D23" s="298">
        <v>0</v>
      </c>
      <c r="E23" s="205">
        <v>0</v>
      </c>
      <c r="F23" s="205">
        <v>0</v>
      </c>
      <c r="G23" s="205">
        <v>0</v>
      </c>
      <c r="H23" s="297">
        <v>0</v>
      </c>
      <c r="I23" s="205">
        <v>0</v>
      </c>
      <c r="J23" s="298">
        <v>0</v>
      </c>
      <c r="K23" s="297">
        <v>0</v>
      </c>
      <c r="L23" s="205">
        <v>0</v>
      </c>
      <c r="M23" s="298">
        <v>0</v>
      </c>
      <c r="N23" s="205">
        <v>0</v>
      </c>
      <c r="O23" s="213">
        <v>0</v>
      </c>
      <c r="P23" s="101"/>
      <c r="U23" s="128"/>
    </row>
    <row r="24" spans="1:21" x14ac:dyDescent="0.2">
      <c r="A24" s="174" t="s">
        <v>31</v>
      </c>
      <c r="B24" s="297">
        <v>8.0199999999999994E-3</v>
      </c>
      <c r="C24" s="205">
        <v>2.462E-2</v>
      </c>
      <c r="D24" s="298">
        <v>3.8350000000000002E-2</v>
      </c>
      <c r="E24" s="205">
        <v>0.29748000000000002</v>
      </c>
      <c r="F24" s="205">
        <v>1.7520000000000001E-2</v>
      </c>
      <c r="G24" s="205">
        <v>3.64E-3</v>
      </c>
      <c r="H24" s="297">
        <v>8.5099999999999995E-2</v>
      </c>
      <c r="I24" s="205">
        <v>5.4599999999999996E-3</v>
      </c>
      <c r="J24" s="298">
        <v>5.688E-2</v>
      </c>
      <c r="K24" s="297">
        <v>0.24655000000000002</v>
      </c>
      <c r="L24" s="205">
        <v>4.3810000000000002E-2</v>
      </c>
      <c r="M24" s="298">
        <v>0.10779999999999999</v>
      </c>
      <c r="N24" s="205">
        <v>0.93523000000000012</v>
      </c>
      <c r="O24" s="213">
        <v>2.4242860483031331E-3</v>
      </c>
      <c r="P24" s="101"/>
      <c r="U24" s="128"/>
    </row>
    <row r="25" spans="1:21" x14ac:dyDescent="0.2">
      <c r="A25" s="174" t="s">
        <v>30</v>
      </c>
      <c r="B25" s="297">
        <v>103.27508886579317</v>
      </c>
      <c r="C25" s="205">
        <v>97.061629785575406</v>
      </c>
      <c r="D25" s="298">
        <v>96.044311239563427</v>
      </c>
      <c r="E25" s="205">
        <v>72.751578476603839</v>
      </c>
      <c r="F25" s="205">
        <v>40.860726003775916</v>
      </c>
      <c r="G25" s="205">
        <v>41.816483288942791</v>
      </c>
      <c r="H25" s="297">
        <v>26.484978999999999</v>
      </c>
      <c r="I25" s="205">
        <v>34.159005000000008</v>
      </c>
      <c r="J25" s="298">
        <v>22.183250000000001</v>
      </c>
      <c r="K25" s="297">
        <v>43.965590000000013</v>
      </c>
      <c r="L25" s="205">
        <v>88.096095999999989</v>
      </c>
      <c r="M25" s="298">
        <v>107.94969500000001</v>
      </c>
      <c r="N25" s="205">
        <v>774.64843266025468</v>
      </c>
      <c r="O25" s="213">
        <v>3.9478676129746385E-2</v>
      </c>
      <c r="P25" s="101"/>
      <c r="U25" s="98"/>
    </row>
    <row r="26" spans="1:21" ht="13.5" customHeight="1" x14ac:dyDescent="0.2">
      <c r="A26" s="172" t="s">
        <v>305</v>
      </c>
      <c r="B26" s="295">
        <v>454.16171399999996</v>
      </c>
      <c r="C26" s="204">
        <v>442.00137699999999</v>
      </c>
      <c r="D26" s="296">
        <v>380.38084900000001</v>
      </c>
      <c r="E26" s="204">
        <v>301.59958999999998</v>
      </c>
      <c r="F26" s="204">
        <v>198.05949699999999</v>
      </c>
      <c r="G26" s="204">
        <v>137.29531299999999</v>
      </c>
      <c r="H26" s="295">
        <v>97.032090000000011</v>
      </c>
      <c r="I26" s="204">
        <v>137.45902599999999</v>
      </c>
      <c r="J26" s="296">
        <v>137.67281899999998</v>
      </c>
      <c r="K26" s="295">
        <v>210.75644699999998</v>
      </c>
      <c r="L26" s="204">
        <v>350.19707199999999</v>
      </c>
      <c r="M26" s="296">
        <v>421.44575000000003</v>
      </c>
      <c r="N26" s="204">
        <v>3268.0615440000001</v>
      </c>
      <c r="O26" s="212">
        <v>4.7829449361650969E-2</v>
      </c>
      <c r="P26" s="10"/>
      <c r="U26" s="78"/>
    </row>
    <row r="27" spans="1:21" ht="12.75" customHeight="1" x14ac:dyDescent="0.2">
      <c r="A27" s="174" t="s">
        <v>26</v>
      </c>
      <c r="B27" s="297">
        <v>199.68238699999998</v>
      </c>
      <c r="C27" s="205">
        <v>195.04752399999998</v>
      </c>
      <c r="D27" s="298">
        <v>177.96319700000001</v>
      </c>
      <c r="E27" s="205">
        <v>144.01700600000001</v>
      </c>
      <c r="F27" s="205">
        <v>115.808835</v>
      </c>
      <c r="G27" s="205">
        <v>99.815564999999992</v>
      </c>
      <c r="H27" s="297">
        <v>65.194077000000007</v>
      </c>
      <c r="I27" s="205">
        <v>105.19274800000001</v>
      </c>
      <c r="J27" s="298">
        <v>102.50069099999999</v>
      </c>
      <c r="K27" s="297">
        <v>120.93161899999998</v>
      </c>
      <c r="L27" s="205">
        <v>162.56038699999999</v>
      </c>
      <c r="M27" s="298">
        <v>156.72574900000001</v>
      </c>
      <c r="N27" s="205">
        <v>1645.4397849999998</v>
      </c>
      <c r="O27" s="213">
        <v>9.2829030680655358E-2</v>
      </c>
      <c r="P27" s="101"/>
      <c r="U27" s="78"/>
    </row>
    <row r="28" spans="1:21" ht="12.75" customHeight="1" x14ac:dyDescent="0.2">
      <c r="A28" s="174" t="s">
        <v>0</v>
      </c>
      <c r="B28" s="297">
        <v>0.26992100000000002</v>
      </c>
      <c r="C28" s="205">
        <v>0.25404900000000002</v>
      </c>
      <c r="D28" s="298">
        <v>0.29738399999999998</v>
      </c>
      <c r="E28" s="205">
        <v>0.16486899999999999</v>
      </c>
      <c r="F28" s="205">
        <v>0.220192</v>
      </c>
      <c r="G28" s="205">
        <v>0.28666199999999997</v>
      </c>
      <c r="H28" s="297">
        <v>0.41897400000000001</v>
      </c>
      <c r="I28" s="205">
        <v>0.67106699999999997</v>
      </c>
      <c r="J28" s="298">
        <v>0.52033799999999997</v>
      </c>
      <c r="K28" s="297">
        <v>0.35322500000000007</v>
      </c>
      <c r="L28" s="205">
        <v>0.26946000000000003</v>
      </c>
      <c r="M28" s="298">
        <v>0.25548999999999999</v>
      </c>
      <c r="N28" s="205">
        <v>3.9816309999999997</v>
      </c>
      <c r="O28" s="213">
        <v>2.6933012624457122E-3</v>
      </c>
      <c r="P28" s="101"/>
      <c r="U28" s="78"/>
    </row>
    <row r="29" spans="1:21" ht="12.75" customHeight="1" x14ac:dyDescent="0.2">
      <c r="A29" s="174" t="s">
        <v>1</v>
      </c>
      <c r="B29" s="297">
        <v>2.71638</v>
      </c>
      <c r="C29" s="205">
        <v>2.8043200000000001</v>
      </c>
      <c r="D29" s="298">
        <v>2.1798099999999998</v>
      </c>
      <c r="E29" s="205">
        <v>1.4022699999999999</v>
      </c>
      <c r="F29" s="205">
        <v>0.50376999999999994</v>
      </c>
      <c r="G29" s="205">
        <v>0.24037</v>
      </c>
      <c r="H29" s="297">
        <v>9.6869999999999998E-2</v>
      </c>
      <c r="I29" s="205">
        <v>0.10457</v>
      </c>
      <c r="J29" s="298">
        <v>0.12762000000000001</v>
      </c>
      <c r="K29" s="297">
        <v>0.44977</v>
      </c>
      <c r="L29" s="205">
        <v>1.2036199999999999</v>
      </c>
      <c r="M29" s="298">
        <v>2.7223199999999999</v>
      </c>
      <c r="N29" s="205">
        <v>14.551690000000001</v>
      </c>
      <c r="O29" s="213">
        <v>2.773686414209775E-2</v>
      </c>
      <c r="P29" s="101"/>
      <c r="U29" s="78"/>
    </row>
    <row r="30" spans="1:21" ht="12.75" customHeight="1" x14ac:dyDescent="0.2">
      <c r="A30" s="174" t="s">
        <v>2</v>
      </c>
      <c r="B30" s="297">
        <v>1.9896790000000002</v>
      </c>
      <c r="C30" s="205">
        <v>1.903597</v>
      </c>
      <c r="D30" s="298">
        <v>1.5927750000000001</v>
      </c>
      <c r="E30" s="205">
        <v>1.1663749999999999</v>
      </c>
      <c r="F30" s="205">
        <v>0.396009</v>
      </c>
      <c r="G30" s="205">
        <v>0.16287000000000001</v>
      </c>
      <c r="H30" s="297">
        <v>6.0039999999999996E-2</v>
      </c>
      <c r="I30" s="205">
        <v>6.1350000000000002E-2</v>
      </c>
      <c r="J30" s="298">
        <v>6.3730000000000009E-2</v>
      </c>
      <c r="K30" s="297">
        <v>0.46548600000000001</v>
      </c>
      <c r="L30" s="205">
        <v>1.2785360000000001</v>
      </c>
      <c r="M30" s="298">
        <v>2.1201110000000001</v>
      </c>
      <c r="N30" s="205">
        <v>11.260558</v>
      </c>
      <c r="O30" s="213">
        <v>4.8489876577676241E-2</v>
      </c>
      <c r="P30" s="101"/>
    </row>
    <row r="31" spans="1:21" x14ac:dyDescent="0.2">
      <c r="A31" s="174" t="s">
        <v>6</v>
      </c>
      <c r="B31" s="297">
        <v>1.3084200000000001</v>
      </c>
      <c r="C31" s="205">
        <v>1.1688800000000001</v>
      </c>
      <c r="D31" s="298">
        <v>1.13924</v>
      </c>
      <c r="E31" s="205">
        <v>0.99408999999999992</v>
      </c>
      <c r="F31" s="205">
        <v>0.89066000000000012</v>
      </c>
      <c r="G31" s="205">
        <v>0.61864999999999992</v>
      </c>
      <c r="H31" s="297">
        <v>0.46377999999999997</v>
      </c>
      <c r="I31" s="205">
        <v>0.57845000000000002</v>
      </c>
      <c r="J31" s="298">
        <v>0.49116999999999994</v>
      </c>
      <c r="K31" s="297">
        <v>0.79627000000000003</v>
      </c>
      <c r="L31" s="205">
        <v>1.0310699999999999</v>
      </c>
      <c r="M31" s="298">
        <v>1.15002</v>
      </c>
      <c r="N31" s="205">
        <v>10.630700000000001</v>
      </c>
      <c r="O31" s="213">
        <v>2.9335594091298579E-2</v>
      </c>
      <c r="P31" s="101"/>
    </row>
    <row r="32" spans="1:21" x14ac:dyDescent="0.2">
      <c r="A32" s="174" t="s">
        <v>25</v>
      </c>
      <c r="B32" s="297">
        <v>167.90902999999997</v>
      </c>
      <c r="C32" s="205">
        <v>162.446347</v>
      </c>
      <c r="D32" s="298">
        <v>133.941697</v>
      </c>
      <c r="E32" s="205">
        <v>110.129394</v>
      </c>
      <c r="F32" s="205">
        <v>59.996344999999998</v>
      </c>
      <c r="G32" s="205">
        <v>26.892800999999995</v>
      </c>
      <c r="H32" s="297">
        <v>25.204489000000002</v>
      </c>
      <c r="I32" s="205">
        <v>24.810091000000003</v>
      </c>
      <c r="J32" s="298">
        <v>26.868189000000001</v>
      </c>
      <c r="K32" s="297">
        <v>65.392601000000013</v>
      </c>
      <c r="L32" s="205">
        <v>130.80772599999997</v>
      </c>
      <c r="M32" s="298">
        <v>176.53479400000001</v>
      </c>
      <c r="N32" s="205">
        <v>1110.9335040000001</v>
      </c>
      <c r="O32" s="213">
        <v>3.6308347082728031E-2</v>
      </c>
      <c r="P32" s="101"/>
    </row>
    <row r="33" spans="1:16" x14ac:dyDescent="0.2">
      <c r="A33" s="174" t="s">
        <v>5</v>
      </c>
      <c r="B33" s="297">
        <v>79.77348400000001</v>
      </c>
      <c r="C33" s="205">
        <v>77.890934000000016</v>
      </c>
      <c r="D33" s="298">
        <v>62.952266999999992</v>
      </c>
      <c r="E33" s="205">
        <v>43.465243999999998</v>
      </c>
      <c r="F33" s="205">
        <v>20.181165</v>
      </c>
      <c r="G33" s="205">
        <v>9.2783949999999997</v>
      </c>
      <c r="H33" s="297">
        <v>5.5778600000000003</v>
      </c>
      <c r="I33" s="205">
        <v>6.0257499999999995</v>
      </c>
      <c r="J33" s="298">
        <v>7.0840810000000003</v>
      </c>
      <c r="K33" s="297">
        <v>22.274744999999996</v>
      </c>
      <c r="L33" s="205">
        <v>52.675660999999998</v>
      </c>
      <c r="M33" s="298">
        <v>81.448761000000005</v>
      </c>
      <c r="N33" s="205">
        <v>468.62834700000002</v>
      </c>
      <c r="O33" s="213">
        <v>2.9580554455872876E-2</v>
      </c>
      <c r="P33" s="101"/>
    </row>
    <row r="34" spans="1:16" x14ac:dyDescent="0.2">
      <c r="A34" s="174" t="s">
        <v>3</v>
      </c>
      <c r="B34" s="297">
        <v>0.51241300000000001</v>
      </c>
      <c r="C34" s="205">
        <v>0.48572599999999999</v>
      </c>
      <c r="D34" s="298">
        <v>0.31447900000000006</v>
      </c>
      <c r="E34" s="205">
        <v>0.26034199999999996</v>
      </c>
      <c r="F34" s="205">
        <v>6.2521000000000007E-2</v>
      </c>
      <c r="G34" s="205">
        <v>0</v>
      </c>
      <c r="H34" s="297">
        <v>1.6E-2</v>
      </c>
      <c r="I34" s="205">
        <v>1.4999999999999999E-2</v>
      </c>
      <c r="J34" s="298">
        <v>1.7000000000000001E-2</v>
      </c>
      <c r="K34" s="297">
        <v>9.2730999999999994E-2</v>
      </c>
      <c r="L34" s="205">
        <v>0.370612</v>
      </c>
      <c r="M34" s="298">
        <v>0.48850500000000002</v>
      </c>
      <c r="N34" s="205">
        <v>2.635329</v>
      </c>
      <c r="O34" s="213">
        <v>1.6842617849891694E-3</v>
      </c>
      <c r="P34" s="101"/>
    </row>
    <row r="35" spans="1:16" ht="11.45" customHeight="1" x14ac:dyDescent="0.2">
      <c r="A35" s="199" t="s">
        <v>172</v>
      </c>
      <c r="B35" s="71"/>
      <c r="C35" s="71"/>
      <c r="D35" s="8"/>
      <c r="F35" s="10"/>
      <c r="G35" s="103"/>
      <c r="H35" s="103"/>
      <c r="I35" s="103"/>
      <c r="J35" s="103"/>
      <c r="K35" s="103"/>
      <c r="O35" s="3"/>
    </row>
    <row r="36" spans="1:16" x14ac:dyDescent="0.2">
      <c r="A36" s="199"/>
      <c r="B36" s="71"/>
      <c r="C36" s="71"/>
    </row>
    <row r="37" spans="1:16" x14ac:dyDescent="0.2">
      <c r="B37" s="78"/>
      <c r="C37" s="78"/>
      <c r="D37" s="78"/>
    </row>
    <row r="38" spans="1:16" x14ac:dyDescent="0.2">
      <c r="B38" s="78"/>
      <c r="C38" s="78"/>
      <c r="D38" s="78"/>
    </row>
    <row r="39" spans="1:16" x14ac:dyDescent="0.2">
      <c r="B39" s="78"/>
      <c r="C39" s="78"/>
      <c r="D39" s="78"/>
      <c r="M39" s="109" t="s">
        <v>168</v>
      </c>
      <c r="N39" s="116">
        <f>O7</f>
        <v>3.3221665313790581E-2</v>
      </c>
    </row>
    <row r="40" spans="1:16" x14ac:dyDescent="0.2">
      <c r="B40" s="120"/>
      <c r="C40" s="120"/>
      <c r="D40" s="120"/>
      <c r="M40" s="109" t="s">
        <v>59</v>
      </c>
      <c r="N40" s="116">
        <f>O8</f>
        <v>4.8578708611664551E-2</v>
      </c>
    </row>
    <row r="41" spans="1:16" x14ac:dyDescent="0.2">
      <c r="B41" s="78"/>
      <c r="C41" s="78"/>
      <c r="D41" s="78"/>
      <c r="M41" s="109" t="s">
        <v>117</v>
      </c>
      <c r="N41" s="116">
        <f>O9</f>
        <v>4.3946564181362495E-2</v>
      </c>
    </row>
  </sheetData>
  <mergeCells count="6">
    <mergeCell ref="O5:O6"/>
    <mergeCell ref="B5:D5"/>
    <mergeCell ref="E5:G5"/>
    <mergeCell ref="H5:J5"/>
    <mergeCell ref="K5:M5"/>
    <mergeCell ref="N5:N6"/>
  </mergeCells>
  <conditionalFormatting sqref="O27:O34">
    <cfRule type="dataBar" priority="1">
      <dataBar>
        <cfvo type="num" val="0"/>
        <cfvo type="num" val="1"/>
        <color theme="9"/>
      </dataBar>
      <extLst>
        <ext xmlns:x14="http://schemas.microsoft.com/office/spreadsheetml/2009/9/main" uri="{B025F937-C7B1-47D3-B67F-A62EFF666E3E}">
          <x14:id>{28DDB265-E07C-4FF8-B75C-2570F900831C}</x14:id>
        </ext>
      </extLst>
    </cfRule>
  </conditionalFormatting>
  <conditionalFormatting sqref="O10:O25">
    <cfRule type="dataBar" priority="2">
      <dataBar>
        <cfvo type="num" val="0"/>
        <cfvo type="num" val="1"/>
        <color theme="9"/>
      </dataBar>
      <extLst>
        <ext xmlns:x14="http://schemas.microsoft.com/office/spreadsheetml/2009/9/main" uri="{B025F937-C7B1-47D3-B67F-A62EFF666E3E}">
          <x14:id>{00C56957-FD89-4F86-A313-9C965C06D401}</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28DDB265-E07C-4FF8-B75C-2570F900831C}">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 xmlns:xm="http://schemas.microsoft.com/office/excel/2006/main">
          <x14:cfRule type="dataBar" id="{00C56957-FD89-4F86-A313-9C965C06D401}">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44"/>
  <dimension ref="A1:S38"/>
  <sheetViews>
    <sheetView showGridLines="0" view="pageBreakPreview" zoomScaleNormal="70" zoomScaleSheetLayoutView="100" workbookViewId="0">
      <selection activeCell="T44" sqref="T44"/>
    </sheetView>
  </sheetViews>
  <sheetFormatPr defaultColWidth="9.140625" defaultRowHeight="12" x14ac:dyDescent="0.2"/>
  <cols>
    <col min="1" max="1" width="30.5703125" style="66" customWidth="1"/>
    <col min="2" max="3" width="8.28515625" style="66" customWidth="1"/>
    <col min="4" max="4" width="5.7109375" style="66" customWidth="1"/>
    <col min="5" max="6" width="8.28515625" style="66" customWidth="1"/>
    <col min="7" max="7" width="5.7109375" style="66" customWidth="1"/>
    <col min="8" max="9" width="8.28515625" style="66" customWidth="1"/>
    <col min="10" max="10" width="5.7109375" style="66" customWidth="1"/>
    <col min="11" max="12" width="8.28515625" style="66" customWidth="1"/>
    <col min="13" max="13" width="5.7109375" style="66" customWidth="1"/>
    <col min="14" max="14" width="8.5703125" style="66" customWidth="1"/>
    <col min="15" max="15" width="8.28515625" style="66" customWidth="1"/>
    <col min="16" max="16" width="7.28515625" style="66" customWidth="1"/>
    <col min="17" max="16384" width="9.140625" style="66"/>
  </cols>
  <sheetData>
    <row r="1" spans="1:19" s="76" customFormat="1" ht="20.25" x14ac:dyDescent="0.3">
      <c r="A1" s="186" t="s">
        <v>295</v>
      </c>
      <c r="B1" s="72"/>
      <c r="C1" s="72"/>
      <c r="D1" s="72"/>
      <c r="E1" s="72"/>
      <c r="F1" s="72"/>
      <c r="G1" s="72"/>
      <c r="H1" s="72"/>
      <c r="I1" s="72"/>
      <c r="J1" s="65"/>
      <c r="P1" s="251" t="str">
        <f>'3'!N1</f>
        <v>2023</v>
      </c>
    </row>
    <row r="2" spans="1:19" ht="6" customHeight="1" x14ac:dyDescent="0.2">
      <c r="A2" s="7"/>
      <c r="B2" s="7"/>
      <c r="C2" s="7"/>
      <c r="D2" s="7"/>
      <c r="E2" s="7"/>
      <c r="F2" s="7"/>
      <c r="G2" s="7"/>
      <c r="H2" s="7"/>
      <c r="I2" s="7"/>
      <c r="J2" s="7"/>
    </row>
    <row r="3" spans="1:19" x14ac:dyDescent="0.2">
      <c r="A3" s="332"/>
      <c r="B3" s="333" t="s">
        <v>42</v>
      </c>
      <c r="C3" s="334"/>
      <c r="D3" s="335"/>
      <c r="E3" s="333" t="s">
        <v>43</v>
      </c>
      <c r="F3" s="334"/>
      <c r="G3" s="335"/>
      <c r="H3" s="333" t="s">
        <v>44</v>
      </c>
      <c r="I3" s="334"/>
      <c r="J3" s="335"/>
      <c r="K3" s="333" t="s">
        <v>45</v>
      </c>
      <c r="L3" s="334"/>
      <c r="M3" s="335"/>
      <c r="N3" s="334" t="s">
        <v>7</v>
      </c>
      <c r="O3" s="334"/>
      <c r="P3" s="334"/>
      <c r="Q3" s="130"/>
    </row>
    <row r="4" spans="1:19" ht="28.15" customHeight="1" x14ac:dyDescent="0.2">
      <c r="A4" s="332"/>
      <c r="B4" s="289" t="s">
        <v>166</v>
      </c>
      <c r="C4" s="288" t="s">
        <v>169</v>
      </c>
      <c r="D4" s="301" t="s">
        <v>174</v>
      </c>
      <c r="E4" s="289" t="s">
        <v>166</v>
      </c>
      <c r="F4" s="288" t="s">
        <v>169</v>
      </c>
      <c r="G4" s="301" t="s">
        <v>174</v>
      </c>
      <c r="H4" s="289" t="s">
        <v>166</v>
      </c>
      <c r="I4" s="288" t="s">
        <v>169</v>
      </c>
      <c r="J4" s="301" t="s">
        <v>174</v>
      </c>
      <c r="K4" s="289" t="s">
        <v>166</v>
      </c>
      <c r="L4" s="288" t="s">
        <v>169</v>
      </c>
      <c r="M4" s="301" t="s">
        <v>174</v>
      </c>
      <c r="N4" s="232" t="s">
        <v>166</v>
      </c>
      <c r="O4" s="232" t="s">
        <v>169</v>
      </c>
      <c r="P4" s="233" t="s">
        <v>174</v>
      </c>
      <c r="Q4" s="130"/>
      <c r="S4" s="133"/>
    </row>
    <row r="5" spans="1:19" x14ac:dyDescent="0.2">
      <c r="A5" s="172" t="s">
        <v>194</v>
      </c>
      <c r="B5" s="295">
        <v>45598.706480209141</v>
      </c>
      <c r="C5" s="204">
        <v>29857.461257999999</v>
      </c>
      <c r="D5" s="302">
        <v>0.65478746137149324</v>
      </c>
      <c r="E5" s="295">
        <v>27392.664247895627</v>
      </c>
      <c r="F5" s="204">
        <v>17097.60023</v>
      </c>
      <c r="G5" s="302">
        <v>0.62416711551938509</v>
      </c>
      <c r="H5" s="295">
        <v>19579.841996999992</v>
      </c>
      <c r="I5" s="204">
        <v>11560.208669000003</v>
      </c>
      <c r="J5" s="302">
        <v>0.59041378734165728</v>
      </c>
      <c r="K5" s="295">
        <v>39815.94023300003</v>
      </c>
      <c r="L5" s="204">
        <v>25648.957858000005</v>
      </c>
      <c r="M5" s="302">
        <v>0.64418817458294697</v>
      </c>
      <c r="N5" s="204">
        <v>132387.15295810477</v>
      </c>
      <c r="O5" s="204">
        <v>84164.228015000001</v>
      </c>
      <c r="P5" s="253">
        <v>0.6357431679313672</v>
      </c>
      <c r="Q5" s="130"/>
      <c r="S5" s="129"/>
    </row>
    <row r="6" spans="1:19" x14ac:dyDescent="0.2">
      <c r="A6" s="170" t="s">
        <v>40</v>
      </c>
      <c r="B6" s="291">
        <v>6095.6626829999996</v>
      </c>
      <c r="C6" s="287">
        <v>4336.2897290000001</v>
      </c>
      <c r="D6" s="303">
        <v>0.71137298018365436</v>
      </c>
      <c r="E6" s="291">
        <v>4947.7277870000016</v>
      </c>
      <c r="F6" s="287">
        <v>3557.9307169999993</v>
      </c>
      <c r="G6" s="303">
        <v>0.71910397462616071</v>
      </c>
      <c r="H6" s="291">
        <v>4003.6129699999992</v>
      </c>
      <c r="I6" s="287">
        <v>2720.697377</v>
      </c>
      <c r="J6" s="303">
        <v>0.67956053629229818</v>
      </c>
      <c r="K6" s="291">
        <v>5708.5565529999967</v>
      </c>
      <c r="L6" s="287">
        <v>3982.1407429999999</v>
      </c>
      <c r="M6" s="303">
        <v>0.69757401998711566</v>
      </c>
      <c r="N6" s="229">
        <v>20755.559992999995</v>
      </c>
      <c r="O6" s="229">
        <v>14597.058566</v>
      </c>
      <c r="P6" s="254">
        <v>0.70328425592578536</v>
      </c>
      <c r="Q6" s="130"/>
      <c r="R6" s="121"/>
      <c r="S6" s="121"/>
    </row>
    <row r="7" spans="1:19" x14ac:dyDescent="0.2">
      <c r="A7" s="170" t="s">
        <v>39</v>
      </c>
      <c r="B7" s="291">
        <v>633.66937700000005</v>
      </c>
      <c r="C7" s="287">
        <v>595.39171400000009</v>
      </c>
      <c r="D7" s="303">
        <v>0.93959363606740942</v>
      </c>
      <c r="E7" s="291">
        <v>475.49897499999997</v>
      </c>
      <c r="F7" s="287">
        <v>444.87963499999989</v>
      </c>
      <c r="G7" s="303">
        <v>0.93560587591171973</v>
      </c>
      <c r="H7" s="291">
        <v>384.26859300000007</v>
      </c>
      <c r="I7" s="287">
        <v>350.87018500000005</v>
      </c>
      <c r="J7" s="303">
        <v>0.913085772273874</v>
      </c>
      <c r="K7" s="291">
        <v>593.35057599999936</v>
      </c>
      <c r="L7" s="287">
        <v>551.23529000000008</v>
      </c>
      <c r="M7" s="303">
        <v>0.92902124358938964</v>
      </c>
      <c r="N7" s="229">
        <v>2086.7875209999993</v>
      </c>
      <c r="O7" s="229">
        <v>1942.3768240000002</v>
      </c>
      <c r="P7" s="254">
        <v>0.93079760371060838</v>
      </c>
      <c r="Q7" s="130"/>
      <c r="R7" s="121"/>
      <c r="S7" s="121"/>
    </row>
    <row r="8" spans="1:19" x14ac:dyDescent="0.2">
      <c r="A8" s="170" t="s">
        <v>38</v>
      </c>
      <c r="B8" s="291">
        <v>4032.0399380000003</v>
      </c>
      <c r="C8" s="287">
        <v>3174.5821200000005</v>
      </c>
      <c r="D8" s="303">
        <v>0.78733895715692692</v>
      </c>
      <c r="E8" s="291">
        <v>1872.5302310000002</v>
      </c>
      <c r="F8" s="287">
        <v>1446.517558</v>
      </c>
      <c r="G8" s="303">
        <v>0.77249356728809992</v>
      </c>
      <c r="H8" s="291">
        <v>1055.2771559999999</v>
      </c>
      <c r="I8" s="287">
        <v>769.66203799999994</v>
      </c>
      <c r="J8" s="303">
        <v>0.72934587243164017</v>
      </c>
      <c r="K8" s="291">
        <v>3250.4061379999998</v>
      </c>
      <c r="L8" s="287">
        <v>2695.1374829999995</v>
      </c>
      <c r="M8" s="303">
        <v>0.82916945408500198</v>
      </c>
      <c r="N8" s="229">
        <v>10210.253463000001</v>
      </c>
      <c r="O8" s="229">
        <v>8085.8991990000004</v>
      </c>
      <c r="P8" s="254">
        <v>0.79193912553706403</v>
      </c>
      <c r="Q8" s="130"/>
      <c r="R8" s="121"/>
      <c r="S8" s="121"/>
    </row>
    <row r="9" spans="1:19" x14ac:dyDescent="0.2">
      <c r="A9" s="170" t="s">
        <v>60</v>
      </c>
      <c r="B9" s="291">
        <v>36.932205000000003</v>
      </c>
      <c r="C9" s="287">
        <v>0</v>
      </c>
      <c r="D9" s="303">
        <v>0</v>
      </c>
      <c r="E9" s="291">
        <v>29.273562999999996</v>
      </c>
      <c r="F9" s="287">
        <v>0</v>
      </c>
      <c r="G9" s="303">
        <v>0</v>
      </c>
      <c r="H9" s="291">
        <v>27.356243000000003</v>
      </c>
      <c r="I9" s="287">
        <v>0</v>
      </c>
      <c r="J9" s="303">
        <v>0</v>
      </c>
      <c r="K9" s="291">
        <v>25.620569</v>
      </c>
      <c r="L9" s="287">
        <v>0</v>
      </c>
      <c r="M9" s="303">
        <v>0</v>
      </c>
      <c r="N9" s="229">
        <v>119.18258000000002</v>
      </c>
      <c r="O9" s="229">
        <v>0</v>
      </c>
      <c r="P9" s="254">
        <v>0</v>
      </c>
      <c r="Q9" s="130"/>
      <c r="R9" s="121"/>
      <c r="S9" s="121"/>
    </row>
    <row r="10" spans="1:19" x14ac:dyDescent="0.2">
      <c r="A10" s="170" t="s">
        <v>61</v>
      </c>
      <c r="B10" s="291">
        <v>21.516273936331427</v>
      </c>
      <c r="C10" s="287">
        <v>0</v>
      </c>
      <c r="D10" s="303">
        <v>0</v>
      </c>
      <c r="E10" s="291">
        <v>12.508679788716599</v>
      </c>
      <c r="F10" s="287">
        <v>0</v>
      </c>
      <c r="G10" s="303">
        <v>0</v>
      </c>
      <c r="H10" s="291">
        <v>7.8561843145373169</v>
      </c>
      <c r="I10" s="287">
        <v>0</v>
      </c>
      <c r="J10" s="303">
        <v>0</v>
      </c>
      <c r="K10" s="291">
        <v>25.189170960414664</v>
      </c>
      <c r="L10" s="287">
        <v>0</v>
      </c>
      <c r="M10" s="303">
        <v>0</v>
      </c>
      <c r="N10" s="229">
        <v>67.070309000000009</v>
      </c>
      <c r="O10" s="229">
        <v>0</v>
      </c>
      <c r="P10" s="254">
        <v>0</v>
      </c>
      <c r="Q10" s="130"/>
      <c r="R10" s="121"/>
      <c r="S10" s="121"/>
    </row>
    <row r="11" spans="1:19" x14ac:dyDescent="0.2">
      <c r="A11" s="170" t="s">
        <v>62</v>
      </c>
      <c r="B11" s="291">
        <v>5.6340000000000001E-2</v>
      </c>
      <c r="C11" s="287">
        <v>0</v>
      </c>
      <c r="D11" s="303">
        <v>0</v>
      </c>
      <c r="E11" s="291">
        <v>0.15972999999999998</v>
      </c>
      <c r="F11" s="287">
        <v>0</v>
      </c>
      <c r="G11" s="303">
        <v>0</v>
      </c>
      <c r="H11" s="291">
        <v>0.22697000000000001</v>
      </c>
      <c r="I11" s="287">
        <v>0</v>
      </c>
      <c r="J11" s="303">
        <v>0</v>
      </c>
      <c r="K11" s="291">
        <v>6.0470000000000003E-2</v>
      </c>
      <c r="L11" s="287">
        <v>0</v>
      </c>
      <c r="M11" s="303">
        <v>0</v>
      </c>
      <c r="N11" s="229">
        <v>0.50351000000000001</v>
      </c>
      <c r="O11" s="229">
        <v>0</v>
      </c>
      <c r="P11" s="254">
        <v>0</v>
      </c>
      <c r="Q11" s="130"/>
      <c r="R11" s="121"/>
      <c r="S11" s="121"/>
    </row>
    <row r="12" spans="1:19" x14ac:dyDescent="0.2">
      <c r="A12" s="170" t="s">
        <v>37</v>
      </c>
      <c r="B12" s="291">
        <v>19518.25744999999</v>
      </c>
      <c r="C12" s="287">
        <v>15959.653914999999</v>
      </c>
      <c r="D12" s="303">
        <v>0.81767821517284101</v>
      </c>
      <c r="E12" s="291">
        <v>10402.115005000001</v>
      </c>
      <c r="F12" s="287">
        <v>8045.8545780000013</v>
      </c>
      <c r="G12" s="303">
        <v>0.77348256331838161</v>
      </c>
      <c r="H12" s="291">
        <v>6515.1961069999988</v>
      </c>
      <c r="I12" s="287">
        <v>4911.3461239999997</v>
      </c>
      <c r="J12" s="303">
        <v>0.75382936190104777</v>
      </c>
      <c r="K12" s="291">
        <v>15959.479525000004</v>
      </c>
      <c r="L12" s="287">
        <v>12777.238181000001</v>
      </c>
      <c r="M12" s="303">
        <v>0.80060494209631794</v>
      </c>
      <c r="N12" s="229">
        <v>52395.048086999988</v>
      </c>
      <c r="O12" s="229">
        <v>41694.092797999998</v>
      </c>
      <c r="P12" s="254">
        <v>0.79576399526857078</v>
      </c>
      <c r="Q12" s="130"/>
      <c r="R12" s="121"/>
      <c r="S12" s="121"/>
    </row>
    <row r="13" spans="1:19" x14ac:dyDescent="0.2">
      <c r="A13" s="170" t="s">
        <v>72</v>
      </c>
      <c r="B13" s="291">
        <v>342.64400000000001</v>
      </c>
      <c r="C13" s="287">
        <v>0</v>
      </c>
      <c r="D13" s="303">
        <v>0</v>
      </c>
      <c r="E13" s="291">
        <v>164.57300000000001</v>
      </c>
      <c r="F13" s="287">
        <v>0</v>
      </c>
      <c r="G13" s="303">
        <v>0</v>
      </c>
      <c r="H13" s="291">
        <v>68.325999999999993</v>
      </c>
      <c r="I13" s="287">
        <v>0</v>
      </c>
      <c r="J13" s="303">
        <v>0</v>
      </c>
      <c r="K13" s="291">
        <v>550.69000000000005</v>
      </c>
      <c r="L13" s="287">
        <v>0</v>
      </c>
      <c r="M13" s="303">
        <v>0</v>
      </c>
      <c r="N13" s="229">
        <v>1126.2330000000002</v>
      </c>
      <c r="O13" s="229">
        <v>0</v>
      </c>
      <c r="P13" s="254">
        <v>0</v>
      </c>
      <c r="Q13" s="130"/>
      <c r="R13" s="121"/>
      <c r="S13" s="121"/>
    </row>
    <row r="14" spans="1:19" x14ac:dyDescent="0.2">
      <c r="A14" s="170" t="s">
        <v>36</v>
      </c>
      <c r="B14" s="291">
        <v>0</v>
      </c>
      <c r="C14" s="287">
        <v>0</v>
      </c>
      <c r="D14" s="303">
        <v>0</v>
      </c>
      <c r="E14" s="291">
        <v>0</v>
      </c>
      <c r="F14" s="287">
        <v>0</v>
      </c>
      <c r="G14" s="303">
        <v>0</v>
      </c>
      <c r="H14" s="291">
        <v>0</v>
      </c>
      <c r="I14" s="287">
        <v>0</v>
      </c>
      <c r="J14" s="303">
        <v>0</v>
      </c>
      <c r="K14" s="291">
        <v>0</v>
      </c>
      <c r="L14" s="287">
        <v>0</v>
      </c>
      <c r="M14" s="303">
        <v>0</v>
      </c>
      <c r="N14" s="229">
        <v>0</v>
      </c>
      <c r="O14" s="229">
        <v>0</v>
      </c>
      <c r="P14" s="254">
        <v>0</v>
      </c>
      <c r="Q14" s="130"/>
      <c r="R14" s="121"/>
      <c r="S14" s="121"/>
    </row>
    <row r="15" spans="1:19" x14ac:dyDescent="0.2">
      <c r="A15" s="170" t="s">
        <v>35</v>
      </c>
      <c r="B15" s="291">
        <v>1851.5332860000001</v>
      </c>
      <c r="C15" s="287">
        <v>230.29730999999998</v>
      </c>
      <c r="D15" s="303">
        <v>0.12438194427361754</v>
      </c>
      <c r="E15" s="291">
        <v>1999.7825659999999</v>
      </c>
      <c r="F15" s="287">
        <v>201.48705999999999</v>
      </c>
      <c r="G15" s="303">
        <v>0.10075448372520715</v>
      </c>
      <c r="H15" s="291">
        <v>1926.4019490000001</v>
      </c>
      <c r="I15" s="287">
        <v>158.26121000000001</v>
      </c>
      <c r="J15" s="303">
        <v>8.2153784199685734E-2</v>
      </c>
      <c r="K15" s="291">
        <v>1997.7321869999998</v>
      </c>
      <c r="L15" s="287">
        <v>186.22890999999998</v>
      </c>
      <c r="M15" s="303">
        <v>9.3220157943022616E-2</v>
      </c>
      <c r="N15" s="229">
        <v>7775.4499879999994</v>
      </c>
      <c r="O15" s="229">
        <v>776.27449000000001</v>
      </c>
      <c r="P15" s="254">
        <v>9.9836599965023157E-2</v>
      </c>
      <c r="Q15" s="130"/>
      <c r="R15" s="121"/>
      <c r="S15" s="121"/>
    </row>
    <row r="16" spans="1:19" x14ac:dyDescent="0.2">
      <c r="A16" s="170" t="s">
        <v>34</v>
      </c>
      <c r="B16" s="291">
        <v>174.53663</v>
      </c>
      <c r="C16" s="287">
        <v>149.819233</v>
      </c>
      <c r="D16" s="303">
        <v>0.85838275323638369</v>
      </c>
      <c r="E16" s="291">
        <v>69.327741000000003</v>
      </c>
      <c r="F16" s="287">
        <v>50.607293000000006</v>
      </c>
      <c r="G16" s="303">
        <v>0.72997175834706629</v>
      </c>
      <c r="H16" s="291">
        <v>5.3988740000000002</v>
      </c>
      <c r="I16" s="287">
        <v>0.77335900000000002</v>
      </c>
      <c r="J16" s="303">
        <v>0.14324449876029705</v>
      </c>
      <c r="K16" s="291">
        <v>61.86529800000001</v>
      </c>
      <c r="L16" s="287">
        <v>59.986751999999996</v>
      </c>
      <c r="M16" s="303">
        <v>0.96963489935827973</v>
      </c>
      <c r="N16" s="229">
        <v>311.12854300000004</v>
      </c>
      <c r="O16" s="229">
        <v>261.18663700000002</v>
      </c>
      <c r="P16" s="254">
        <v>0.83948143902695549</v>
      </c>
      <c r="Q16" s="130"/>
      <c r="R16" s="121"/>
      <c r="S16" s="121"/>
    </row>
    <row r="17" spans="1:19" x14ac:dyDescent="0.2">
      <c r="A17" s="170" t="s">
        <v>33</v>
      </c>
      <c r="B17" s="291">
        <v>970.69960700000024</v>
      </c>
      <c r="C17" s="287">
        <v>722.552997</v>
      </c>
      <c r="D17" s="303">
        <v>0.74436312922088144</v>
      </c>
      <c r="E17" s="291">
        <v>852.29716647664873</v>
      </c>
      <c r="F17" s="287">
        <v>657.09749800000009</v>
      </c>
      <c r="G17" s="303">
        <v>0.77097228976649812</v>
      </c>
      <c r="H17" s="291">
        <v>644.6306104682684</v>
      </c>
      <c r="I17" s="287">
        <v>458.42728799999998</v>
      </c>
      <c r="J17" s="303">
        <v>0.71114725325716721</v>
      </c>
      <c r="K17" s="291">
        <v>990.50967576333619</v>
      </c>
      <c r="L17" s="287">
        <v>762.02548200000001</v>
      </c>
      <c r="M17" s="303">
        <v>0.76932664126955164</v>
      </c>
      <c r="N17" s="229">
        <v>3458.1370597082532</v>
      </c>
      <c r="O17" s="229">
        <v>2600.1032650000002</v>
      </c>
      <c r="P17" s="254">
        <v>0.7518797607227744</v>
      </c>
      <c r="Q17" s="130"/>
      <c r="R17" s="121"/>
      <c r="S17" s="121"/>
    </row>
    <row r="18" spans="1:19" x14ac:dyDescent="0.2">
      <c r="A18" s="170" t="s">
        <v>32</v>
      </c>
      <c r="B18" s="291">
        <v>1809.430218</v>
      </c>
      <c r="C18" s="287">
        <v>1092.699631</v>
      </c>
      <c r="D18" s="303">
        <v>0.60389155665134353</v>
      </c>
      <c r="E18" s="291">
        <v>1725.4319369999996</v>
      </c>
      <c r="F18" s="287">
        <v>1051.0575670000001</v>
      </c>
      <c r="G18" s="303">
        <v>0.60915620283896499</v>
      </c>
      <c r="H18" s="291">
        <v>1672.607334</v>
      </c>
      <c r="I18" s="287">
        <v>879.829882</v>
      </c>
      <c r="J18" s="303">
        <v>0.52602297270567866</v>
      </c>
      <c r="K18" s="291">
        <v>1655.9973660000003</v>
      </c>
      <c r="L18" s="287">
        <v>1006.0925560000001</v>
      </c>
      <c r="M18" s="303">
        <v>0.60754478035806236</v>
      </c>
      <c r="N18" s="229">
        <v>6863.4668550000006</v>
      </c>
      <c r="O18" s="229">
        <v>4029.6796360000003</v>
      </c>
      <c r="P18" s="254">
        <v>0.58712014221565001</v>
      </c>
      <c r="Q18" s="130"/>
      <c r="R18" s="121"/>
      <c r="S18" s="121"/>
    </row>
    <row r="19" spans="1:19" x14ac:dyDescent="0.2">
      <c r="A19" s="170" t="s">
        <v>3</v>
      </c>
      <c r="B19" s="291">
        <v>0</v>
      </c>
      <c r="C19" s="287">
        <v>0</v>
      </c>
      <c r="D19" s="303">
        <v>0</v>
      </c>
      <c r="E19" s="291">
        <v>0</v>
      </c>
      <c r="F19" s="287">
        <v>0</v>
      </c>
      <c r="G19" s="303">
        <v>0</v>
      </c>
      <c r="H19" s="291">
        <v>0</v>
      </c>
      <c r="I19" s="287">
        <v>0</v>
      </c>
      <c r="J19" s="303">
        <v>0</v>
      </c>
      <c r="K19" s="291">
        <v>0</v>
      </c>
      <c r="L19" s="287">
        <v>0</v>
      </c>
      <c r="M19" s="303">
        <v>0</v>
      </c>
      <c r="N19" s="229">
        <v>0</v>
      </c>
      <c r="O19" s="229">
        <v>0</v>
      </c>
      <c r="P19" s="254">
        <v>0</v>
      </c>
      <c r="Q19" s="130"/>
      <c r="R19" s="121"/>
      <c r="S19" s="121"/>
    </row>
    <row r="20" spans="1:19" x14ac:dyDescent="0.2">
      <c r="A20" s="170" t="s">
        <v>31</v>
      </c>
      <c r="B20" s="291">
        <v>315.468053</v>
      </c>
      <c r="C20" s="287">
        <v>15.536953000000002</v>
      </c>
      <c r="D20" s="303">
        <v>4.9250479889321797E-2</v>
      </c>
      <c r="E20" s="291">
        <v>115.09209199999999</v>
      </c>
      <c r="F20" s="287">
        <v>5.4856219999999993</v>
      </c>
      <c r="G20" s="303">
        <v>4.7662892425311028E-2</v>
      </c>
      <c r="H20" s="291">
        <v>66.887529000000029</v>
      </c>
      <c r="I20" s="287">
        <v>4.7918190000000003</v>
      </c>
      <c r="J20" s="303">
        <v>7.1639946513796293E-2</v>
      </c>
      <c r="K20" s="291">
        <v>110.14119099999998</v>
      </c>
      <c r="L20" s="287">
        <v>6.8636459999999992</v>
      </c>
      <c r="M20" s="303">
        <v>6.2316794812941514E-2</v>
      </c>
      <c r="N20" s="229">
        <v>607.58886499999994</v>
      </c>
      <c r="O20" s="229">
        <v>32.678040000000003</v>
      </c>
      <c r="P20" s="254">
        <v>5.378314495608804E-2</v>
      </c>
      <c r="Q20" s="130"/>
      <c r="R20" s="121"/>
      <c r="S20" s="121"/>
    </row>
    <row r="21" spans="1:19" x14ac:dyDescent="0.2">
      <c r="A21" s="170" t="s">
        <v>30</v>
      </c>
      <c r="B21" s="291">
        <v>9796.2604192728159</v>
      </c>
      <c r="C21" s="287">
        <v>3580.6376560000012</v>
      </c>
      <c r="D21" s="303">
        <v>0.36551066455477044</v>
      </c>
      <c r="E21" s="291">
        <v>4726.3457746302556</v>
      </c>
      <c r="F21" s="287">
        <v>1636.6827020000005</v>
      </c>
      <c r="G21" s="303">
        <v>0.3462892433273228</v>
      </c>
      <c r="H21" s="291">
        <v>3201.7954772171911</v>
      </c>
      <c r="I21" s="287">
        <v>1305.5493870000007</v>
      </c>
      <c r="J21" s="303">
        <v>0.40775539733559313</v>
      </c>
      <c r="K21" s="291">
        <v>8886.3415132762748</v>
      </c>
      <c r="L21" s="287">
        <v>3622.0088150000015</v>
      </c>
      <c r="M21" s="303">
        <v>0.40759279953270844</v>
      </c>
      <c r="N21" s="229">
        <v>26610.743184396539</v>
      </c>
      <c r="O21" s="229">
        <v>10144.878560000005</v>
      </c>
      <c r="P21" s="254">
        <v>0.38123244021040908</v>
      </c>
      <c r="Q21" s="130"/>
      <c r="R21" s="121"/>
      <c r="S21" s="121"/>
    </row>
    <row r="22" spans="1:19" s="77" customFormat="1" ht="11.25" x14ac:dyDescent="0.2">
      <c r="A22" s="199"/>
      <c r="B22" s="4"/>
      <c r="C22" s="4"/>
      <c r="D22" s="4"/>
      <c r="E22" s="4"/>
      <c r="F22" s="4"/>
      <c r="G22" s="4"/>
      <c r="H22" s="4"/>
      <c r="I22" s="4"/>
      <c r="P22" s="3"/>
    </row>
    <row r="23" spans="1:19" x14ac:dyDescent="0.2">
      <c r="A23" s="119"/>
      <c r="B23" s="25"/>
      <c r="C23" s="7"/>
      <c r="D23" s="7"/>
      <c r="E23" s="7"/>
      <c r="F23" s="7"/>
      <c r="G23" s="7"/>
      <c r="H23" s="7"/>
      <c r="I23" s="7"/>
      <c r="S23" s="133"/>
    </row>
    <row r="24" spans="1:19" x14ac:dyDescent="0.2">
      <c r="A24" s="119"/>
      <c r="B24" s="25"/>
    </row>
    <row r="25" spans="1:19" x14ac:dyDescent="0.2">
      <c r="A25" s="119"/>
      <c r="B25" s="25"/>
      <c r="C25" s="78"/>
      <c r="D25" s="78"/>
      <c r="E25" s="78"/>
      <c r="F25" s="78"/>
      <c r="G25" s="78"/>
      <c r="H25" s="78"/>
      <c r="I25" s="78"/>
      <c r="J25" s="78"/>
    </row>
    <row r="26" spans="1:19" x14ac:dyDescent="0.2">
      <c r="A26" s="119"/>
      <c r="B26" s="25"/>
      <c r="C26" s="78"/>
      <c r="D26" s="78"/>
      <c r="E26" s="78"/>
      <c r="F26" s="78"/>
      <c r="G26" s="78"/>
      <c r="H26" s="78"/>
      <c r="I26" s="78"/>
      <c r="J26" s="78"/>
    </row>
    <row r="27" spans="1:19" x14ac:dyDescent="0.2">
      <c r="A27" s="119"/>
      <c r="B27" s="25"/>
    </row>
    <row r="28" spans="1:19" x14ac:dyDescent="0.2">
      <c r="A28" s="119"/>
      <c r="B28" s="25"/>
    </row>
    <row r="29" spans="1:19" x14ac:dyDescent="0.2">
      <c r="A29" s="119"/>
      <c r="B29" s="25"/>
    </row>
    <row r="30" spans="1:19" x14ac:dyDescent="0.2">
      <c r="A30" s="119"/>
      <c r="B30" s="25"/>
    </row>
    <row r="31" spans="1:19" x14ac:dyDescent="0.2">
      <c r="A31" s="119"/>
      <c r="B31" s="25"/>
    </row>
    <row r="32" spans="1:19" x14ac:dyDescent="0.2">
      <c r="A32" s="119"/>
      <c r="B32" s="25"/>
    </row>
    <row r="33" spans="1:2" x14ac:dyDescent="0.2">
      <c r="A33" s="119"/>
      <c r="B33" s="25"/>
    </row>
    <row r="34" spans="1:2" x14ac:dyDescent="0.2">
      <c r="A34" s="119"/>
      <c r="B34" s="25"/>
    </row>
    <row r="35" spans="1:2" x14ac:dyDescent="0.2">
      <c r="A35" s="119"/>
      <c r="B35" s="25"/>
    </row>
    <row r="36" spans="1:2" x14ac:dyDescent="0.2">
      <c r="A36" s="119"/>
      <c r="B36" s="25"/>
    </row>
    <row r="37" spans="1:2" x14ac:dyDescent="0.2">
      <c r="A37" s="119"/>
      <c r="B37" s="25"/>
    </row>
    <row r="38" spans="1:2" x14ac:dyDescent="0.2">
      <c r="A38" s="119"/>
      <c r="B38" s="25"/>
    </row>
  </sheetData>
  <mergeCells count="6">
    <mergeCell ref="N3:P3"/>
    <mergeCell ref="A3:A4"/>
    <mergeCell ref="B3:D3"/>
    <mergeCell ref="E3:G3"/>
    <mergeCell ref="H3:J3"/>
    <mergeCell ref="K3:M3"/>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45"/>
  <dimension ref="A1:S41"/>
  <sheetViews>
    <sheetView showGridLines="0" view="pageBreakPreview" zoomScaleNormal="100" zoomScaleSheetLayoutView="100" workbookViewId="0">
      <selection activeCell="B21" sqref="B21:F22"/>
    </sheetView>
  </sheetViews>
  <sheetFormatPr defaultColWidth="9.140625" defaultRowHeight="12" x14ac:dyDescent="0.2"/>
  <cols>
    <col min="1" max="1" width="29.7109375" style="66" customWidth="1"/>
    <col min="2" max="6" width="10.7109375" style="66" customWidth="1"/>
    <col min="7" max="7" width="11.42578125" style="66" bestFit="1" customWidth="1"/>
    <col min="8" max="10" width="9.140625" style="66"/>
    <col min="11" max="11" width="9.140625" style="66" customWidth="1"/>
    <col min="12" max="12" width="12.7109375" style="66" customWidth="1"/>
    <col min="13" max="16384" width="9.140625" style="66"/>
  </cols>
  <sheetData>
    <row r="1" spans="1:12" s="133" customFormat="1" ht="20.25" x14ac:dyDescent="0.3">
      <c r="A1" s="183" t="s">
        <v>296</v>
      </c>
      <c r="L1" s="251" t="str">
        <f>'3'!N1</f>
        <v>2023</v>
      </c>
    </row>
    <row r="2" spans="1:12" s="76" customFormat="1" ht="18" x14ac:dyDescent="0.25">
      <c r="A2" s="247" t="s">
        <v>297</v>
      </c>
      <c r="B2" s="149"/>
      <c r="C2" s="149"/>
      <c r="D2" s="149"/>
      <c r="E2" s="149"/>
    </row>
    <row r="3" spans="1:12" ht="6" customHeight="1" x14ac:dyDescent="0.2">
      <c r="A3" s="7"/>
      <c r="B3" s="7"/>
      <c r="C3" s="7"/>
      <c r="D3" s="7"/>
      <c r="E3" s="7"/>
    </row>
    <row r="4" spans="1:12" s="74" customFormat="1" x14ac:dyDescent="0.2">
      <c r="A4" s="255"/>
      <c r="B4" s="232" t="s">
        <v>42</v>
      </c>
      <c r="C4" s="232" t="s">
        <v>43</v>
      </c>
      <c r="D4" s="232" t="s">
        <v>44</v>
      </c>
      <c r="E4" s="232" t="s">
        <v>45</v>
      </c>
      <c r="F4" s="232" t="s">
        <v>7</v>
      </c>
      <c r="H4" s="188"/>
      <c r="I4" s="188"/>
      <c r="J4" s="188"/>
      <c r="K4" s="188"/>
      <c r="L4" s="188"/>
    </row>
    <row r="5" spans="1:12" s="74" customFormat="1" x14ac:dyDescent="0.2">
      <c r="A5" s="255" t="s">
        <v>178</v>
      </c>
      <c r="B5" s="256">
        <v>59492.390077321405</v>
      </c>
      <c r="C5" s="256">
        <v>33647.194626035664</v>
      </c>
      <c r="D5" s="256">
        <v>26175.937773657737</v>
      </c>
      <c r="E5" s="256">
        <v>50852.251834295188</v>
      </c>
      <c r="F5" s="205">
        <f t="shared" ref="F5:F11" si="0">SUM(B5:E5)</f>
        <v>170167.77431131</v>
      </c>
      <c r="H5" s="147">
        <v>2017</v>
      </c>
      <c r="I5" s="188"/>
      <c r="J5" s="188"/>
      <c r="K5" s="188"/>
      <c r="L5" s="188"/>
    </row>
    <row r="6" spans="1:12" s="74" customFormat="1" x14ac:dyDescent="0.2">
      <c r="A6" s="255" t="s">
        <v>179</v>
      </c>
      <c r="B6" s="256">
        <v>59760.704269635316</v>
      </c>
      <c r="C6" s="256">
        <v>28688.566620999998</v>
      </c>
      <c r="D6" s="256">
        <v>24452.443356056858</v>
      </c>
      <c r="E6" s="256">
        <v>50022.54916319999</v>
      </c>
      <c r="F6" s="205">
        <f t="shared" si="0"/>
        <v>162924.26340989216</v>
      </c>
      <c r="H6" s="147">
        <f>+H5+1</f>
        <v>2018</v>
      </c>
      <c r="I6" s="188"/>
      <c r="J6" s="188"/>
      <c r="K6" s="188"/>
      <c r="L6" s="188"/>
    </row>
    <row r="7" spans="1:12" s="74" customFormat="1" x14ac:dyDescent="0.2">
      <c r="A7" s="255" t="s">
        <v>192</v>
      </c>
      <c r="B7" s="256">
        <v>55809.228224338687</v>
      </c>
      <c r="C7" s="256">
        <v>32753.71361992339</v>
      </c>
      <c r="D7" s="256">
        <v>24978.363623037163</v>
      </c>
      <c r="E7" s="256">
        <v>48372.261379309275</v>
      </c>
      <c r="F7" s="205">
        <f t="shared" si="0"/>
        <v>161913.56684660853</v>
      </c>
      <c r="H7" s="147">
        <f>+H6+1</f>
        <v>2019</v>
      </c>
      <c r="I7" s="188"/>
      <c r="J7" s="188"/>
      <c r="K7" s="188"/>
      <c r="L7" s="188"/>
    </row>
    <row r="8" spans="1:12" s="74" customFormat="1" x14ac:dyDescent="0.2">
      <c r="A8" s="255" t="s">
        <v>198</v>
      </c>
      <c r="B8" s="256">
        <v>53528.76771021785</v>
      </c>
      <c r="C8" s="256">
        <v>31489.553688778622</v>
      </c>
      <c r="D8" s="256">
        <v>24527.664056400004</v>
      </c>
      <c r="E8" s="256">
        <v>47371.722850400001</v>
      </c>
      <c r="F8" s="205">
        <f t="shared" si="0"/>
        <v>156917.70830579646</v>
      </c>
      <c r="H8" s="311"/>
      <c r="I8" s="188"/>
      <c r="J8" s="188"/>
      <c r="K8" s="188"/>
      <c r="L8" s="188"/>
    </row>
    <row r="9" spans="1:12" s="74" customFormat="1" x14ac:dyDescent="0.2">
      <c r="A9" s="255" t="s">
        <v>207</v>
      </c>
      <c r="B9" s="256">
        <v>55541.375279728229</v>
      </c>
      <c r="C9" s="256">
        <v>33762.132468309996</v>
      </c>
      <c r="D9" s="256">
        <v>24376.239993047431</v>
      </c>
      <c r="E9" s="256">
        <v>48025.460575200006</v>
      </c>
      <c r="F9" s="205">
        <f t="shared" si="0"/>
        <v>161705.20831628566</v>
      </c>
      <c r="H9" s="311"/>
      <c r="I9" s="188"/>
      <c r="J9" s="188"/>
      <c r="K9" s="188"/>
      <c r="L9" s="188"/>
    </row>
    <row r="10" spans="1:12" s="74" customFormat="1" x14ac:dyDescent="0.2">
      <c r="A10" s="255" t="s">
        <v>310</v>
      </c>
      <c r="B10" s="256">
        <v>51649.8799137733</v>
      </c>
      <c r="C10" s="256">
        <v>30879.657070071997</v>
      </c>
      <c r="D10" s="256">
        <v>24270.988412999999</v>
      </c>
      <c r="E10" s="256">
        <v>44292.940444376</v>
      </c>
      <c r="F10" s="205">
        <f t="shared" si="0"/>
        <v>151093.46584122127</v>
      </c>
      <c r="H10" s="311"/>
      <c r="I10" s="188"/>
      <c r="J10" s="188"/>
      <c r="K10" s="188"/>
      <c r="L10" s="188"/>
    </row>
    <row r="11" spans="1:12" s="74" customFormat="1" x14ac:dyDescent="0.2">
      <c r="A11" s="255" t="s">
        <v>318</v>
      </c>
      <c r="B11" s="256">
        <f>+'3'!B5</f>
        <v>47947.32585420915</v>
      </c>
      <c r="C11" s="256">
        <f>+'3'!E5</f>
        <v>29448.770146895615</v>
      </c>
      <c r="D11" s="256">
        <f>+'3'!H5</f>
        <v>21427.777402999996</v>
      </c>
      <c r="E11" s="256">
        <f>+'3'!K5</f>
        <v>42099.155503999995</v>
      </c>
      <c r="F11" s="205">
        <f t="shared" si="0"/>
        <v>140923.02890810475</v>
      </c>
      <c r="H11" s="311"/>
      <c r="I11" s="188"/>
      <c r="J11" s="188"/>
      <c r="K11" s="188"/>
      <c r="L11" s="188"/>
    </row>
    <row r="12" spans="1:12" s="74" customFormat="1" x14ac:dyDescent="0.2">
      <c r="A12" s="255" t="s">
        <v>177</v>
      </c>
      <c r="B12" s="205">
        <f>+B11-B10</f>
        <v>-3702.5540595641505</v>
      </c>
      <c r="C12" s="205">
        <f t="shared" ref="C12:F12" si="1">+C11-C10</f>
        <v>-1430.886923176382</v>
      </c>
      <c r="D12" s="205">
        <f t="shared" si="1"/>
        <v>-2843.2110100000027</v>
      </c>
      <c r="E12" s="205">
        <f t="shared" si="1"/>
        <v>-2193.7849403760047</v>
      </c>
      <c r="F12" s="205">
        <f t="shared" si="1"/>
        <v>-10170.436933116522</v>
      </c>
      <c r="H12" s="188"/>
      <c r="I12" s="188"/>
      <c r="J12" s="188"/>
      <c r="K12" s="188"/>
      <c r="L12" s="188"/>
    </row>
    <row r="13" spans="1:12" s="74" customFormat="1" x14ac:dyDescent="0.2">
      <c r="A13" s="257" t="s">
        <v>177</v>
      </c>
      <c r="B13" s="211">
        <f>+(B11-B10)/B10</f>
        <v>-7.1685627648028716E-2</v>
      </c>
      <c r="C13" s="211">
        <f t="shared" ref="C13:E13" si="2">+(C11-C10)/C10</f>
        <v>-4.63375263504196E-2</v>
      </c>
      <c r="D13" s="211">
        <f t="shared" si="2"/>
        <v>-0.11714442616095211</v>
      </c>
      <c r="E13" s="211">
        <f t="shared" si="2"/>
        <v>-4.9528997586669725E-2</v>
      </c>
      <c r="F13" s="211">
        <f t="shared" ref="F13" si="3">+(F11-F10)/F10</f>
        <v>-6.7312222116899953E-2</v>
      </c>
      <c r="H13" s="188"/>
      <c r="I13" s="188"/>
      <c r="J13" s="188"/>
      <c r="K13" s="188"/>
      <c r="L13" s="188"/>
    </row>
    <row r="14" spans="1:12" s="74" customFormat="1" x14ac:dyDescent="0.2">
      <c r="A14" s="255" t="s">
        <v>181</v>
      </c>
      <c r="B14" s="256">
        <v>37510.164867892709</v>
      </c>
      <c r="C14" s="256">
        <v>16101.258851967654</v>
      </c>
      <c r="D14" s="256">
        <v>10892.098498398203</v>
      </c>
      <c r="E14" s="256">
        <v>29809.263052627972</v>
      </c>
      <c r="F14" s="205">
        <f t="shared" ref="F14:F19" si="4">SUM(B14:E14)</f>
        <v>94312.785270886539</v>
      </c>
      <c r="H14" s="188"/>
      <c r="I14" s="188"/>
      <c r="J14" s="188"/>
      <c r="K14" s="188"/>
      <c r="L14" s="188"/>
    </row>
    <row r="15" spans="1:12" s="74" customFormat="1" x14ac:dyDescent="0.2">
      <c r="A15" s="255" t="s">
        <v>182</v>
      </c>
      <c r="B15" s="256">
        <v>38059.708081806333</v>
      </c>
      <c r="C15" s="256">
        <v>12376.442392000001</v>
      </c>
      <c r="D15" s="256">
        <v>9704.6084629196266</v>
      </c>
      <c r="E15" s="256">
        <v>28893.454441721136</v>
      </c>
      <c r="F15" s="205">
        <f t="shared" si="4"/>
        <v>89034.213378447108</v>
      </c>
      <c r="H15" s="188"/>
      <c r="I15" s="188"/>
      <c r="J15" s="188"/>
      <c r="K15" s="188"/>
      <c r="L15" s="188"/>
    </row>
    <row r="16" spans="1:12" s="74" customFormat="1" x14ac:dyDescent="0.2">
      <c r="A16" s="255" t="s">
        <v>193</v>
      </c>
      <c r="B16" s="256">
        <v>34400.185867995431</v>
      </c>
      <c r="C16" s="256">
        <v>15804.078629958018</v>
      </c>
      <c r="D16" s="256">
        <v>10045.79911108522</v>
      </c>
      <c r="E16" s="256">
        <v>27517.002409825865</v>
      </c>
      <c r="F16" s="205">
        <f t="shared" si="4"/>
        <v>87767.066018864542</v>
      </c>
      <c r="H16" s="188"/>
      <c r="I16" s="188"/>
      <c r="J16" s="188"/>
      <c r="K16" s="188"/>
      <c r="L16" s="188"/>
    </row>
    <row r="17" spans="1:19" s="74" customFormat="1" x14ac:dyDescent="0.2">
      <c r="A17" s="255" t="s">
        <v>199</v>
      </c>
      <c r="B17" s="256">
        <v>32870.945788518613</v>
      </c>
      <c r="C17" s="256">
        <v>14818.914658930849</v>
      </c>
      <c r="D17" s="256">
        <v>9700.1600115525835</v>
      </c>
      <c r="E17" s="256">
        <v>28538.475790229295</v>
      </c>
      <c r="F17" s="205">
        <f t="shared" si="4"/>
        <v>85928.496249231335</v>
      </c>
      <c r="H17" s="188"/>
      <c r="I17" s="188"/>
      <c r="J17" s="188"/>
      <c r="K17" s="188"/>
      <c r="L17" s="188"/>
    </row>
    <row r="18" spans="1:19" s="74" customFormat="1" x14ac:dyDescent="0.2">
      <c r="A18" s="255" t="s">
        <v>208</v>
      </c>
      <c r="B18" s="256">
        <v>35884.338605227051</v>
      </c>
      <c r="C18" s="256">
        <v>17769.04911468277</v>
      </c>
      <c r="D18" s="256">
        <v>9774.41938479083</v>
      </c>
      <c r="E18" s="256">
        <v>29062.793518273029</v>
      </c>
      <c r="F18" s="205">
        <f t="shared" si="4"/>
        <v>92490.600622973681</v>
      </c>
      <c r="H18" s="188"/>
      <c r="I18" s="188"/>
      <c r="J18" s="188"/>
      <c r="K18" s="188"/>
      <c r="L18" s="188"/>
    </row>
    <row r="19" spans="1:19" s="74" customFormat="1" x14ac:dyDescent="0.2">
      <c r="A19" s="255" t="s">
        <v>311</v>
      </c>
      <c r="B19" s="256">
        <v>31881.908243022164</v>
      </c>
      <c r="C19" s="256">
        <v>14755.739691572808</v>
      </c>
      <c r="D19" s="256">
        <v>9897.3190016545013</v>
      </c>
      <c r="E19" s="256">
        <v>25535.021715121322</v>
      </c>
      <c r="F19" s="205">
        <f t="shared" si="4"/>
        <v>82069.988651370804</v>
      </c>
      <c r="H19" s="188"/>
      <c r="I19" s="188"/>
      <c r="J19" s="188"/>
      <c r="K19" s="188"/>
      <c r="L19" s="188"/>
    </row>
    <row r="20" spans="1:19" s="74" customFormat="1" x14ac:dyDescent="0.2">
      <c r="A20" s="255" t="s">
        <v>319</v>
      </c>
      <c r="B20" s="256">
        <v>29484.432911276286</v>
      </c>
      <c r="C20" s="256">
        <v>14352.910966146559</v>
      </c>
      <c r="D20" s="256">
        <v>8028.099451</v>
      </c>
      <c r="E20" s="256">
        <v>23937.290303095695</v>
      </c>
      <c r="F20" s="205">
        <f>SUM(B20:E20)</f>
        <v>75802.733631518538</v>
      </c>
      <c r="H20" s="188"/>
      <c r="I20" s="188"/>
      <c r="J20" s="188"/>
      <c r="K20" s="188"/>
      <c r="L20" s="188"/>
    </row>
    <row r="21" spans="1:19" s="74" customFormat="1" x14ac:dyDescent="0.2">
      <c r="A21" s="255" t="s">
        <v>180</v>
      </c>
      <c r="B21" s="205">
        <f>+B20-B19</f>
        <v>-2397.4753317458781</v>
      </c>
      <c r="C21" s="205">
        <f t="shared" ref="C21" si="5">+C20-C19</f>
        <v>-402.82872542624864</v>
      </c>
      <c r="D21" s="205">
        <f t="shared" ref="D21" si="6">+D20-D19</f>
        <v>-1869.2195506545013</v>
      </c>
      <c r="E21" s="205">
        <f t="shared" ref="E21" si="7">+E20-E19</f>
        <v>-1597.7314120256269</v>
      </c>
      <c r="F21" s="205">
        <f t="shared" ref="F21" si="8">+F20-F19</f>
        <v>-6267.2550198522658</v>
      </c>
      <c r="H21" s="188"/>
      <c r="I21" s="188"/>
      <c r="J21" s="188"/>
      <c r="K21" s="188"/>
      <c r="L21" s="188"/>
    </row>
    <row r="22" spans="1:19" s="74" customFormat="1" x14ac:dyDescent="0.2">
      <c r="A22" s="257" t="s">
        <v>180</v>
      </c>
      <c r="B22" s="211">
        <f>+(B20-B19)/B19</f>
        <v>-7.5198614633445029E-2</v>
      </c>
      <c r="C22" s="211">
        <f t="shared" ref="C22:F22" si="9">+(C20-C19)/C19</f>
        <v>-2.7299798847516217E-2</v>
      </c>
      <c r="D22" s="211">
        <f t="shared" si="9"/>
        <v>-0.1888612007294127</v>
      </c>
      <c r="E22" s="211">
        <f t="shared" si="9"/>
        <v>-6.2570199855341527E-2</v>
      </c>
      <c r="F22" s="211">
        <f t="shared" si="9"/>
        <v>-7.6364760405600279E-2</v>
      </c>
      <c r="H22" s="188"/>
      <c r="I22" s="188"/>
      <c r="J22" s="188"/>
      <c r="K22" s="188" t="s">
        <v>217</v>
      </c>
      <c r="L22" s="188"/>
    </row>
    <row r="23" spans="1:19" s="77" customFormat="1" ht="11.25" x14ac:dyDescent="0.2">
      <c r="F23" s="99"/>
      <c r="H23" s="312"/>
      <c r="I23" s="312"/>
      <c r="J23" s="312"/>
      <c r="K23" s="312"/>
      <c r="L23" s="312"/>
    </row>
    <row r="24" spans="1:19" x14ac:dyDescent="0.2">
      <c r="A24" s="146"/>
      <c r="B24" s="146"/>
      <c r="C24" s="146"/>
      <c r="D24" s="146"/>
      <c r="E24" s="146"/>
      <c r="F24" s="146"/>
      <c r="G24" s="146"/>
      <c r="H24" s="146"/>
      <c r="I24" s="146"/>
      <c r="J24" s="146"/>
      <c r="K24" s="146"/>
      <c r="L24" s="146"/>
    </row>
    <row r="25" spans="1:19" x14ac:dyDescent="0.2">
      <c r="A25" s="146"/>
      <c r="B25" s="146"/>
      <c r="C25" s="146"/>
      <c r="D25" s="146"/>
      <c r="E25" s="146"/>
      <c r="F25" s="146"/>
      <c r="G25" s="146"/>
      <c r="H25" s="146"/>
      <c r="I25" s="146"/>
      <c r="J25" s="146"/>
      <c r="K25" s="146"/>
      <c r="L25" s="146"/>
    </row>
    <row r="26" spans="1:19" x14ac:dyDescent="0.2">
      <c r="A26" s="146"/>
      <c r="B26" s="146"/>
      <c r="C26" s="146"/>
      <c r="D26" s="146"/>
      <c r="E26" s="146"/>
      <c r="F26" s="146"/>
      <c r="G26" s="146"/>
      <c r="H26" s="146"/>
      <c r="I26" s="146"/>
      <c r="J26" s="146"/>
      <c r="K26" s="146"/>
      <c r="L26" s="146"/>
    </row>
    <row r="27" spans="1:19" x14ac:dyDescent="0.2">
      <c r="A27" s="146"/>
      <c r="B27" s="146"/>
      <c r="C27" s="146"/>
      <c r="D27" s="146"/>
      <c r="E27" s="146"/>
      <c r="F27" s="146"/>
      <c r="G27" s="146"/>
      <c r="H27" s="146"/>
      <c r="I27" s="146"/>
      <c r="J27" s="146"/>
      <c r="K27" s="146"/>
      <c r="L27" s="146"/>
    </row>
    <row r="28" spans="1:19" x14ac:dyDescent="0.2">
      <c r="A28" s="146"/>
      <c r="B28" s="146"/>
      <c r="C28" s="146"/>
      <c r="D28" s="146"/>
      <c r="E28" s="146"/>
      <c r="F28" s="146"/>
      <c r="G28" s="146"/>
      <c r="H28" s="146"/>
      <c r="I28" s="146"/>
      <c r="J28" s="146"/>
      <c r="K28" s="146"/>
      <c r="L28" s="146"/>
    </row>
    <row r="29" spans="1:19" x14ac:dyDescent="0.2">
      <c r="A29" s="146"/>
      <c r="B29" s="146"/>
      <c r="C29" s="146"/>
      <c r="D29" s="146"/>
      <c r="E29" s="146"/>
      <c r="F29" s="146"/>
      <c r="G29" s="146"/>
      <c r="H29" s="146"/>
      <c r="I29" s="146"/>
      <c r="J29" s="146"/>
      <c r="K29" s="146"/>
      <c r="L29" s="146"/>
    </row>
    <row r="30" spans="1:19" x14ac:dyDescent="0.2">
      <c r="A30" s="146"/>
      <c r="B30" s="146"/>
      <c r="C30" s="146"/>
      <c r="D30" s="146"/>
      <c r="E30" s="146"/>
      <c r="F30" s="146"/>
      <c r="G30" s="146"/>
      <c r="H30" s="146"/>
      <c r="I30" s="146"/>
      <c r="J30" s="146"/>
      <c r="K30" s="146"/>
      <c r="L30" s="146"/>
    </row>
    <row r="31" spans="1:19" x14ac:dyDescent="0.2">
      <c r="A31" s="146"/>
      <c r="B31" s="146"/>
      <c r="C31" s="146"/>
      <c r="D31" s="146"/>
      <c r="E31" s="146"/>
      <c r="F31" s="146"/>
      <c r="G31" s="146"/>
      <c r="H31" s="146"/>
      <c r="I31" s="146"/>
      <c r="J31" s="146"/>
      <c r="K31" s="146"/>
      <c r="L31" s="146"/>
    </row>
    <row r="32" spans="1:19" x14ac:dyDescent="0.2">
      <c r="A32" s="146"/>
      <c r="B32" s="146"/>
      <c r="C32" s="146"/>
      <c r="D32" s="146"/>
      <c r="E32" s="146"/>
      <c r="F32" s="146"/>
      <c r="G32" s="146"/>
      <c r="H32" s="146"/>
      <c r="I32" s="146"/>
      <c r="J32" s="146"/>
      <c r="K32" s="146"/>
      <c r="L32" s="146"/>
      <c r="P32" s="79"/>
      <c r="Q32" s="79"/>
      <c r="R32" s="79"/>
      <c r="S32" s="79"/>
    </row>
    <row r="33" spans="1:19" x14ac:dyDescent="0.2">
      <c r="A33" s="146"/>
      <c r="B33" s="146"/>
      <c r="C33" s="146"/>
      <c r="D33" s="146"/>
      <c r="E33" s="146"/>
      <c r="F33" s="146"/>
      <c r="G33" s="146"/>
      <c r="H33" s="146"/>
      <c r="I33" s="146"/>
      <c r="J33" s="146"/>
      <c r="K33" s="146"/>
      <c r="L33" s="146"/>
      <c r="Q33" s="129"/>
      <c r="R33" s="129"/>
      <c r="S33" s="129"/>
    </row>
    <row r="34" spans="1:19" x14ac:dyDescent="0.2">
      <c r="A34" s="146"/>
      <c r="B34" s="146"/>
      <c r="C34" s="146"/>
      <c r="D34" s="146"/>
      <c r="E34" s="146"/>
      <c r="F34" s="146"/>
      <c r="G34" s="146"/>
      <c r="H34" s="146"/>
      <c r="I34" s="146"/>
      <c r="J34" s="146"/>
      <c r="K34" s="146"/>
      <c r="L34" s="146"/>
      <c r="Q34" s="129"/>
      <c r="R34" s="129"/>
      <c r="S34" s="129"/>
    </row>
    <row r="35" spans="1:19" x14ac:dyDescent="0.2">
      <c r="A35" s="146"/>
      <c r="B35" s="146"/>
      <c r="C35" s="146"/>
      <c r="D35" s="146"/>
      <c r="E35" s="146"/>
      <c r="F35" s="146"/>
      <c r="G35" s="146"/>
      <c r="H35" s="146"/>
      <c r="I35" s="146"/>
      <c r="J35" s="146"/>
      <c r="K35" s="146"/>
      <c r="L35" s="146"/>
    </row>
    <row r="36" spans="1:19" x14ac:dyDescent="0.2">
      <c r="A36" s="146"/>
      <c r="B36" s="146"/>
      <c r="C36" s="146"/>
      <c r="D36" s="146"/>
      <c r="E36" s="146"/>
      <c r="F36" s="146"/>
      <c r="G36" s="146"/>
      <c r="H36" s="146"/>
      <c r="I36" s="146"/>
      <c r="J36" s="146"/>
      <c r="K36" s="146"/>
      <c r="L36" s="146"/>
    </row>
    <row r="37" spans="1:19" x14ac:dyDescent="0.2">
      <c r="A37" s="146"/>
      <c r="B37" s="146"/>
      <c r="C37" s="146"/>
      <c r="D37" s="146"/>
      <c r="E37" s="146"/>
      <c r="F37" s="146"/>
      <c r="G37" s="146"/>
      <c r="H37" s="146"/>
      <c r="I37" s="146"/>
      <c r="J37" s="146"/>
      <c r="K37" s="146"/>
      <c r="L37" s="146"/>
    </row>
    <row r="38" spans="1:19" x14ac:dyDescent="0.2">
      <c r="A38" s="146"/>
      <c r="B38" s="146"/>
      <c r="C38" s="146"/>
      <c r="D38" s="146"/>
      <c r="E38" s="146"/>
      <c r="F38" s="146"/>
      <c r="G38" s="146"/>
      <c r="H38" s="146"/>
      <c r="I38" s="146"/>
      <c r="J38" s="146"/>
      <c r="K38" s="146"/>
      <c r="L38" s="146"/>
    </row>
    <row r="39" spans="1:19" x14ac:dyDescent="0.2">
      <c r="A39" s="146"/>
      <c r="B39" s="146"/>
      <c r="C39" s="146"/>
      <c r="D39" s="146"/>
      <c r="E39" s="146"/>
      <c r="F39" s="146"/>
      <c r="G39" s="146"/>
      <c r="H39" s="146"/>
      <c r="I39" s="146"/>
      <c r="J39" s="146"/>
      <c r="K39" s="146"/>
      <c r="L39" s="146"/>
    </row>
    <row r="40" spans="1:19" x14ac:dyDescent="0.2">
      <c r="A40" s="146"/>
      <c r="B40" s="146"/>
      <c r="C40" s="146"/>
      <c r="D40" s="146"/>
      <c r="E40" s="146"/>
      <c r="F40" s="146"/>
      <c r="G40" s="146"/>
      <c r="H40" s="146"/>
      <c r="I40" s="146"/>
      <c r="J40" s="146"/>
      <c r="K40" s="146"/>
      <c r="L40" s="146"/>
    </row>
    <row r="41" spans="1:19" x14ac:dyDescent="0.2">
      <c r="A41" s="146"/>
      <c r="B41" s="146"/>
      <c r="C41" s="146"/>
      <c r="D41" s="146"/>
      <c r="E41" s="146"/>
      <c r="F41" s="146"/>
      <c r="G41" s="146"/>
      <c r="H41" s="146"/>
      <c r="I41" s="146"/>
      <c r="J41" s="146"/>
      <c r="K41" s="146"/>
      <c r="L41" s="146"/>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46"/>
  <dimension ref="A1:N42"/>
  <sheetViews>
    <sheetView showGridLines="0" view="pageBreakPreview" zoomScaleNormal="70" zoomScaleSheetLayoutView="100" workbookViewId="0">
      <selection activeCell="B13" sqref="B13:M18"/>
    </sheetView>
  </sheetViews>
  <sheetFormatPr defaultColWidth="9.140625" defaultRowHeight="12.75" x14ac:dyDescent="0.2"/>
  <cols>
    <col min="1" max="1" width="29" style="136" customWidth="1"/>
    <col min="2" max="7" width="8.7109375" style="136" customWidth="1"/>
    <col min="8" max="14" width="8.85546875" style="136" customWidth="1"/>
    <col min="15" max="16384" width="9.140625" style="136"/>
  </cols>
  <sheetData>
    <row r="1" spans="1:14" ht="18" x14ac:dyDescent="0.25">
      <c r="A1" s="247" t="s">
        <v>298</v>
      </c>
      <c r="N1" s="251" t="str">
        <f>'3'!N1</f>
        <v>2023</v>
      </c>
    </row>
    <row r="2" spans="1:14" s="74" customFormat="1" ht="6" customHeight="1" x14ac:dyDescent="0.2"/>
    <row r="3" spans="1:14" s="74" customFormat="1" ht="12" x14ac:dyDescent="0.2">
      <c r="A3" s="255"/>
      <c r="B3" s="232" t="s">
        <v>8</v>
      </c>
      <c r="C3" s="232" t="s">
        <v>9</v>
      </c>
      <c r="D3" s="232" t="s">
        <v>10</v>
      </c>
      <c r="E3" s="232" t="s">
        <v>11</v>
      </c>
      <c r="F3" s="232" t="s">
        <v>12</v>
      </c>
      <c r="G3" s="232" t="s">
        <v>13</v>
      </c>
      <c r="H3" s="232" t="s">
        <v>14</v>
      </c>
      <c r="I3" s="232" t="s">
        <v>15</v>
      </c>
      <c r="J3" s="232" t="s">
        <v>16</v>
      </c>
      <c r="K3" s="232" t="s">
        <v>17</v>
      </c>
      <c r="L3" s="232" t="s">
        <v>18</v>
      </c>
      <c r="M3" s="232" t="s">
        <v>19</v>
      </c>
      <c r="N3" s="232" t="s">
        <v>7</v>
      </c>
    </row>
    <row r="4" spans="1:14" s="74" customFormat="1" ht="12" x14ac:dyDescent="0.2">
      <c r="A4" s="255" t="s">
        <v>178</v>
      </c>
      <c r="B4" s="256">
        <v>24789.614332580783</v>
      </c>
      <c r="C4" s="256">
        <v>18587.654647233896</v>
      </c>
      <c r="D4" s="256">
        <v>16115.121097506728</v>
      </c>
      <c r="E4" s="256">
        <v>14166.977929142482</v>
      </c>
      <c r="F4" s="205">
        <v>11027.89462236002</v>
      </c>
      <c r="G4" s="205">
        <v>8452.32207453316</v>
      </c>
      <c r="H4" s="205">
        <v>7792.7375030096828</v>
      </c>
      <c r="I4" s="205">
        <v>8048.3981191524254</v>
      </c>
      <c r="J4" s="205">
        <v>10334.802151495629</v>
      </c>
      <c r="K4" s="205">
        <v>13440.563805668024</v>
      </c>
      <c r="L4" s="205">
        <v>17328.765497294422</v>
      </c>
      <c r="M4" s="205">
        <v>20082.922531332741</v>
      </c>
      <c r="N4" s="205">
        <f t="shared" ref="N4:N8" si="0">SUM(B4:M4)</f>
        <v>170167.77431131</v>
      </c>
    </row>
    <row r="5" spans="1:14" s="74" customFormat="1" ht="12" x14ac:dyDescent="0.2">
      <c r="A5" s="255" t="s">
        <v>179</v>
      </c>
      <c r="B5" s="256">
        <v>20205.211442418848</v>
      </c>
      <c r="C5" s="256">
        <v>19893.166386910842</v>
      </c>
      <c r="D5" s="256">
        <v>19662.32644030562</v>
      </c>
      <c r="E5" s="256">
        <v>11150.511060999999</v>
      </c>
      <c r="F5" s="256">
        <v>9168.1220959999991</v>
      </c>
      <c r="G5" s="256">
        <v>8369.9334639999997</v>
      </c>
      <c r="H5" s="256">
        <v>7962.9605086828506</v>
      </c>
      <c r="I5" s="256">
        <v>7784.6699982328555</v>
      </c>
      <c r="J5" s="256">
        <v>8704.8128491411517</v>
      </c>
      <c r="K5" s="256">
        <v>13135.075855999996</v>
      </c>
      <c r="L5" s="256">
        <v>16756.354485800002</v>
      </c>
      <c r="M5" s="256">
        <v>20131.118821399996</v>
      </c>
      <c r="N5" s="205">
        <f t="shared" si="0"/>
        <v>162924.26340989216</v>
      </c>
    </row>
    <row r="6" spans="1:14" s="74" customFormat="1" ht="12" x14ac:dyDescent="0.2">
      <c r="A6" s="255" t="s">
        <v>192</v>
      </c>
      <c r="B6" s="256">
        <v>22056.231138374733</v>
      </c>
      <c r="C6" s="256">
        <v>17612.441168614299</v>
      </c>
      <c r="D6" s="256">
        <v>16140.555917349662</v>
      </c>
      <c r="E6" s="256">
        <v>12700.30037967566</v>
      </c>
      <c r="F6" s="256">
        <v>11948.674272138687</v>
      </c>
      <c r="G6" s="256">
        <v>8104.7389681090417</v>
      </c>
      <c r="H6" s="256">
        <v>7552.761860120464</v>
      </c>
      <c r="I6" s="256">
        <v>7913.1296058622011</v>
      </c>
      <c r="J6" s="256">
        <v>9512.4721570544971</v>
      </c>
      <c r="K6" s="256">
        <v>13236.202923498169</v>
      </c>
      <c r="L6" s="256">
        <v>16157.598374748406</v>
      </c>
      <c r="M6" s="256">
        <v>18978.460081062705</v>
      </c>
      <c r="N6" s="205">
        <f t="shared" si="0"/>
        <v>161913.5668466085</v>
      </c>
    </row>
    <row r="7" spans="1:14" s="74" customFormat="1" ht="12" x14ac:dyDescent="0.2">
      <c r="A7" s="255" t="s">
        <v>198</v>
      </c>
      <c r="B7" s="256">
        <v>20414.695697199997</v>
      </c>
      <c r="C7" s="256">
        <v>16681.781302230935</v>
      </c>
      <c r="D7" s="256">
        <v>16432.290710786918</v>
      </c>
      <c r="E7" s="256">
        <v>12068.091523978623</v>
      </c>
      <c r="F7" s="256">
        <v>10838.722607399999</v>
      </c>
      <c r="G7" s="256">
        <v>8582.739557400002</v>
      </c>
      <c r="H7" s="256">
        <v>8024.1053863999996</v>
      </c>
      <c r="I7" s="256">
        <v>7694.3480824000017</v>
      </c>
      <c r="J7" s="256">
        <v>8809.2105876000023</v>
      </c>
      <c r="K7" s="256">
        <v>13094.066603000003</v>
      </c>
      <c r="L7" s="256">
        <v>16139.0916548</v>
      </c>
      <c r="M7" s="256">
        <v>18138.5645926</v>
      </c>
      <c r="N7" s="205">
        <f t="shared" si="0"/>
        <v>156917.70830579643</v>
      </c>
    </row>
    <row r="8" spans="1:14" s="74" customFormat="1" ht="12" x14ac:dyDescent="0.2">
      <c r="A8" s="255" t="s">
        <v>207</v>
      </c>
      <c r="B8" s="256">
        <v>20176.025784691454</v>
      </c>
      <c r="C8" s="256">
        <v>18164.750606779115</v>
      </c>
      <c r="D8" s="256">
        <v>17200.598888257657</v>
      </c>
      <c r="E8" s="256">
        <v>14288.328006858932</v>
      </c>
      <c r="F8" s="256">
        <v>11521.628364990023</v>
      </c>
      <c r="G8" s="256">
        <v>7952.1760964610366</v>
      </c>
      <c r="H8" s="256">
        <v>7518.2408620681244</v>
      </c>
      <c r="I8" s="256">
        <v>7904.9501709583219</v>
      </c>
      <c r="J8" s="256">
        <v>8953.0489600209839</v>
      </c>
      <c r="K8" s="256">
        <v>12887.296510599999</v>
      </c>
      <c r="L8" s="256">
        <v>16133.109281400002</v>
      </c>
      <c r="M8" s="256">
        <v>19005.054783200001</v>
      </c>
      <c r="N8" s="205">
        <f t="shared" si="0"/>
        <v>161705.20831628566</v>
      </c>
    </row>
    <row r="9" spans="1:14" s="74" customFormat="1" ht="12" x14ac:dyDescent="0.2">
      <c r="A9" s="255" t="s">
        <v>310</v>
      </c>
      <c r="B9" s="256">
        <v>19443.893473</v>
      </c>
      <c r="C9" s="256">
        <v>15892.034386651603</v>
      </c>
      <c r="D9" s="256">
        <v>16313.952054121697</v>
      </c>
      <c r="E9" s="256">
        <v>13523.164816279999</v>
      </c>
      <c r="F9" s="256">
        <v>9408.3478437360027</v>
      </c>
      <c r="G9" s="256">
        <v>7948.1444100559984</v>
      </c>
      <c r="H9" s="256">
        <v>7511.9053000000004</v>
      </c>
      <c r="I9" s="256">
        <v>7457.2335599999997</v>
      </c>
      <c r="J9" s="256">
        <v>9301.849553</v>
      </c>
      <c r="K9" s="256">
        <v>11147.413182376002</v>
      </c>
      <c r="L9" s="256">
        <v>14951.953478183999</v>
      </c>
      <c r="M9" s="256">
        <v>18193.573783816002</v>
      </c>
      <c r="N9" s="205">
        <f>SUM(B9:M9)</f>
        <v>151093.4658412213</v>
      </c>
    </row>
    <row r="10" spans="1:14" s="74" customFormat="1" ht="12" x14ac:dyDescent="0.2">
      <c r="A10" s="255" t="s">
        <v>318</v>
      </c>
      <c r="B10" s="256">
        <v>17250.727659492997</v>
      </c>
      <c r="C10" s="256">
        <v>15720.919288129891</v>
      </c>
      <c r="D10" s="256">
        <v>14975.678906586258</v>
      </c>
      <c r="E10" s="256">
        <v>12947.129540670849</v>
      </c>
      <c r="F10" s="256">
        <v>9390.8753124830073</v>
      </c>
      <c r="G10" s="256">
        <v>7110.7652937417606</v>
      </c>
      <c r="H10" s="256">
        <v>7057.8295559999988</v>
      </c>
      <c r="I10" s="256">
        <v>7065.552075999999</v>
      </c>
      <c r="J10" s="256">
        <v>7304.3957709999986</v>
      </c>
      <c r="K10" s="256">
        <v>10630.693201999999</v>
      </c>
      <c r="L10" s="256">
        <v>14252.357816999996</v>
      </c>
      <c r="M10" s="256">
        <v>17216.104485</v>
      </c>
      <c r="N10" s="205">
        <f>SUM(B10:M10)</f>
        <v>140923.02890810475</v>
      </c>
    </row>
    <row r="11" spans="1:14" s="74" customFormat="1" ht="12" x14ac:dyDescent="0.2">
      <c r="A11" s="255" t="s">
        <v>177</v>
      </c>
      <c r="B11" s="205">
        <f>+B10-B9</f>
        <v>-2193.1658135070029</v>
      </c>
      <c r="C11" s="205">
        <f t="shared" ref="C11:N11" si="1">+C10-C9</f>
        <v>-171.11509852171184</v>
      </c>
      <c r="D11" s="205">
        <f t="shared" si="1"/>
        <v>-1338.2731475354394</v>
      </c>
      <c r="E11" s="205">
        <f t="shared" si="1"/>
        <v>-576.03527560915063</v>
      </c>
      <c r="F11" s="205">
        <f t="shared" si="1"/>
        <v>-17.472531252995395</v>
      </c>
      <c r="G11" s="205">
        <f t="shared" si="1"/>
        <v>-837.37911631423776</v>
      </c>
      <c r="H11" s="205">
        <f t="shared" si="1"/>
        <v>-454.07574400000158</v>
      </c>
      <c r="I11" s="205">
        <f t="shared" si="1"/>
        <v>-391.68148400000064</v>
      </c>
      <c r="J11" s="205">
        <f t="shared" si="1"/>
        <v>-1997.4537820000014</v>
      </c>
      <c r="K11" s="205">
        <f t="shared" si="1"/>
        <v>-516.71998037600315</v>
      </c>
      <c r="L11" s="205">
        <f t="shared" si="1"/>
        <v>-699.59566118400289</v>
      </c>
      <c r="M11" s="205">
        <f t="shared" si="1"/>
        <v>-977.46929881600227</v>
      </c>
      <c r="N11" s="205">
        <f t="shared" si="1"/>
        <v>-10170.436933116551</v>
      </c>
    </row>
    <row r="12" spans="1:14" s="74" customFormat="1" ht="12" x14ac:dyDescent="0.2">
      <c r="A12" s="257" t="s">
        <v>177</v>
      </c>
      <c r="B12" s="211">
        <f>+(B10-B9)/B9</f>
        <v>-0.11279458080514874</v>
      </c>
      <c r="C12" s="211">
        <f t="shared" ref="C12:N12" si="2">+(C10-C9)/C9</f>
        <v>-1.0767350130165759E-2</v>
      </c>
      <c r="D12" s="211">
        <f t="shared" si="2"/>
        <v>-8.2032431080813831E-2</v>
      </c>
      <c r="E12" s="211">
        <f t="shared" si="2"/>
        <v>-4.2596188350502447E-2</v>
      </c>
      <c r="F12" s="211">
        <f t="shared" si="2"/>
        <v>-1.8571306613231202E-3</v>
      </c>
      <c r="G12" s="211">
        <f t="shared" si="2"/>
        <v>-0.10535529717537405</v>
      </c>
      <c r="H12" s="211">
        <f t="shared" si="2"/>
        <v>-6.0447479815806726E-2</v>
      </c>
      <c r="I12" s="211">
        <f t="shared" si="2"/>
        <v>-5.2523698077655577E-2</v>
      </c>
      <c r="J12" s="211">
        <f t="shared" si="2"/>
        <v>-0.21473727032660828</v>
      </c>
      <c r="K12" s="211">
        <f t="shared" si="2"/>
        <v>-4.635335318806829E-2</v>
      </c>
      <c r="L12" s="211">
        <f t="shared" si="2"/>
        <v>-4.6789582525438196E-2</v>
      </c>
      <c r="M12" s="211">
        <f t="shared" si="2"/>
        <v>-5.3726074405761055E-2</v>
      </c>
      <c r="N12" s="211">
        <f t="shared" si="2"/>
        <v>-6.7312222116900133E-2</v>
      </c>
    </row>
    <row r="13" spans="1:14" s="74" customFormat="1" ht="12" x14ac:dyDescent="0.2">
      <c r="A13" s="255" t="s">
        <v>181</v>
      </c>
      <c r="B13" s="256">
        <v>16476.822179766987</v>
      </c>
      <c r="C13" s="256">
        <v>11652.657417777555</v>
      </c>
      <c r="D13" s="256">
        <v>9380.6852703481654</v>
      </c>
      <c r="E13" s="256">
        <v>7846.1932239972994</v>
      </c>
      <c r="F13" s="205">
        <v>5061.2887705423545</v>
      </c>
      <c r="G13" s="205">
        <v>3193.7768574279994</v>
      </c>
      <c r="H13" s="205">
        <v>3007.0443668119992</v>
      </c>
      <c r="I13" s="205">
        <v>3096.8376864330003</v>
      </c>
      <c r="J13" s="205">
        <v>4788.2164451532044</v>
      </c>
      <c r="K13" s="205">
        <v>7068.3588332386571</v>
      </c>
      <c r="L13" s="205">
        <v>10311.594856714655</v>
      </c>
      <c r="M13" s="205">
        <v>12429.309362674659</v>
      </c>
      <c r="N13" s="205">
        <f t="shared" ref="N13:N18" si="3">SUM(B13:M13)</f>
        <v>94312.785270886539</v>
      </c>
    </row>
    <row r="14" spans="1:14" s="74" customFormat="1" ht="12" x14ac:dyDescent="0.2">
      <c r="A14" s="255" t="s">
        <v>182</v>
      </c>
      <c r="B14" s="256">
        <v>12397.069831099545</v>
      </c>
      <c r="C14" s="256">
        <v>13087.221872299897</v>
      </c>
      <c r="D14" s="256">
        <v>12575.416378406891</v>
      </c>
      <c r="E14" s="256">
        <v>5467.8344290000005</v>
      </c>
      <c r="F14" s="256">
        <v>3743.2424710000005</v>
      </c>
      <c r="G14" s="256">
        <v>3165.3654920000004</v>
      </c>
      <c r="H14" s="256">
        <v>3043.6241652031031</v>
      </c>
      <c r="I14" s="256">
        <v>2999.7638298816933</v>
      </c>
      <c r="J14" s="256">
        <v>3661.2204678348289</v>
      </c>
      <c r="K14" s="256">
        <v>6796.5151675803772</v>
      </c>
      <c r="L14" s="256">
        <v>9833.6370210698296</v>
      </c>
      <c r="M14" s="256">
        <v>12263.30225307093</v>
      </c>
      <c r="N14" s="205">
        <f t="shared" si="3"/>
        <v>89034.213378447079</v>
      </c>
    </row>
    <row r="15" spans="1:14" s="74" customFormat="1" ht="12" x14ac:dyDescent="0.2">
      <c r="A15" s="255" t="s">
        <v>193</v>
      </c>
      <c r="B15" s="256">
        <v>14046.377311420394</v>
      </c>
      <c r="C15" s="256">
        <v>10951.410166529384</v>
      </c>
      <c r="D15" s="256">
        <v>9402.3983900456515</v>
      </c>
      <c r="E15" s="256">
        <v>6672.4892621367935</v>
      </c>
      <c r="F15" s="256">
        <v>6033.9070927347129</v>
      </c>
      <c r="G15" s="256">
        <v>3097.6822750865108</v>
      </c>
      <c r="H15" s="256">
        <v>2995.5989487909433</v>
      </c>
      <c r="I15" s="256">
        <v>2998.0573648818945</v>
      </c>
      <c r="J15" s="256">
        <v>4052.1427974123826</v>
      </c>
      <c r="K15" s="256">
        <v>6857.3032858455736</v>
      </c>
      <c r="L15" s="256">
        <v>9198.7341189238577</v>
      </c>
      <c r="M15" s="256">
        <v>11460.965005056434</v>
      </c>
      <c r="N15" s="205">
        <f t="shared" si="3"/>
        <v>87767.066018864542</v>
      </c>
    </row>
    <row r="16" spans="1:14" s="74" customFormat="1" ht="12" x14ac:dyDescent="0.2">
      <c r="A16" s="255" t="s">
        <v>199</v>
      </c>
      <c r="B16" s="256">
        <v>12828.653282152001</v>
      </c>
      <c r="C16" s="256">
        <v>10230.655329161164</v>
      </c>
      <c r="D16" s="256">
        <v>9811.6371772054445</v>
      </c>
      <c r="E16" s="256">
        <v>6347.7918524037395</v>
      </c>
      <c r="F16" s="256">
        <v>5236.2863215845528</v>
      </c>
      <c r="G16" s="256">
        <v>3234.8364849425575</v>
      </c>
      <c r="H16" s="256">
        <v>3001.1451649450755</v>
      </c>
      <c r="I16" s="256">
        <v>2961.1161144077792</v>
      </c>
      <c r="J16" s="256">
        <v>3737.8987321997274</v>
      </c>
      <c r="K16" s="256">
        <v>7281.3866980098837</v>
      </c>
      <c r="L16" s="256">
        <v>9737.8378540964059</v>
      </c>
      <c r="M16" s="256">
        <v>11519.251238123004</v>
      </c>
      <c r="N16" s="205">
        <f t="shared" si="3"/>
        <v>85928.496249231335</v>
      </c>
    </row>
    <row r="17" spans="1:14" s="74" customFormat="1" ht="12" x14ac:dyDescent="0.2">
      <c r="A17" s="255" t="s">
        <v>208</v>
      </c>
      <c r="B17" s="256">
        <v>13037.750163676315</v>
      </c>
      <c r="C17" s="256">
        <v>12001.977727090547</v>
      </c>
      <c r="D17" s="256">
        <v>10844.610714460185</v>
      </c>
      <c r="E17" s="256">
        <v>8602.3087977396353</v>
      </c>
      <c r="F17" s="256">
        <v>5992.6151067167639</v>
      </c>
      <c r="G17" s="256">
        <v>3174.1252102263697</v>
      </c>
      <c r="H17" s="256">
        <v>2786.1713241585499</v>
      </c>
      <c r="I17" s="256">
        <v>3049.7825915463495</v>
      </c>
      <c r="J17" s="256">
        <v>3938.4654690859302</v>
      </c>
      <c r="K17" s="256">
        <v>7227.680271653624</v>
      </c>
      <c r="L17" s="256">
        <v>9693.6752158233594</v>
      </c>
      <c r="M17" s="256">
        <v>12141.438030796044</v>
      </c>
      <c r="N17" s="205">
        <f t="shared" si="3"/>
        <v>92490.600622973667</v>
      </c>
    </row>
    <row r="18" spans="1:14" s="74" customFormat="1" ht="12" x14ac:dyDescent="0.2">
      <c r="A18" s="255" t="s">
        <v>311</v>
      </c>
      <c r="B18" s="256">
        <v>12108.59828866639</v>
      </c>
      <c r="C18" s="256">
        <v>9829.5325508641927</v>
      </c>
      <c r="D18" s="256">
        <v>9943.7774034915819</v>
      </c>
      <c r="E18" s="256">
        <v>7782.3585524380142</v>
      </c>
      <c r="F18" s="256">
        <v>3971.3348682932165</v>
      </c>
      <c r="G18" s="256">
        <v>3002.0462708415785</v>
      </c>
      <c r="H18" s="256">
        <v>2836.0209574157179</v>
      </c>
      <c r="I18" s="256">
        <v>2853.2195907728974</v>
      </c>
      <c r="J18" s="256">
        <v>4208.0784534658869</v>
      </c>
      <c r="K18" s="256">
        <v>5671.6382388346465</v>
      </c>
      <c r="L18" s="256">
        <v>8529.203142023347</v>
      </c>
      <c r="M18" s="256">
        <v>11334.180334263327</v>
      </c>
      <c r="N18" s="205">
        <f t="shared" si="3"/>
        <v>82069.98865137079</v>
      </c>
    </row>
    <row r="19" spans="1:14" s="74" customFormat="1" ht="12" x14ac:dyDescent="0.2">
      <c r="A19" s="255" t="s">
        <v>319</v>
      </c>
      <c r="B19" s="256">
        <v>10483.732458235478</v>
      </c>
      <c r="C19" s="256">
        <v>9991.8577184010446</v>
      </c>
      <c r="D19" s="256">
        <v>9008.8427346397639</v>
      </c>
      <c r="E19" s="256">
        <v>7307.0193761318142</v>
      </c>
      <c r="F19" s="256">
        <v>4265.2032931853355</v>
      </c>
      <c r="G19" s="256">
        <v>2780.6882968294094</v>
      </c>
      <c r="H19" s="256">
        <v>2578.1191059999996</v>
      </c>
      <c r="I19" s="256">
        <v>2659.5106129999999</v>
      </c>
      <c r="J19" s="256">
        <v>2790.4697320000005</v>
      </c>
      <c r="K19" s="256">
        <v>5038.0440149296774</v>
      </c>
      <c r="L19" s="256">
        <v>8464.0722282333627</v>
      </c>
      <c r="M19" s="256">
        <v>10435.174059932653</v>
      </c>
      <c r="N19" s="205">
        <f>SUM(B19:M19)</f>
        <v>75802.733631518538</v>
      </c>
    </row>
    <row r="20" spans="1:14" s="75" customFormat="1" ht="12" x14ac:dyDescent="0.2">
      <c r="A20" s="255" t="s">
        <v>180</v>
      </c>
      <c r="B20" s="205">
        <f>+B19-B18</f>
        <v>-1624.865830430912</v>
      </c>
      <c r="C20" s="205">
        <f t="shared" ref="C20" si="4">+C19-C18</f>
        <v>162.32516753685195</v>
      </c>
      <c r="D20" s="205">
        <f t="shared" ref="D20" si="5">+D19-D18</f>
        <v>-934.93466885181806</v>
      </c>
      <c r="E20" s="205">
        <f t="shared" ref="E20" si="6">+E19-E18</f>
        <v>-475.33917630619999</v>
      </c>
      <c r="F20" s="205">
        <f t="shared" ref="F20" si="7">+F19-F18</f>
        <v>293.86842489211904</v>
      </c>
      <c r="G20" s="205">
        <f t="shared" ref="G20" si="8">+G19-G18</f>
        <v>-221.35797401216905</v>
      </c>
      <c r="H20" s="205">
        <f t="shared" ref="H20" si="9">+H19-H18</f>
        <v>-257.90185141571828</v>
      </c>
      <c r="I20" s="205">
        <f t="shared" ref="I20" si="10">+I19-I18</f>
        <v>-193.70897777289747</v>
      </c>
      <c r="J20" s="205">
        <f t="shared" ref="J20" si="11">+J19-J18</f>
        <v>-1417.6087214658864</v>
      </c>
      <c r="K20" s="205">
        <f t="shared" ref="K20" si="12">+K19-K18</f>
        <v>-633.59422390496911</v>
      </c>
      <c r="L20" s="205">
        <f t="shared" ref="L20" si="13">+L19-L18</f>
        <v>-65.130913789984334</v>
      </c>
      <c r="M20" s="205">
        <f t="shared" ref="M20" si="14">+M19-M18</f>
        <v>-899.00627433067348</v>
      </c>
      <c r="N20" s="205">
        <f t="shared" ref="N20" si="15">+N19-N18</f>
        <v>-6267.2550198522513</v>
      </c>
    </row>
    <row r="21" spans="1:14" s="74" customFormat="1" ht="12" x14ac:dyDescent="0.2">
      <c r="A21" s="257" t="s">
        <v>180</v>
      </c>
      <c r="B21" s="211">
        <f>+(B19-B18)/B18</f>
        <v>-0.1341910757706597</v>
      </c>
      <c r="C21" s="211">
        <f t="shared" ref="C21:N21" si="16">+(C19-C18)/C18</f>
        <v>1.6514027162215426E-2</v>
      </c>
      <c r="D21" s="211">
        <f t="shared" si="16"/>
        <v>-9.4022083451257898E-2</v>
      </c>
      <c r="E21" s="211">
        <f t="shared" si="16"/>
        <v>-6.1079064027098617E-2</v>
      </c>
      <c r="F21" s="211">
        <f t="shared" si="16"/>
        <v>7.3997392473331411E-2</v>
      </c>
      <c r="G21" s="211">
        <f t="shared" si="16"/>
        <v>-7.3735696935182379E-2</v>
      </c>
      <c r="H21" s="211">
        <f t="shared" si="16"/>
        <v>-9.0937921576830491E-2</v>
      </c>
      <c r="I21" s="211">
        <f t="shared" si="16"/>
        <v>-6.7891366791163948E-2</v>
      </c>
      <c r="J21" s="211">
        <f t="shared" si="16"/>
        <v>-0.33687792115622411</v>
      </c>
      <c r="K21" s="211">
        <f t="shared" si="16"/>
        <v>-0.11171273576065634</v>
      </c>
      <c r="L21" s="211">
        <f t="shared" si="16"/>
        <v>-7.6362249445185099E-3</v>
      </c>
      <c r="M21" s="211">
        <f t="shared" si="16"/>
        <v>-7.9318155157013834E-2</v>
      </c>
      <c r="N21" s="211">
        <f t="shared" si="16"/>
        <v>-7.6364760405600127E-2</v>
      </c>
    </row>
    <row r="22" spans="1:14" s="74" customFormat="1" ht="12" x14ac:dyDescent="0.2">
      <c r="A22" s="75"/>
      <c r="B22" s="75"/>
      <c r="C22" s="75"/>
      <c r="D22" s="75"/>
      <c r="E22" s="75"/>
      <c r="F22" s="75"/>
      <c r="G22" s="75"/>
      <c r="H22" s="75"/>
      <c r="I22" s="75"/>
      <c r="J22" s="75"/>
      <c r="K22" s="75"/>
      <c r="L22" s="75"/>
      <c r="M22" s="75"/>
      <c r="N22" s="99"/>
    </row>
    <row r="23" spans="1:14" s="74" customFormat="1" ht="12" x14ac:dyDescent="0.2"/>
    <row r="24" spans="1:14" s="74" customFormat="1" ht="12" x14ac:dyDescent="0.2"/>
    <row r="25" spans="1:14" s="74" customFormat="1" ht="12" x14ac:dyDescent="0.2">
      <c r="A25" s="103"/>
      <c r="B25" s="103">
        <v>1</v>
      </c>
      <c r="C25" s="103">
        <v>2</v>
      </c>
      <c r="D25" s="103">
        <v>3</v>
      </c>
      <c r="E25" s="103">
        <v>4</v>
      </c>
      <c r="F25" s="103">
        <v>5</v>
      </c>
      <c r="G25" s="103">
        <v>6</v>
      </c>
      <c r="H25" s="103">
        <v>7</v>
      </c>
      <c r="I25" s="103">
        <v>8</v>
      </c>
      <c r="J25" s="103">
        <v>9</v>
      </c>
      <c r="K25" s="103">
        <v>10</v>
      </c>
      <c r="L25" s="103">
        <v>11</v>
      </c>
      <c r="M25" s="103">
        <v>12</v>
      </c>
    </row>
    <row r="26" spans="1:14" s="74" customFormat="1" x14ac:dyDescent="0.2">
      <c r="A26" s="307" t="s">
        <v>59</v>
      </c>
      <c r="B26" s="307" t="s">
        <v>8</v>
      </c>
      <c r="C26" s="307" t="s">
        <v>9</v>
      </c>
      <c r="D26" s="307" t="s">
        <v>10</v>
      </c>
      <c r="E26" s="307" t="s">
        <v>11</v>
      </c>
      <c r="F26" s="307" t="s">
        <v>12</v>
      </c>
      <c r="G26" s="307" t="s">
        <v>13</v>
      </c>
      <c r="H26" s="307" t="s">
        <v>14</v>
      </c>
      <c r="I26" s="307" t="s">
        <v>15</v>
      </c>
      <c r="J26" s="307" t="s">
        <v>16</v>
      </c>
      <c r="K26" s="307" t="s">
        <v>17</v>
      </c>
      <c r="L26" s="307" t="s">
        <v>18</v>
      </c>
      <c r="M26" s="307" t="s">
        <v>19</v>
      </c>
    </row>
    <row r="27" spans="1:14" s="74" customFormat="1" x14ac:dyDescent="0.2">
      <c r="A27" s="307" t="s">
        <v>312</v>
      </c>
      <c r="B27" s="93">
        <f>+MAX(B4:B9)</f>
        <v>24789.614332580783</v>
      </c>
      <c r="C27" s="93">
        <f t="shared" ref="C27:M27" si="17">+MAX(C4:C9)</f>
        <v>19893.166386910842</v>
      </c>
      <c r="D27" s="93">
        <f t="shared" si="17"/>
        <v>19662.32644030562</v>
      </c>
      <c r="E27" s="93">
        <f t="shared" si="17"/>
        <v>14288.328006858932</v>
      </c>
      <c r="F27" s="93">
        <f t="shared" si="17"/>
        <v>11948.674272138687</v>
      </c>
      <c r="G27" s="93">
        <f t="shared" si="17"/>
        <v>8582.739557400002</v>
      </c>
      <c r="H27" s="93">
        <f t="shared" si="17"/>
        <v>8024.1053863999996</v>
      </c>
      <c r="I27" s="93">
        <f t="shared" si="17"/>
        <v>8048.3981191524254</v>
      </c>
      <c r="J27" s="93">
        <f t="shared" si="17"/>
        <v>10334.802151495629</v>
      </c>
      <c r="K27" s="93">
        <f t="shared" si="17"/>
        <v>13440.563805668024</v>
      </c>
      <c r="L27" s="93">
        <f t="shared" si="17"/>
        <v>17328.765497294422</v>
      </c>
      <c r="M27" s="93">
        <f t="shared" si="17"/>
        <v>20131.118821399996</v>
      </c>
    </row>
    <row r="28" spans="1:14" s="74" customFormat="1" x14ac:dyDescent="0.2">
      <c r="A28" s="307" t="s">
        <v>313</v>
      </c>
      <c r="B28" s="93">
        <f>+MIN(B4:B9)</f>
        <v>19443.893473</v>
      </c>
      <c r="C28" s="93">
        <f t="shared" ref="C28:M28" si="18">+MIN(C4:C9)</f>
        <v>15892.034386651603</v>
      </c>
      <c r="D28" s="93">
        <f t="shared" si="18"/>
        <v>16115.121097506728</v>
      </c>
      <c r="E28" s="93">
        <f t="shared" si="18"/>
        <v>11150.511060999999</v>
      </c>
      <c r="F28" s="93">
        <f t="shared" si="18"/>
        <v>9168.1220959999991</v>
      </c>
      <c r="G28" s="93">
        <f t="shared" si="18"/>
        <v>7948.1444100559984</v>
      </c>
      <c r="H28" s="93">
        <f t="shared" si="18"/>
        <v>7511.9053000000004</v>
      </c>
      <c r="I28" s="93">
        <f t="shared" si="18"/>
        <v>7457.2335599999997</v>
      </c>
      <c r="J28" s="93">
        <f t="shared" si="18"/>
        <v>8704.8128491411517</v>
      </c>
      <c r="K28" s="93">
        <f t="shared" si="18"/>
        <v>11147.413182376002</v>
      </c>
      <c r="L28" s="93">
        <f t="shared" si="18"/>
        <v>14951.953478183999</v>
      </c>
      <c r="M28" s="93">
        <f t="shared" si="18"/>
        <v>18138.5645926</v>
      </c>
    </row>
    <row r="29" spans="1:14" s="74" customFormat="1" x14ac:dyDescent="0.2">
      <c r="A29" s="307" t="s">
        <v>320</v>
      </c>
      <c r="B29" s="93">
        <f>+B27-B28</f>
        <v>5345.7208595807824</v>
      </c>
      <c r="C29" s="93">
        <f t="shared" ref="C29:M29" si="19">+C27-C28</f>
        <v>4001.1320002592383</v>
      </c>
      <c r="D29" s="93">
        <f t="shared" si="19"/>
        <v>3547.2053427988922</v>
      </c>
      <c r="E29" s="93">
        <f t="shared" si="19"/>
        <v>3137.8169458589327</v>
      </c>
      <c r="F29" s="93">
        <f t="shared" si="19"/>
        <v>2780.5521761386881</v>
      </c>
      <c r="G29" s="93">
        <f t="shared" si="19"/>
        <v>634.59514734400364</v>
      </c>
      <c r="H29" s="93">
        <f t="shared" si="19"/>
        <v>512.20008639999924</v>
      </c>
      <c r="I29" s="93">
        <f t="shared" si="19"/>
        <v>591.16455915242568</v>
      </c>
      <c r="J29" s="93">
        <f t="shared" si="19"/>
        <v>1629.9893023544773</v>
      </c>
      <c r="K29" s="93">
        <f t="shared" si="19"/>
        <v>2293.1506232920219</v>
      </c>
      <c r="L29" s="93">
        <f t="shared" si="19"/>
        <v>2376.8120191104226</v>
      </c>
      <c r="M29" s="93">
        <f t="shared" si="19"/>
        <v>1992.5542287999961</v>
      </c>
    </row>
    <row r="30" spans="1:14" s="74" customFormat="1" ht="12" x14ac:dyDescent="0.2">
      <c r="A30" s="103">
        <v>2022</v>
      </c>
      <c r="B30" s="93">
        <f>+B9</f>
        <v>19443.893473</v>
      </c>
      <c r="C30" s="93">
        <f t="shared" ref="C30:M30" si="20">+C9</f>
        <v>15892.034386651603</v>
      </c>
      <c r="D30" s="93">
        <f t="shared" si="20"/>
        <v>16313.952054121697</v>
      </c>
      <c r="E30" s="93">
        <f t="shared" si="20"/>
        <v>13523.164816279999</v>
      </c>
      <c r="F30" s="93">
        <f t="shared" si="20"/>
        <v>9408.3478437360027</v>
      </c>
      <c r="G30" s="93">
        <f t="shared" si="20"/>
        <v>7948.1444100559984</v>
      </c>
      <c r="H30" s="93">
        <f t="shared" si="20"/>
        <v>7511.9053000000004</v>
      </c>
      <c r="I30" s="93">
        <f t="shared" si="20"/>
        <v>7457.2335599999997</v>
      </c>
      <c r="J30" s="93">
        <f t="shared" si="20"/>
        <v>9301.849553</v>
      </c>
      <c r="K30" s="93">
        <f t="shared" si="20"/>
        <v>11147.413182376002</v>
      </c>
      <c r="L30" s="93">
        <f t="shared" si="20"/>
        <v>14951.953478183999</v>
      </c>
      <c r="M30" s="93">
        <f t="shared" si="20"/>
        <v>18193.573783816002</v>
      </c>
    </row>
    <row r="31" spans="1:14" s="74" customFormat="1" ht="12" x14ac:dyDescent="0.2">
      <c r="A31" s="103">
        <v>2023</v>
      </c>
      <c r="B31" s="93">
        <f>+B10</f>
        <v>17250.727659492997</v>
      </c>
      <c r="C31" s="93">
        <f t="shared" ref="C31:M31" si="21">+C10</f>
        <v>15720.919288129891</v>
      </c>
      <c r="D31" s="93">
        <f t="shared" si="21"/>
        <v>14975.678906586258</v>
      </c>
      <c r="E31" s="93">
        <f t="shared" si="21"/>
        <v>12947.129540670849</v>
      </c>
      <c r="F31" s="93">
        <f t="shared" si="21"/>
        <v>9390.8753124830073</v>
      </c>
      <c r="G31" s="93">
        <f t="shared" si="21"/>
        <v>7110.7652937417606</v>
      </c>
      <c r="H31" s="93">
        <f t="shared" si="21"/>
        <v>7057.8295559999988</v>
      </c>
      <c r="I31" s="93">
        <f t="shared" si="21"/>
        <v>7065.552075999999</v>
      </c>
      <c r="J31" s="93">
        <f t="shared" si="21"/>
        <v>7304.3957709999986</v>
      </c>
      <c r="K31" s="93">
        <f t="shared" si="21"/>
        <v>10630.693201999999</v>
      </c>
      <c r="L31" s="93">
        <f t="shared" si="21"/>
        <v>14252.357816999996</v>
      </c>
      <c r="M31" s="93">
        <f t="shared" si="21"/>
        <v>17216.104485</v>
      </c>
    </row>
    <row r="32" spans="1:14" s="74" customFormat="1" ht="12" x14ac:dyDescent="0.2">
      <c r="A32" s="103"/>
      <c r="B32" s="103"/>
      <c r="C32" s="103"/>
      <c r="D32" s="103"/>
      <c r="E32" s="103"/>
      <c r="F32" s="103"/>
      <c r="G32" s="103"/>
      <c r="H32" s="103"/>
      <c r="I32" s="103"/>
      <c r="J32" s="103"/>
      <c r="K32" s="103"/>
      <c r="L32" s="103"/>
      <c r="M32" s="103"/>
    </row>
    <row r="33" spans="1:14" s="74" customFormat="1" x14ac:dyDescent="0.2">
      <c r="A33" s="307" t="s">
        <v>117</v>
      </c>
      <c r="B33" s="103"/>
      <c r="C33" s="103"/>
      <c r="D33" s="103"/>
      <c r="E33" s="103"/>
      <c r="F33" s="103"/>
      <c r="G33" s="103"/>
      <c r="H33" s="103"/>
      <c r="I33" s="103"/>
      <c r="J33" s="103"/>
      <c r="K33" s="103"/>
      <c r="L33" s="103"/>
      <c r="M33" s="103"/>
    </row>
    <row r="34" spans="1:14" s="74" customFormat="1" x14ac:dyDescent="0.2">
      <c r="A34" s="307" t="s">
        <v>312</v>
      </c>
      <c r="B34" s="93">
        <f>+MAX(B13:B18)</f>
        <v>16476.822179766987</v>
      </c>
      <c r="C34" s="93">
        <f t="shared" ref="C34:M34" si="22">+MAX(C13:C18)</f>
        <v>13087.221872299897</v>
      </c>
      <c r="D34" s="93">
        <f t="shared" si="22"/>
        <v>12575.416378406891</v>
      </c>
      <c r="E34" s="93">
        <f t="shared" si="22"/>
        <v>8602.3087977396353</v>
      </c>
      <c r="F34" s="93">
        <f t="shared" si="22"/>
        <v>6033.9070927347129</v>
      </c>
      <c r="G34" s="93">
        <f t="shared" si="22"/>
        <v>3234.8364849425575</v>
      </c>
      <c r="H34" s="93">
        <f t="shared" si="22"/>
        <v>3043.6241652031031</v>
      </c>
      <c r="I34" s="93">
        <f t="shared" si="22"/>
        <v>3096.8376864330003</v>
      </c>
      <c r="J34" s="93">
        <f t="shared" si="22"/>
        <v>4788.2164451532044</v>
      </c>
      <c r="K34" s="93">
        <f t="shared" si="22"/>
        <v>7281.3866980098837</v>
      </c>
      <c r="L34" s="93">
        <f t="shared" si="22"/>
        <v>10311.594856714655</v>
      </c>
      <c r="M34" s="93">
        <f t="shared" si="22"/>
        <v>12429.309362674659</v>
      </c>
    </row>
    <row r="35" spans="1:14" s="74" customFormat="1" x14ac:dyDescent="0.2">
      <c r="A35" s="307" t="s">
        <v>313</v>
      </c>
      <c r="B35" s="93">
        <f>+MIN(B13:B18)</f>
        <v>12108.59828866639</v>
      </c>
      <c r="C35" s="93">
        <f t="shared" ref="C35:M35" si="23">+MIN(C13:C18)</f>
        <v>9829.5325508641927</v>
      </c>
      <c r="D35" s="93">
        <f t="shared" si="23"/>
        <v>9380.6852703481654</v>
      </c>
      <c r="E35" s="93">
        <f t="shared" si="23"/>
        <v>5467.8344290000005</v>
      </c>
      <c r="F35" s="93">
        <f t="shared" si="23"/>
        <v>3743.2424710000005</v>
      </c>
      <c r="G35" s="93">
        <f t="shared" si="23"/>
        <v>3002.0462708415785</v>
      </c>
      <c r="H35" s="93">
        <f t="shared" si="23"/>
        <v>2786.1713241585499</v>
      </c>
      <c r="I35" s="93">
        <f t="shared" si="23"/>
        <v>2853.2195907728974</v>
      </c>
      <c r="J35" s="93">
        <f t="shared" si="23"/>
        <v>3661.2204678348289</v>
      </c>
      <c r="K35" s="93">
        <f t="shared" si="23"/>
        <v>5671.6382388346465</v>
      </c>
      <c r="L35" s="93">
        <f t="shared" si="23"/>
        <v>8529.203142023347</v>
      </c>
      <c r="M35" s="93">
        <f t="shared" si="23"/>
        <v>11334.180334263327</v>
      </c>
    </row>
    <row r="36" spans="1:14" s="74" customFormat="1" x14ac:dyDescent="0.2">
      <c r="A36" s="307" t="s">
        <v>320</v>
      </c>
      <c r="B36" s="93">
        <f>+B34-B35</f>
        <v>4368.223891100597</v>
      </c>
      <c r="C36" s="93">
        <f t="shared" ref="C36:M36" si="24">+C34-C35</f>
        <v>3257.6893214357042</v>
      </c>
      <c r="D36" s="93">
        <f t="shared" si="24"/>
        <v>3194.731108058726</v>
      </c>
      <c r="E36" s="93">
        <f t="shared" si="24"/>
        <v>3134.4743687396349</v>
      </c>
      <c r="F36" s="93">
        <f t="shared" si="24"/>
        <v>2290.6646217347125</v>
      </c>
      <c r="G36" s="93">
        <f t="shared" si="24"/>
        <v>232.79021410097903</v>
      </c>
      <c r="H36" s="93">
        <f t="shared" si="24"/>
        <v>257.45284104455322</v>
      </c>
      <c r="I36" s="93">
        <f t="shared" si="24"/>
        <v>243.61809566010288</v>
      </c>
      <c r="J36" s="93">
        <f t="shared" si="24"/>
        <v>1126.9959773183755</v>
      </c>
      <c r="K36" s="93">
        <f t="shared" si="24"/>
        <v>1609.7484591752373</v>
      </c>
      <c r="L36" s="93">
        <f t="shared" si="24"/>
        <v>1782.3917146913082</v>
      </c>
      <c r="M36" s="93">
        <f t="shared" si="24"/>
        <v>1095.1290284113329</v>
      </c>
    </row>
    <row r="37" spans="1:14" s="74" customFormat="1" x14ac:dyDescent="0.2">
      <c r="A37" s="307">
        <v>2022</v>
      </c>
      <c r="B37" s="93">
        <f>+B18</f>
        <v>12108.59828866639</v>
      </c>
      <c r="C37" s="93">
        <f t="shared" ref="C37:M37" si="25">+C18</f>
        <v>9829.5325508641927</v>
      </c>
      <c r="D37" s="93">
        <f t="shared" si="25"/>
        <v>9943.7774034915819</v>
      </c>
      <c r="E37" s="93">
        <f t="shared" si="25"/>
        <v>7782.3585524380142</v>
      </c>
      <c r="F37" s="93">
        <f t="shared" si="25"/>
        <v>3971.3348682932165</v>
      </c>
      <c r="G37" s="93">
        <f t="shared" si="25"/>
        <v>3002.0462708415785</v>
      </c>
      <c r="H37" s="93">
        <f t="shared" si="25"/>
        <v>2836.0209574157179</v>
      </c>
      <c r="I37" s="93">
        <f t="shared" si="25"/>
        <v>2853.2195907728974</v>
      </c>
      <c r="J37" s="93">
        <f t="shared" si="25"/>
        <v>4208.0784534658869</v>
      </c>
      <c r="K37" s="93">
        <f t="shared" si="25"/>
        <v>5671.6382388346465</v>
      </c>
      <c r="L37" s="93">
        <f t="shared" si="25"/>
        <v>8529.203142023347</v>
      </c>
      <c r="M37" s="93">
        <f t="shared" si="25"/>
        <v>11334.180334263327</v>
      </c>
    </row>
    <row r="38" spans="1:14" s="74" customFormat="1" x14ac:dyDescent="0.2">
      <c r="A38" s="307">
        <v>2023</v>
      </c>
      <c r="B38" s="93">
        <f>+B19</f>
        <v>10483.732458235478</v>
      </c>
      <c r="C38" s="93">
        <f t="shared" ref="C38:M38" si="26">+C19</f>
        <v>9991.8577184010446</v>
      </c>
      <c r="D38" s="93">
        <f t="shared" si="26"/>
        <v>9008.8427346397639</v>
      </c>
      <c r="E38" s="93">
        <f t="shared" si="26"/>
        <v>7307.0193761318142</v>
      </c>
      <c r="F38" s="93">
        <f t="shared" si="26"/>
        <v>4265.2032931853355</v>
      </c>
      <c r="G38" s="93">
        <f t="shared" si="26"/>
        <v>2780.6882968294094</v>
      </c>
      <c r="H38" s="93">
        <f t="shared" si="26"/>
        <v>2578.1191059999996</v>
      </c>
      <c r="I38" s="93">
        <f t="shared" si="26"/>
        <v>2659.5106129999999</v>
      </c>
      <c r="J38" s="93">
        <f t="shared" si="26"/>
        <v>2790.4697320000005</v>
      </c>
      <c r="K38" s="93">
        <f t="shared" si="26"/>
        <v>5038.0440149296774</v>
      </c>
      <c r="L38" s="93">
        <f t="shared" si="26"/>
        <v>8464.0722282333627</v>
      </c>
      <c r="M38" s="93">
        <f t="shared" si="26"/>
        <v>10435.174059932653</v>
      </c>
    </row>
    <row r="39" spans="1:14" s="74" customFormat="1" ht="12" x14ac:dyDescent="0.2"/>
    <row r="40" spans="1:14" s="74" customFormat="1" ht="12" x14ac:dyDescent="0.2"/>
    <row r="41" spans="1:14" x14ac:dyDescent="0.2">
      <c r="A41" s="74"/>
      <c r="B41" s="74"/>
      <c r="C41" s="74"/>
      <c r="D41" s="74"/>
      <c r="E41" s="74"/>
      <c r="F41" s="74"/>
      <c r="G41" s="74"/>
      <c r="H41" s="74"/>
      <c r="I41" s="74"/>
      <c r="J41" s="74"/>
      <c r="K41" s="74"/>
      <c r="L41" s="74"/>
      <c r="M41" s="74"/>
      <c r="N41" s="74"/>
    </row>
    <row r="42" spans="1:14" x14ac:dyDescent="0.2">
      <c r="A42" s="74"/>
      <c r="B42" s="74"/>
      <c r="C42" s="74"/>
      <c r="D42" s="74"/>
      <c r="E42" s="74"/>
      <c r="F42" s="74"/>
      <c r="G42" s="74"/>
      <c r="H42" s="74"/>
      <c r="I42" s="74"/>
      <c r="J42" s="74"/>
      <c r="K42" s="74"/>
      <c r="L42" s="74"/>
      <c r="M42" s="74"/>
      <c r="N42" s="74"/>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47"/>
  <dimension ref="A1:S39"/>
  <sheetViews>
    <sheetView showGridLines="0" view="pageBreakPreview" zoomScaleNormal="70" zoomScaleSheetLayoutView="100" workbookViewId="0">
      <selection activeCell="I24" sqref="I24:J38"/>
    </sheetView>
  </sheetViews>
  <sheetFormatPr defaultColWidth="9.140625" defaultRowHeight="12" x14ac:dyDescent="0.2"/>
  <cols>
    <col min="1" max="1" width="21" style="66" customWidth="1"/>
    <col min="2" max="2" width="10.7109375" style="66" customWidth="1"/>
    <col min="3" max="3" width="10.7109375" style="133" customWidth="1"/>
    <col min="4" max="4" width="10.7109375" style="66" customWidth="1"/>
    <col min="5" max="8" width="10.7109375" style="133" customWidth="1"/>
    <col min="9" max="10" width="10.7109375" style="66" customWidth="1"/>
    <col min="11" max="11" width="1.28515625" style="133" customWidth="1"/>
    <col min="12" max="12" width="8.28515625" style="66" customWidth="1"/>
    <col min="13" max="13" width="8.28515625" style="133" customWidth="1"/>
    <col min="14" max="14" width="9.28515625" style="66" customWidth="1"/>
    <col min="15" max="15" width="7.85546875" style="66" customWidth="1"/>
    <col min="16" max="18" width="8.5703125" style="66" customWidth="1"/>
    <col min="19" max="19" width="10.42578125" style="66" customWidth="1"/>
    <col min="20" max="20" width="10" style="66" customWidth="1"/>
    <col min="21" max="21" width="11.42578125" style="66" bestFit="1" customWidth="1"/>
    <col min="22" max="16384" width="9.140625" style="66"/>
  </cols>
  <sheetData>
    <row r="1" spans="1:19" s="76" customFormat="1" ht="18" x14ac:dyDescent="0.25">
      <c r="A1" s="247" t="s">
        <v>299</v>
      </c>
      <c r="B1" s="72"/>
      <c r="C1" s="134"/>
      <c r="D1" s="72"/>
      <c r="E1" s="134"/>
      <c r="F1" s="134"/>
      <c r="G1" s="134"/>
      <c r="H1" s="134"/>
      <c r="I1" s="72"/>
      <c r="J1" s="72"/>
      <c r="K1" s="134"/>
      <c r="L1" s="251" t="str">
        <f>'3'!N1</f>
        <v>2023</v>
      </c>
      <c r="N1" s="72"/>
      <c r="P1" s="72"/>
      <c r="Q1" s="72"/>
    </row>
    <row r="2" spans="1:19" ht="6" customHeight="1" x14ac:dyDescent="0.2">
      <c r="A2" s="7"/>
      <c r="B2" s="7"/>
      <c r="C2" s="132"/>
      <c r="D2" s="7"/>
      <c r="E2" s="132"/>
      <c r="F2" s="132"/>
      <c r="G2" s="132"/>
      <c r="H2" s="132"/>
      <c r="I2" s="7"/>
      <c r="J2" s="7"/>
      <c r="K2" s="132"/>
      <c r="L2" s="7"/>
      <c r="M2" s="132"/>
      <c r="N2" s="7"/>
      <c r="O2" s="7"/>
      <c r="P2" s="7"/>
      <c r="Q2" s="7"/>
      <c r="R2" s="7"/>
      <c r="S2" s="7"/>
    </row>
    <row r="3" spans="1:19" ht="28.15" customHeight="1" x14ac:dyDescent="0.2">
      <c r="A3" s="257"/>
      <c r="B3" s="175">
        <v>2017</v>
      </c>
      <c r="C3" s="175">
        <v>2018</v>
      </c>
      <c r="D3" s="175">
        <v>2019</v>
      </c>
      <c r="E3" s="175">
        <v>2020</v>
      </c>
      <c r="F3" s="175">
        <v>2021</v>
      </c>
      <c r="G3" s="175">
        <v>2022</v>
      </c>
      <c r="H3" s="175">
        <v>2023</v>
      </c>
      <c r="I3" s="218" t="s">
        <v>321</v>
      </c>
      <c r="J3" s="218" t="s">
        <v>176</v>
      </c>
      <c r="K3" s="137"/>
      <c r="M3" s="66"/>
    </row>
    <row r="4" spans="1:19" s="79" customFormat="1" x14ac:dyDescent="0.2">
      <c r="A4" s="258" t="s">
        <v>59</v>
      </c>
      <c r="B4" s="229">
        <f t="shared" ref="B4:H4" si="0">SUM(B5:B20)</f>
        <v>170167.77431130997</v>
      </c>
      <c r="C4" s="229">
        <f t="shared" si="0"/>
        <v>162924.26340989218</v>
      </c>
      <c r="D4" s="229">
        <f t="shared" si="0"/>
        <v>161913.56684660853</v>
      </c>
      <c r="E4" s="229">
        <f t="shared" si="0"/>
        <v>156917.70830579646</v>
      </c>
      <c r="F4" s="229">
        <f t="shared" si="0"/>
        <v>161705.20831628563</v>
      </c>
      <c r="G4" s="309">
        <f t="shared" si="0"/>
        <v>151093.4658412213</v>
      </c>
      <c r="H4" s="309">
        <f t="shared" si="0"/>
        <v>140923.02890810475</v>
      </c>
      <c r="I4" s="229">
        <f>+H4-G4</f>
        <v>-10170.436933116551</v>
      </c>
      <c r="J4" s="214">
        <f>+H4/G4-1</f>
        <v>-6.7312222116900133E-2</v>
      </c>
      <c r="K4" s="135"/>
      <c r="L4" s="122"/>
    </row>
    <row r="5" spans="1:19" x14ac:dyDescent="0.2">
      <c r="A5" s="207" t="s">
        <v>40</v>
      </c>
      <c r="B5" s="230">
        <v>17648.941728999998</v>
      </c>
      <c r="C5" s="230">
        <v>17078.197468999999</v>
      </c>
      <c r="D5" s="230">
        <v>20039.075443200003</v>
      </c>
      <c r="E5" s="230">
        <v>21971.368778000004</v>
      </c>
      <c r="F5" s="230">
        <v>23749.522175999999</v>
      </c>
      <c r="G5" s="310">
        <v>22661.046717999998</v>
      </c>
      <c r="H5" s="304">
        <v>21881.220539999998</v>
      </c>
      <c r="I5" s="230">
        <f t="shared" ref="I5:I20" si="1">+H5-G5</f>
        <v>-779.82617799999935</v>
      </c>
      <c r="J5" s="259">
        <f>+H5/G5-1</f>
        <v>-3.4412628317851413E-2</v>
      </c>
      <c r="M5" s="66"/>
    </row>
    <row r="6" spans="1:19" x14ac:dyDescent="0.2">
      <c r="A6" s="207" t="s">
        <v>39</v>
      </c>
      <c r="B6" s="230">
        <v>4210.6081244501102</v>
      </c>
      <c r="C6" s="230">
        <v>4141.1557339999999</v>
      </c>
      <c r="D6" s="230">
        <v>4105.3321149999992</v>
      </c>
      <c r="E6" s="230">
        <v>4198.8931317999995</v>
      </c>
      <c r="F6" s="230">
        <v>4268.9378559999996</v>
      </c>
      <c r="G6" s="310">
        <v>4274.6028269999997</v>
      </c>
      <c r="H6" s="304">
        <v>4200.9278069999991</v>
      </c>
      <c r="I6" s="230">
        <f t="shared" si="1"/>
        <v>-73.675020000000586</v>
      </c>
      <c r="J6" s="259">
        <f t="shared" ref="J6:J20" si="2">+H6/G6-1</f>
        <v>-1.7235524090014054E-2</v>
      </c>
      <c r="M6" s="66"/>
    </row>
    <row r="7" spans="1:19" x14ac:dyDescent="0.2">
      <c r="A7" s="207" t="s">
        <v>38</v>
      </c>
      <c r="B7" s="230">
        <v>19473.084553000001</v>
      </c>
      <c r="C7" s="230">
        <v>16943.333251000004</v>
      </c>
      <c r="D7" s="230">
        <v>14806.717398999997</v>
      </c>
      <c r="E7" s="230">
        <v>13783.883112</v>
      </c>
      <c r="F7" s="230">
        <v>14593.114437999999</v>
      </c>
      <c r="G7" s="310">
        <v>12539.490330999999</v>
      </c>
      <c r="H7" s="304">
        <v>10789.971338000001</v>
      </c>
      <c r="I7" s="230">
        <f t="shared" si="1"/>
        <v>-1749.5189929999979</v>
      </c>
      <c r="J7" s="259">
        <f t="shared" si="2"/>
        <v>-0.13952074181793939</v>
      </c>
      <c r="M7" s="66"/>
    </row>
    <row r="8" spans="1:19" x14ac:dyDescent="0.2">
      <c r="A8" s="207" t="s">
        <v>60</v>
      </c>
      <c r="B8" s="230">
        <v>12.909853</v>
      </c>
      <c r="C8" s="230">
        <v>15.360851000000002</v>
      </c>
      <c r="D8" s="230">
        <v>17.542828999999998</v>
      </c>
      <c r="E8" s="230">
        <v>13.270947999999999</v>
      </c>
      <c r="F8" s="230">
        <v>38.048552999999998</v>
      </c>
      <c r="G8" s="310">
        <v>72.470500000000015</v>
      </c>
      <c r="H8" s="304">
        <v>119.36518000000002</v>
      </c>
      <c r="I8" s="230">
        <f t="shared" si="1"/>
        <v>46.894680000000008</v>
      </c>
      <c r="J8" s="259">
        <f t="shared" si="2"/>
        <v>0.64708646966696781</v>
      </c>
      <c r="M8" s="66"/>
    </row>
    <row r="9" spans="1:19" x14ac:dyDescent="0.2">
      <c r="A9" s="207" t="s">
        <v>200</v>
      </c>
      <c r="B9" s="230">
        <v>86.138499999999993</v>
      </c>
      <c r="C9" s="230">
        <v>86.572722004811226</v>
      </c>
      <c r="D9" s="230">
        <v>70.696781999999999</v>
      </c>
      <c r="E9" s="230">
        <v>92.760940000000019</v>
      </c>
      <c r="F9" s="230">
        <v>100.66252</v>
      </c>
      <c r="G9" s="310">
        <v>80.887709999999998</v>
      </c>
      <c r="H9" s="304">
        <v>67.070309000000009</v>
      </c>
      <c r="I9" s="230">
        <f t="shared" si="1"/>
        <v>-13.81740099999999</v>
      </c>
      <c r="J9" s="259">
        <f t="shared" si="2"/>
        <v>-0.17082200744711395</v>
      </c>
      <c r="M9" s="66"/>
    </row>
    <row r="10" spans="1:19" x14ac:dyDescent="0.2">
      <c r="A10" s="207" t="s">
        <v>201</v>
      </c>
      <c r="B10" s="230">
        <v>0.41697000000000001</v>
      </c>
      <c r="C10" s="230">
        <v>0.86835000000000007</v>
      </c>
      <c r="D10" s="230">
        <v>0.46586899999999998</v>
      </c>
      <c r="E10" s="230">
        <v>0.51271900000000004</v>
      </c>
      <c r="F10" s="230">
        <v>0.57555199999999995</v>
      </c>
      <c r="G10" s="310">
        <v>0.64620999999999995</v>
      </c>
      <c r="H10" s="304">
        <v>0.50351000000000001</v>
      </c>
      <c r="I10" s="230">
        <f t="shared" si="1"/>
        <v>-0.14269999999999994</v>
      </c>
      <c r="J10" s="259">
        <f t="shared" si="2"/>
        <v>-0.22082604726017852</v>
      </c>
      <c r="M10" s="66"/>
    </row>
    <row r="11" spans="1:19" x14ac:dyDescent="0.2">
      <c r="A11" s="207" t="s">
        <v>37</v>
      </c>
      <c r="B11" s="230">
        <v>70523.397097999987</v>
      </c>
      <c r="C11" s="230">
        <v>68822.119171000013</v>
      </c>
      <c r="D11" s="230">
        <v>67378.029448000016</v>
      </c>
      <c r="E11" s="230">
        <v>62430.927916000001</v>
      </c>
      <c r="F11" s="230">
        <v>60659.054130000011</v>
      </c>
      <c r="G11" s="310">
        <v>59121.926497000008</v>
      </c>
      <c r="H11" s="304">
        <v>54241.65748400001</v>
      </c>
      <c r="I11" s="230">
        <f t="shared" si="1"/>
        <v>-4880.2690129999974</v>
      </c>
      <c r="J11" s="259">
        <f t="shared" si="2"/>
        <v>-8.2545838780264225E-2</v>
      </c>
      <c r="M11" s="66"/>
    </row>
    <row r="12" spans="1:19" x14ac:dyDescent="0.2">
      <c r="A12" s="207" t="s">
        <v>72</v>
      </c>
      <c r="B12" s="230">
        <v>908.072</v>
      </c>
      <c r="C12" s="230">
        <v>864.33</v>
      </c>
      <c r="D12" s="230">
        <v>852.88299999999992</v>
      </c>
      <c r="E12" s="230">
        <v>786.57400000000007</v>
      </c>
      <c r="F12" s="230">
        <v>863.49199999999996</v>
      </c>
      <c r="G12" s="310">
        <v>865.87100000000009</v>
      </c>
      <c r="H12" s="304">
        <v>1126.2329999999999</v>
      </c>
      <c r="I12" s="230">
        <f t="shared" si="1"/>
        <v>260.36199999999985</v>
      </c>
      <c r="J12" s="259">
        <f t="shared" si="2"/>
        <v>0.30069375230259454</v>
      </c>
      <c r="M12" s="66"/>
    </row>
    <row r="13" spans="1:19" x14ac:dyDescent="0.2">
      <c r="A13" s="207" t="s">
        <v>36</v>
      </c>
      <c r="B13" s="230">
        <v>0.40596099999999996</v>
      </c>
      <c r="C13" s="230">
        <v>0.64134000000000002</v>
      </c>
      <c r="D13" s="230">
        <v>0.238009</v>
      </c>
      <c r="E13" s="230">
        <v>0.12214000000000001</v>
      </c>
      <c r="F13" s="230">
        <v>9.0999999999999998E-2</v>
      </c>
      <c r="G13" s="310">
        <v>0</v>
      </c>
      <c r="H13" s="304">
        <v>0</v>
      </c>
      <c r="I13" s="230">
        <f t="shared" si="1"/>
        <v>0</v>
      </c>
      <c r="J13" s="259">
        <v>0</v>
      </c>
      <c r="M13" s="66"/>
    </row>
    <row r="14" spans="1:19" x14ac:dyDescent="0.2">
      <c r="A14" s="207" t="s">
        <v>35</v>
      </c>
      <c r="B14" s="230">
        <v>8866.3123899999991</v>
      </c>
      <c r="C14" s="230">
        <v>7905.558818999998</v>
      </c>
      <c r="D14" s="230">
        <v>8079.1410440000009</v>
      </c>
      <c r="E14" s="230">
        <v>7393.7418319999997</v>
      </c>
      <c r="F14" s="230">
        <v>8343.621882999998</v>
      </c>
      <c r="G14" s="310">
        <v>7932.7659799999992</v>
      </c>
      <c r="H14" s="304">
        <v>8189.7214540000004</v>
      </c>
      <c r="I14" s="230">
        <f t="shared" si="1"/>
        <v>256.95547400000123</v>
      </c>
      <c r="J14" s="259">
        <f t="shared" si="2"/>
        <v>3.2391661955972761E-2</v>
      </c>
      <c r="M14" s="66"/>
    </row>
    <row r="15" spans="1:19" x14ac:dyDescent="0.2">
      <c r="A15" s="207" t="s">
        <v>34</v>
      </c>
      <c r="B15" s="230">
        <v>802.62934500000006</v>
      </c>
      <c r="C15" s="230">
        <v>524.75572799999998</v>
      </c>
      <c r="D15" s="230">
        <v>549.38404500000001</v>
      </c>
      <c r="E15" s="230">
        <v>581.9372679999999</v>
      </c>
      <c r="F15" s="230">
        <v>349.57051999999999</v>
      </c>
      <c r="G15" s="310">
        <v>248.39147400000002</v>
      </c>
      <c r="H15" s="304">
        <v>379.85054299999996</v>
      </c>
      <c r="I15" s="230">
        <f t="shared" si="1"/>
        <v>131.45906899999994</v>
      </c>
      <c r="J15" s="259">
        <f t="shared" si="2"/>
        <v>0.5292414706633608</v>
      </c>
      <c r="M15" s="66"/>
    </row>
    <row r="16" spans="1:19" x14ac:dyDescent="0.2">
      <c r="A16" s="207" t="s">
        <v>33</v>
      </c>
      <c r="B16" s="230">
        <v>4590.1970123975643</v>
      </c>
      <c r="C16" s="230">
        <v>4621.5520692512382</v>
      </c>
      <c r="D16" s="230">
        <v>4471.6628518797497</v>
      </c>
      <c r="E16" s="230">
        <v>4585.729829077146</v>
      </c>
      <c r="F16" s="230">
        <v>4423.7090305414376</v>
      </c>
      <c r="G16" s="310">
        <v>4118.5233983519902</v>
      </c>
      <c r="H16" s="304">
        <v>4382.4417517082538</v>
      </c>
      <c r="I16" s="230">
        <f t="shared" si="1"/>
        <v>263.91835335626365</v>
      </c>
      <c r="J16" s="259">
        <f t="shared" si="2"/>
        <v>6.4080819223187868E-2</v>
      </c>
      <c r="M16" s="66"/>
    </row>
    <row r="17" spans="1:17" x14ac:dyDescent="0.2">
      <c r="A17" s="207" t="s">
        <v>32</v>
      </c>
      <c r="B17" s="230">
        <v>10390.423849999999</v>
      </c>
      <c r="C17" s="230">
        <v>11021.664391999999</v>
      </c>
      <c r="D17" s="230">
        <v>10470.820881</v>
      </c>
      <c r="E17" s="230">
        <v>9028.0374730000003</v>
      </c>
      <c r="F17" s="230">
        <v>9421.1525899999997</v>
      </c>
      <c r="G17" s="310">
        <v>8698.5005279999987</v>
      </c>
      <c r="H17" s="304">
        <v>7424.863077</v>
      </c>
      <c r="I17" s="230">
        <f t="shared" si="1"/>
        <v>-1273.6374509999987</v>
      </c>
      <c r="J17" s="259">
        <f t="shared" si="2"/>
        <v>-0.14642034531126702</v>
      </c>
      <c r="M17" s="66"/>
    </row>
    <row r="18" spans="1:17" x14ac:dyDescent="0.2">
      <c r="A18" s="207" t="s">
        <v>3</v>
      </c>
      <c r="B18" s="230">
        <v>0</v>
      </c>
      <c r="C18" s="230">
        <v>0</v>
      </c>
      <c r="D18" s="230">
        <v>0</v>
      </c>
      <c r="E18" s="230">
        <v>0</v>
      </c>
      <c r="F18" s="230">
        <v>0</v>
      </c>
      <c r="G18" s="310">
        <v>0</v>
      </c>
      <c r="H18" s="304">
        <v>0</v>
      </c>
      <c r="I18" s="230">
        <f t="shared" si="1"/>
        <v>0</v>
      </c>
      <c r="J18" s="259">
        <v>0</v>
      </c>
      <c r="M18" s="66"/>
    </row>
    <row r="19" spans="1:17" x14ac:dyDescent="0.2">
      <c r="A19" s="207" t="s">
        <v>31</v>
      </c>
      <c r="B19" s="230">
        <v>430.26517899999993</v>
      </c>
      <c r="C19" s="230">
        <v>183.56304299999996</v>
      </c>
      <c r="D19" s="230">
        <v>151.08361900000003</v>
      </c>
      <c r="E19" s="230">
        <v>182.76715300000004</v>
      </c>
      <c r="F19" s="230">
        <v>363.83322500000003</v>
      </c>
      <c r="G19" s="310">
        <v>922.11876600000005</v>
      </c>
      <c r="H19" s="304">
        <v>657.23896300000013</v>
      </c>
      <c r="I19" s="230">
        <f t="shared" si="1"/>
        <v>-264.87980299999992</v>
      </c>
      <c r="J19" s="259">
        <f t="shared" si="2"/>
        <v>-0.28725128775873965</v>
      </c>
      <c r="M19" s="66"/>
    </row>
    <row r="20" spans="1:17" x14ac:dyDescent="0.2">
      <c r="A20" s="207" t="s">
        <v>30</v>
      </c>
      <c r="B20" s="230">
        <v>32223.97174646231</v>
      </c>
      <c r="C20" s="230">
        <v>30714.590470636122</v>
      </c>
      <c r="D20" s="230">
        <v>30920.493511528774</v>
      </c>
      <c r="E20" s="230">
        <v>31867.181065919329</v>
      </c>
      <c r="F20" s="230">
        <v>34529.822842744208</v>
      </c>
      <c r="G20" s="310">
        <v>29556.223901869318</v>
      </c>
      <c r="H20" s="304">
        <v>27461.963951396498</v>
      </c>
      <c r="I20" s="230">
        <f t="shared" si="1"/>
        <v>-2094.2599504728205</v>
      </c>
      <c r="J20" s="259">
        <f t="shared" si="2"/>
        <v>-7.085681707602598E-2</v>
      </c>
      <c r="M20" s="66"/>
    </row>
    <row r="21" spans="1:17" s="77" customFormat="1" ht="11.25" x14ac:dyDescent="0.2">
      <c r="A21" s="199"/>
      <c r="B21" s="4"/>
      <c r="C21" s="4"/>
      <c r="D21" s="4"/>
      <c r="E21" s="4"/>
      <c r="F21" s="4"/>
      <c r="G21" s="4"/>
      <c r="H21" s="4"/>
      <c r="I21" s="4"/>
      <c r="J21" s="167"/>
      <c r="K21" s="4"/>
    </row>
    <row r="22" spans="1:17" s="77" customFormat="1" x14ac:dyDescent="0.2">
      <c r="A22" s="71"/>
      <c r="B22" s="4"/>
      <c r="C22" s="4"/>
      <c r="D22" s="4"/>
      <c r="E22" s="4"/>
      <c r="F22" s="4"/>
      <c r="G22" s="4"/>
      <c r="H22" s="4"/>
      <c r="I22" s="4"/>
      <c r="J22" s="4"/>
      <c r="K22" s="4"/>
      <c r="L22" s="133"/>
      <c r="M22" s="133"/>
      <c r="N22" s="133"/>
      <c r="O22" s="133"/>
      <c r="P22" s="133"/>
      <c r="Q22" s="133"/>
    </row>
    <row r="23" spans="1:17" ht="28.15" customHeight="1" x14ac:dyDescent="0.2">
      <c r="A23" s="257"/>
      <c r="B23" s="175">
        <v>2017</v>
      </c>
      <c r="C23" s="175">
        <v>2018</v>
      </c>
      <c r="D23" s="175">
        <v>2019</v>
      </c>
      <c r="E23" s="175">
        <v>2020</v>
      </c>
      <c r="F23" s="175">
        <v>2021</v>
      </c>
      <c r="G23" s="175">
        <v>2022</v>
      </c>
      <c r="H23" s="175">
        <v>2023</v>
      </c>
      <c r="I23" s="218" t="s">
        <v>321</v>
      </c>
      <c r="J23" s="218" t="s">
        <v>176</v>
      </c>
      <c r="L23" s="78"/>
      <c r="M23" s="66"/>
    </row>
    <row r="24" spans="1:17" x14ac:dyDescent="0.2">
      <c r="A24" s="258" t="s">
        <v>59</v>
      </c>
      <c r="B24" s="229">
        <f t="shared" ref="B24:H24" si="3">SUM(B25:B38)</f>
        <v>170167.77431130997</v>
      </c>
      <c r="C24" s="229">
        <f t="shared" si="3"/>
        <v>162924.26340989218</v>
      </c>
      <c r="D24" s="229">
        <f t="shared" si="3"/>
        <v>161913.56684660848</v>
      </c>
      <c r="E24" s="229">
        <f t="shared" si="3"/>
        <v>156917.70830579649</v>
      </c>
      <c r="F24" s="229">
        <f t="shared" si="3"/>
        <v>161705.20831628563</v>
      </c>
      <c r="G24" s="309">
        <f t="shared" si="3"/>
        <v>151093.46862022131</v>
      </c>
      <c r="H24" s="309">
        <f t="shared" si="3"/>
        <v>140923.03274210476</v>
      </c>
      <c r="I24" s="229">
        <f>+H24-G24</f>
        <v>-10170.43587811655</v>
      </c>
      <c r="J24" s="214">
        <f>+H24/G24-1</f>
        <v>-6.731221389642128E-2</v>
      </c>
      <c r="K24" s="135"/>
      <c r="L24" s="78"/>
      <c r="M24" s="66"/>
    </row>
    <row r="25" spans="1:17" x14ac:dyDescent="0.2">
      <c r="A25" s="207" t="s">
        <v>131</v>
      </c>
      <c r="B25" s="230">
        <v>6513.7377800000013</v>
      </c>
      <c r="C25" s="230">
        <v>6063.5777390000003</v>
      </c>
      <c r="D25" s="230">
        <v>5633.5828936000016</v>
      </c>
      <c r="E25" s="230">
        <v>5417.9085559999985</v>
      </c>
      <c r="F25" s="230">
        <v>5906.5108810000011</v>
      </c>
      <c r="G25" s="310">
        <v>5050.0962194479998</v>
      </c>
      <c r="H25" s="304">
        <v>4424.1443410000002</v>
      </c>
      <c r="I25" s="230">
        <f t="shared" ref="I25:I38" si="4">+H25-G25</f>
        <v>-625.95187844799966</v>
      </c>
      <c r="J25" s="259">
        <f t="shared" ref="J25:J38" si="5">+H25/G25-1</f>
        <v>-0.12394850538440216</v>
      </c>
      <c r="M25" s="66"/>
    </row>
    <row r="26" spans="1:17" x14ac:dyDescent="0.2">
      <c r="A26" s="207" t="s">
        <v>99</v>
      </c>
      <c r="B26" s="230">
        <v>7990.7359111727874</v>
      </c>
      <c r="C26" s="230">
        <v>7562.3986639999976</v>
      </c>
      <c r="D26" s="230">
        <v>7421.3846770000009</v>
      </c>
      <c r="E26" s="230">
        <v>7376.0111740000011</v>
      </c>
      <c r="F26" s="230">
        <v>7685.4680680000001</v>
      </c>
      <c r="G26" s="310">
        <v>7274.6743940000006</v>
      </c>
      <c r="H26" s="304">
        <v>6769.7732870000018</v>
      </c>
      <c r="I26" s="230">
        <f t="shared" si="4"/>
        <v>-504.90110699999877</v>
      </c>
      <c r="J26" s="259">
        <f t="shared" si="5"/>
        <v>-6.9405320383333025E-2</v>
      </c>
      <c r="M26" s="66"/>
    </row>
    <row r="27" spans="1:17" x14ac:dyDescent="0.2">
      <c r="A27" s="207" t="s">
        <v>100</v>
      </c>
      <c r="B27" s="230">
        <v>8316.7549387214294</v>
      </c>
      <c r="C27" s="230">
        <v>7953.8981322000027</v>
      </c>
      <c r="D27" s="230">
        <v>7658.4714679999997</v>
      </c>
      <c r="E27" s="230">
        <v>7704.9019176000002</v>
      </c>
      <c r="F27" s="230">
        <v>8098.0380909999985</v>
      </c>
      <c r="G27" s="310">
        <v>7279.311796</v>
      </c>
      <c r="H27" s="304">
        <v>6815.5153460000001</v>
      </c>
      <c r="I27" s="230">
        <f t="shared" si="4"/>
        <v>-463.79644999999982</v>
      </c>
      <c r="J27" s="259">
        <f t="shared" si="5"/>
        <v>-6.371432671078292E-2</v>
      </c>
      <c r="M27" s="66"/>
    </row>
    <row r="28" spans="1:17" x14ac:dyDescent="0.2">
      <c r="A28" s="207" t="s">
        <v>101</v>
      </c>
      <c r="B28" s="230">
        <v>15685.149059351999</v>
      </c>
      <c r="C28" s="230">
        <v>15930.182686</v>
      </c>
      <c r="D28" s="230">
        <v>15117.193084999999</v>
      </c>
      <c r="E28" s="230">
        <v>13067.266131999999</v>
      </c>
      <c r="F28" s="230">
        <v>8275.5914069999999</v>
      </c>
      <c r="G28" s="310">
        <v>9435.953501</v>
      </c>
      <c r="H28" s="304">
        <v>9356.9422380000015</v>
      </c>
      <c r="I28" s="230">
        <f t="shared" si="4"/>
        <v>-79.011262999998507</v>
      </c>
      <c r="J28" s="259">
        <f t="shared" si="5"/>
        <v>-8.3734264896097033E-3</v>
      </c>
      <c r="M28" s="66"/>
    </row>
    <row r="29" spans="1:17" x14ac:dyDescent="0.2">
      <c r="A29" s="207" t="s">
        <v>130</v>
      </c>
      <c r="B29" s="230">
        <v>3824.8705505609532</v>
      </c>
      <c r="C29" s="230">
        <v>3581.1791988164259</v>
      </c>
      <c r="D29" s="230">
        <v>3422.6928275999994</v>
      </c>
      <c r="E29" s="230">
        <v>3493.1955028000002</v>
      </c>
      <c r="F29" s="230">
        <v>3949.3513146894425</v>
      </c>
      <c r="G29" s="310">
        <v>3533.7164370000005</v>
      </c>
      <c r="H29" s="304">
        <v>3518.7748099999999</v>
      </c>
      <c r="I29" s="230">
        <f t="shared" si="4"/>
        <v>-14.941627000000608</v>
      </c>
      <c r="J29" s="259">
        <f t="shared" si="5"/>
        <v>-4.2283039022467106E-3</v>
      </c>
      <c r="M29" s="66"/>
    </row>
    <row r="30" spans="1:17" x14ac:dyDescent="0.2">
      <c r="A30" s="207" t="s">
        <v>102</v>
      </c>
      <c r="B30" s="230">
        <v>4739.0619237243591</v>
      </c>
      <c r="C30" s="230">
        <v>4633.6833753268911</v>
      </c>
      <c r="D30" s="230">
        <v>4584.5415789999988</v>
      </c>
      <c r="E30" s="230">
        <v>4417.0206223999994</v>
      </c>
      <c r="F30" s="230">
        <v>4724.5964696847814</v>
      </c>
      <c r="G30" s="310">
        <v>4462.2034389999999</v>
      </c>
      <c r="H30" s="304">
        <v>4264.4100019999996</v>
      </c>
      <c r="I30" s="230">
        <f t="shared" si="4"/>
        <v>-197.79343700000027</v>
      </c>
      <c r="J30" s="259">
        <f t="shared" si="5"/>
        <v>-4.4326405038208394E-2</v>
      </c>
      <c r="M30" s="66"/>
    </row>
    <row r="31" spans="1:17" x14ac:dyDescent="0.2">
      <c r="A31" s="207" t="s">
        <v>103</v>
      </c>
      <c r="B31" s="230">
        <v>2745.779348</v>
      </c>
      <c r="C31" s="230">
        <v>2604.0657680000004</v>
      </c>
      <c r="D31" s="230">
        <v>2554.2391044000005</v>
      </c>
      <c r="E31" s="230">
        <v>2463.2868278000001</v>
      </c>
      <c r="F31" s="230">
        <v>2637.5649979999998</v>
      </c>
      <c r="G31" s="310">
        <v>2376.822173999999</v>
      </c>
      <c r="H31" s="304">
        <v>2308.5401996145279</v>
      </c>
      <c r="I31" s="230">
        <f t="shared" si="4"/>
        <v>-68.281974385471131</v>
      </c>
      <c r="J31" s="259">
        <f t="shared" si="5"/>
        <v>-2.8728263785320562E-2</v>
      </c>
      <c r="M31" s="66"/>
    </row>
    <row r="32" spans="1:17" x14ac:dyDescent="0.2">
      <c r="A32" s="207" t="s">
        <v>104</v>
      </c>
      <c r="B32" s="230">
        <v>33398.786090880298</v>
      </c>
      <c r="C32" s="230">
        <v>32381.484806000004</v>
      </c>
      <c r="D32" s="230">
        <v>30852.073469800005</v>
      </c>
      <c r="E32" s="230">
        <v>30371.757801200001</v>
      </c>
      <c r="F32" s="230">
        <v>32270.637246000002</v>
      </c>
      <c r="G32" s="310">
        <v>29706.169864000003</v>
      </c>
      <c r="H32" s="304">
        <v>26789.226276000005</v>
      </c>
      <c r="I32" s="230">
        <f t="shared" si="4"/>
        <v>-2916.9435879999983</v>
      </c>
      <c r="J32" s="259">
        <f t="shared" si="5"/>
        <v>-9.8193190214499904E-2</v>
      </c>
      <c r="M32" s="66"/>
    </row>
    <row r="33" spans="1:13" x14ac:dyDescent="0.2">
      <c r="A33" s="207" t="s">
        <v>105</v>
      </c>
      <c r="B33" s="230">
        <v>7051.9067908995221</v>
      </c>
      <c r="C33" s="230">
        <v>6467.6665999999996</v>
      </c>
      <c r="D33" s="230">
        <v>6464.6489201999993</v>
      </c>
      <c r="E33" s="230">
        <v>6387.0466789999991</v>
      </c>
      <c r="F33" s="230">
        <v>6841.1455129999986</v>
      </c>
      <c r="G33" s="310">
        <v>6491.1227419999987</v>
      </c>
      <c r="H33" s="304">
        <v>6062.3551609999986</v>
      </c>
      <c r="I33" s="230">
        <f t="shared" si="4"/>
        <v>-428.76758100000006</v>
      </c>
      <c r="J33" s="259">
        <f t="shared" si="5"/>
        <v>-6.6054455914954846E-2</v>
      </c>
      <c r="M33" s="66"/>
    </row>
    <row r="34" spans="1:13" x14ac:dyDescent="0.2">
      <c r="A34" s="207" t="s">
        <v>106</v>
      </c>
      <c r="B34" s="230">
        <v>6608.686431987745</v>
      </c>
      <c r="C34" s="230">
        <v>6646.0677722905975</v>
      </c>
      <c r="D34" s="230">
        <v>6740.3847250000017</v>
      </c>
      <c r="E34" s="230">
        <v>6530.1886409999979</v>
      </c>
      <c r="F34" s="230">
        <v>7039.9847911509614</v>
      </c>
      <c r="G34" s="310">
        <v>6415.8807669999997</v>
      </c>
      <c r="H34" s="304">
        <v>6022.9445770000002</v>
      </c>
      <c r="I34" s="230">
        <f t="shared" si="4"/>
        <v>-392.93618999999944</v>
      </c>
      <c r="J34" s="259">
        <f t="shared" si="5"/>
        <v>-6.1244309903803362E-2</v>
      </c>
      <c r="M34" s="66"/>
    </row>
    <row r="35" spans="1:13" x14ac:dyDescent="0.2">
      <c r="A35" s="207" t="s">
        <v>107</v>
      </c>
      <c r="B35" s="230">
        <v>6016.3371092569196</v>
      </c>
      <c r="C35" s="230">
        <v>5635.7049138582579</v>
      </c>
      <c r="D35" s="230">
        <v>5718.723336</v>
      </c>
      <c r="E35" s="230">
        <v>5655.1949490000006</v>
      </c>
      <c r="F35" s="230">
        <v>6069.4027978861277</v>
      </c>
      <c r="G35" s="310">
        <v>5612.5134689999986</v>
      </c>
      <c r="H35" s="304">
        <v>5374.4086349999998</v>
      </c>
      <c r="I35" s="230">
        <f t="shared" si="4"/>
        <v>-238.10483399999885</v>
      </c>
      <c r="J35" s="259">
        <f t="shared" si="5"/>
        <v>-4.2423922065424113E-2</v>
      </c>
      <c r="M35" s="66"/>
    </row>
    <row r="36" spans="1:13" x14ac:dyDescent="0.2">
      <c r="A36" s="207" t="s">
        <v>108</v>
      </c>
      <c r="B36" s="230">
        <v>30886.674551553966</v>
      </c>
      <c r="C36" s="230">
        <v>28289.1802804</v>
      </c>
      <c r="D36" s="230">
        <v>27676.837355608517</v>
      </c>
      <c r="E36" s="230">
        <v>26020.340783996478</v>
      </c>
      <c r="F36" s="230">
        <v>28125.833337874337</v>
      </c>
      <c r="G36" s="310">
        <v>25740.848744773306</v>
      </c>
      <c r="H36" s="304">
        <v>24327.760821490214</v>
      </c>
      <c r="I36" s="230">
        <f t="shared" si="4"/>
        <v>-1413.0879232830921</v>
      </c>
      <c r="J36" s="259">
        <f t="shared" si="5"/>
        <v>-5.4896710566702644E-2</v>
      </c>
      <c r="M36" s="66"/>
    </row>
    <row r="37" spans="1:13" x14ac:dyDescent="0.2">
      <c r="A37" s="207" t="s">
        <v>109</v>
      </c>
      <c r="B37" s="230">
        <v>28157.995966999999</v>
      </c>
      <c r="C37" s="230">
        <v>27447.002448000003</v>
      </c>
      <c r="D37" s="230">
        <v>30302.920326000003</v>
      </c>
      <c r="E37" s="230">
        <v>30482.399668999995</v>
      </c>
      <c r="F37" s="230">
        <v>32490.226664000002</v>
      </c>
      <c r="G37" s="310">
        <v>30478.372729000002</v>
      </c>
      <c r="H37" s="304">
        <v>28042.378289999997</v>
      </c>
      <c r="I37" s="230">
        <f t="shared" si="4"/>
        <v>-2435.9944390000055</v>
      </c>
      <c r="J37" s="259">
        <f t="shared" si="5"/>
        <v>-7.992534446178523E-2</v>
      </c>
      <c r="M37" s="66"/>
    </row>
    <row r="38" spans="1:13" x14ac:dyDescent="0.2">
      <c r="A38" s="207" t="s">
        <v>110</v>
      </c>
      <c r="B38" s="230">
        <v>8231.2978581999996</v>
      </c>
      <c r="C38" s="230">
        <v>7728.171026</v>
      </c>
      <c r="D38" s="230">
        <v>7765.8730793999985</v>
      </c>
      <c r="E38" s="230">
        <v>7531.1890500000009</v>
      </c>
      <c r="F38" s="230">
        <v>7590.8567370000001</v>
      </c>
      <c r="G38" s="310">
        <v>7235.7823440000011</v>
      </c>
      <c r="H38" s="304">
        <v>6845.8587580000003</v>
      </c>
      <c r="I38" s="230">
        <f t="shared" si="4"/>
        <v>-389.9235860000008</v>
      </c>
      <c r="J38" s="259">
        <f t="shared" si="5"/>
        <v>-5.3888241445423035E-2</v>
      </c>
      <c r="M38" s="66"/>
    </row>
    <row r="39" spans="1:13" s="77" customFormat="1" ht="11.25" x14ac:dyDescent="0.2">
      <c r="J39" s="167"/>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74CB0-52E1-4038-8B97-B7260DA3BB89}">
  <dimension ref="A1:S39"/>
  <sheetViews>
    <sheetView showGridLines="0" view="pageBreakPreview" zoomScaleNormal="70" zoomScaleSheetLayoutView="100" workbookViewId="0">
      <selection activeCell="I24" sqref="I24:J38"/>
    </sheetView>
  </sheetViews>
  <sheetFormatPr defaultColWidth="9.140625" defaultRowHeight="12" x14ac:dyDescent="0.2"/>
  <cols>
    <col min="1" max="1" width="21" style="133" customWidth="1"/>
    <col min="2" max="10" width="10.7109375" style="133" customWidth="1"/>
    <col min="11" max="11" width="1.28515625" style="133" customWidth="1"/>
    <col min="12" max="13" width="8.28515625" style="133" customWidth="1"/>
    <col min="14" max="14" width="9.28515625" style="133" customWidth="1"/>
    <col min="15" max="15" width="7.85546875" style="133" customWidth="1"/>
    <col min="16" max="18" width="8.5703125" style="133" customWidth="1"/>
    <col min="19" max="19" width="10.42578125" style="133" customWidth="1"/>
    <col min="20" max="20" width="10" style="133" customWidth="1"/>
    <col min="21" max="21" width="11.42578125" style="133" bestFit="1" customWidth="1"/>
    <col min="22" max="16384" width="9.140625" style="133"/>
  </cols>
  <sheetData>
    <row r="1" spans="1:19" s="76" customFormat="1" ht="18" x14ac:dyDescent="0.25">
      <c r="A1" s="247" t="s">
        <v>300</v>
      </c>
      <c r="B1" s="134"/>
      <c r="C1" s="134"/>
      <c r="D1" s="134"/>
      <c r="E1" s="134"/>
      <c r="F1" s="134"/>
      <c r="G1" s="134"/>
      <c r="H1" s="134"/>
      <c r="I1" s="134"/>
      <c r="J1" s="134"/>
      <c r="K1" s="134"/>
      <c r="L1" s="251" t="str">
        <f>'3'!N1</f>
        <v>2023</v>
      </c>
      <c r="N1" s="134"/>
      <c r="P1" s="134"/>
      <c r="Q1" s="134"/>
    </row>
    <row r="2" spans="1:19" ht="6" customHeight="1" x14ac:dyDescent="0.2">
      <c r="A2" s="132"/>
      <c r="B2" s="132"/>
      <c r="C2" s="132"/>
      <c r="D2" s="132"/>
      <c r="E2" s="132"/>
      <c r="F2" s="132"/>
      <c r="G2" s="132"/>
      <c r="H2" s="132"/>
      <c r="I2" s="132"/>
      <c r="J2" s="132"/>
      <c r="K2" s="132"/>
      <c r="L2" s="132"/>
      <c r="M2" s="132"/>
      <c r="N2" s="132"/>
      <c r="O2" s="132"/>
      <c r="P2" s="132"/>
      <c r="Q2" s="132"/>
      <c r="R2" s="132"/>
      <c r="S2" s="132"/>
    </row>
    <row r="3" spans="1:19" ht="28.15" customHeight="1" x14ac:dyDescent="0.2">
      <c r="A3" s="257"/>
      <c r="B3" s="175">
        <v>2017</v>
      </c>
      <c r="C3" s="175">
        <v>2018</v>
      </c>
      <c r="D3" s="175">
        <v>2019</v>
      </c>
      <c r="E3" s="175">
        <v>2020</v>
      </c>
      <c r="F3" s="175">
        <v>2021</v>
      </c>
      <c r="G3" s="175">
        <v>2022</v>
      </c>
      <c r="H3" s="175">
        <v>2023</v>
      </c>
      <c r="I3" s="218" t="s">
        <v>321</v>
      </c>
      <c r="J3" s="218" t="s">
        <v>176</v>
      </c>
    </row>
    <row r="4" spans="1:19" s="135" customFormat="1" x14ac:dyDescent="0.2">
      <c r="A4" s="258" t="s">
        <v>117</v>
      </c>
      <c r="B4" s="229">
        <f>SUM(B5:B20)</f>
        <v>94312.785270886554</v>
      </c>
      <c r="C4" s="229">
        <f>SUM(C5:C20)</f>
        <v>89034.213378447108</v>
      </c>
      <c r="D4" s="229">
        <f t="shared" ref="D4:H4" si="0">SUM(D5:D20)</f>
        <v>87767.066018864542</v>
      </c>
      <c r="E4" s="229">
        <f t="shared" si="0"/>
        <v>85928.496249231335</v>
      </c>
      <c r="F4" s="229">
        <f t="shared" si="0"/>
        <v>92490.600622973681</v>
      </c>
      <c r="G4" s="309">
        <f t="shared" si="0"/>
        <v>82069.988651370804</v>
      </c>
      <c r="H4" s="309">
        <f t="shared" si="0"/>
        <v>75802.733631518538</v>
      </c>
      <c r="I4" s="229">
        <f>+H4-G4</f>
        <v>-6267.2550198522658</v>
      </c>
      <c r="J4" s="214">
        <f>+H4/G4-1</f>
        <v>-7.6364760405600252E-2</v>
      </c>
    </row>
    <row r="5" spans="1:19" x14ac:dyDescent="0.2">
      <c r="A5" s="207" t="s">
        <v>40</v>
      </c>
      <c r="B5" s="230">
        <v>6082.1881520000006</v>
      </c>
      <c r="C5" s="230">
        <v>5759.4469509999999</v>
      </c>
      <c r="D5" s="230">
        <v>6498.6989109999995</v>
      </c>
      <c r="E5" s="230">
        <v>7593.0430720000013</v>
      </c>
      <c r="F5" s="230">
        <v>8742.8741979999995</v>
      </c>
      <c r="G5" s="310">
        <v>7555.0688139999993</v>
      </c>
      <c r="H5" s="304">
        <v>7704.8257669999994</v>
      </c>
      <c r="I5" s="230">
        <f t="shared" ref="I5:I20" si="1">+H5-G5</f>
        <v>149.75695300000007</v>
      </c>
      <c r="J5" s="259">
        <f t="shared" ref="J5:J20" si="2">+H5/G5-1</f>
        <v>1.9822050160879012E-2</v>
      </c>
    </row>
    <row r="6" spans="1:19" x14ac:dyDescent="0.2">
      <c r="A6" s="207" t="s">
        <v>39</v>
      </c>
      <c r="B6" s="230">
        <v>494.420458</v>
      </c>
      <c r="C6" s="230">
        <v>515.05650099999991</v>
      </c>
      <c r="D6" s="230">
        <v>515.11789899999997</v>
      </c>
      <c r="E6" s="230">
        <v>542.07335599999999</v>
      </c>
      <c r="F6" s="230">
        <v>583.69086000000004</v>
      </c>
      <c r="G6" s="310">
        <v>602.507068</v>
      </c>
      <c r="H6" s="304">
        <v>561.48913699999991</v>
      </c>
      <c r="I6" s="230">
        <f t="shared" si="1"/>
        <v>-41.01793100000009</v>
      </c>
      <c r="J6" s="259">
        <f t="shared" si="2"/>
        <v>-6.8078754886905513E-2</v>
      </c>
    </row>
    <row r="7" spans="1:19" x14ac:dyDescent="0.2">
      <c r="A7" s="207" t="s">
        <v>38</v>
      </c>
      <c r="B7" s="230">
        <v>13369.976953000003</v>
      </c>
      <c r="C7" s="230">
        <v>11279.011147000001</v>
      </c>
      <c r="D7" s="230">
        <v>9965.4769489999999</v>
      </c>
      <c r="E7" s="230">
        <v>9169.2607190000017</v>
      </c>
      <c r="F7" s="230">
        <v>9782.3584300000002</v>
      </c>
      <c r="G7" s="310">
        <v>8294.1827270000013</v>
      </c>
      <c r="H7" s="304">
        <v>7075.6018389999999</v>
      </c>
      <c r="I7" s="230">
        <f t="shared" si="1"/>
        <v>-1218.5808880000013</v>
      </c>
      <c r="J7" s="259">
        <f t="shared" si="2"/>
        <v>-0.14691994716166101</v>
      </c>
    </row>
    <row r="8" spans="1:19" x14ac:dyDescent="0.2">
      <c r="A8" s="207" t="s">
        <v>60</v>
      </c>
      <c r="B8" s="230">
        <v>8.8172249999999988</v>
      </c>
      <c r="C8" s="230">
        <v>11.94238</v>
      </c>
      <c r="D8" s="230">
        <v>13.437288999999998</v>
      </c>
      <c r="E8" s="230">
        <v>8.7761449999999996</v>
      </c>
      <c r="F8" s="230">
        <v>33.540629000000003</v>
      </c>
      <c r="G8" s="310">
        <v>55.921160999999998</v>
      </c>
      <c r="H8" s="304">
        <v>79.146941000000012</v>
      </c>
      <c r="I8" s="230">
        <f t="shared" si="1"/>
        <v>23.225780000000015</v>
      </c>
      <c r="J8" s="259">
        <f t="shared" si="2"/>
        <v>0.41533079043190857</v>
      </c>
    </row>
    <row r="9" spans="1:19" x14ac:dyDescent="0.2">
      <c r="A9" s="207" t="s">
        <v>200</v>
      </c>
      <c r="B9" s="230">
        <v>75.622400000000013</v>
      </c>
      <c r="C9" s="230">
        <v>74.477722004811241</v>
      </c>
      <c r="D9" s="230">
        <v>69.087782000000004</v>
      </c>
      <c r="E9" s="230">
        <v>89.888940000000019</v>
      </c>
      <c r="F9" s="230">
        <v>96.896519999999981</v>
      </c>
      <c r="G9" s="310">
        <v>76.140578999999988</v>
      </c>
      <c r="H9" s="304">
        <v>61.374825000000001</v>
      </c>
      <c r="I9" s="230">
        <f t="shared" si="1"/>
        <v>-14.765753999999987</v>
      </c>
      <c r="J9" s="259">
        <f t="shared" si="2"/>
        <v>-0.19392752450700423</v>
      </c>
    </row>
    <row r="10" spans="1:19" x14ac:dyDescent="0.2">
      <c r="A10" s="207" t="s">
        <v>201</v>
      </c>
      <c r="B10" s="230">
        <v>0.41697000000000001</v>
      </c>
      <c r="C10" s="230">
        <v>0.86835000000000007</v>
      </c>
      <c r="D10" s="230">
        <v>0.461175</v>
      </c>
      <c r="E10" s="230">
        <v>0.51271900000000004</v>
      </c>
      <c r="F10" s="230">
        <v>0.57555199999999995</v>
      </c>
      <c r="G10" s="310">
        <v>0.64000999999999997</v>
      </c>
      <c r="H10" s="304">
        <v>0.50351000000000001</v>
      </c>
      <c r="I10" s="230">
        <f t="shared" si="1"/>
        <v>-0.13649999999999995</v>
      </c>
      <c r="J10" s="259">
        <f t="shared" si="2"/>
        <v>-0.21327791753253844</v>
      </c>
    </row>
    <row r="11" spans="1:19" x14ac:dyDescent="0.2">
      <c r="A11" s="207" t="s">
        <v>37</v>
      </c>
      <c r="B11" s="230">
        <v>42615.24324299999</v>
      </c>
      <c r="C11" s="230">
        <v>40940.746041000006</v>
      </c>
      <c r="D11" s="230">
        <v>40138.300992000004</v>
      </c>
      <c r="E11" s="230">
        <v>37446.912076000001</v>
      </c>
      <c r="F11" s="230">
        <v>39422.567125999994</v>
      </c>
      <c r="G11" s="310">
        <v>36311.508709000002</v>
      </c>
      <c r="H11" s="304">
        <v>33166.049666999999</v>
      </c>
      <c r="I11" s="230">
        <f t="shared" si="1"/>
        <v>-3145.4590420000022</v>
      </c>
      <c r="J11" s="259">
        <f t="shared" si="2"/>
        <v>-8.6624300499537843E-2</v>
      </c>
    </row>
    <row r="12" spans="1:19" x14ac:dyDescent="0.2">
      <c r="A12" s="207" t="s">
        <v>72</v>
      </c>
      <c r="B12" s="230">
        <v>247.82925</v>
      </c>
      <c r="C12" s="230">
        <v>236.42644000000001</v>
      </c>
      <c r="D12" s="230">
        <v>233.99844000000002</v>
      </c>
      <c r="E12" s="230">
        <v>199.05996999999996</v>
      </c>
      <c r="F12" s="230">
        <v>210.97212999999999</v>
      </c>
      <c r="G12" s="310">
        <v>233.85993999999999</v>
      </c>
      <c r="H12" s="304">
        <v>488.72123999999997</v>
      </c>
      <c r="I12" s="230">
        <f t="shared" si="1"/>
        <v>254.86129999999997</v>
      </c>
      <c r="J12" s="259">
        <f t="shared" si="2"/>
        <v>1.0898031531180585</v>
      </c>
    </row>
    <row r="13" spans="1:19" x14ac:dyDescent="0.2">
      <c r="A13" s="207" t="s">
        <v>36</v>
      </c>
      <c r="B13" s="230">
        <v>0.40596099999999996</v>
      </c>
      <c r="C13" s="230">
        <v>0.64134000000000002</v>
      </c>
      <c r="D13" s="230">
        <v>0.238009</v>
      </c>
      <c r="E13" s="230">
        <v>0.12214000000000001</v>
      </c>
      <c r="F13" s="230">
        <v>9.0999999999999998E-2</v>
      </c>
      <c r="G13" s="310">
        <v>0</v>
      </c>
      <c r="H13" s="304">
        <v>0</v>
      </c>
      <c r="I13" s="230">
        <f t="shared" si="1"/>
        <v>0</v>
      </c>
      <c r="J13" s="259">
        <v>0</v>
      </c>
    </row>
    <row r="14" spans="1:19" x14ac:dyDescent="0.2">
      <c r="A14" s="207" t="s">
        <v>35</v>
      </c>
      <c r="B14" s="230">
        <v>944.20139999999992</v>
      </c>
      <c r="C14" s="230">
        <v>1055.1701639999999</v>
      </c>
      <c r="D14" s="230">
        <v>978.3297</v>
      </c>
      <c r="E14" s="230">
        <v>969.92695300000014</v>
      </c>
      <c r="F14" s="230">
        <v>874.05880999999988</v>
      </c>
      <c r="G14" s="310">
        <v>822.513687</v>
      </c>
      <c r="H14" s="304">
        <v>786.14758400000005</v>
      </c>
      <c r="I14" s="230">
        <f t="shared" si="1"/>
        <v>-36.366102999999953</v>
      </c>
      <c r="J14" s="259">
        <f t="shared" si="2"/>
        <v>-4.4213371248130962E-2</v>
      </c>
    </row>
    <row r="15" spans="1:19" x14ac:dyDescent="0.2">
      <c r="A15" s="207" t="s">
        <v>34</v>
      </c>
      <c r="B15" s="230">
        <v>155.97668299999998</v>
      </c>
      <c r="C15" s="230">
        <v>108.60781300000001</v>
      </c>
      <c r="D15" s="230">
        <v>89.595888000000002</v>
      </c>
      <c r="E15" s="230">
        <v>93.012365999999986</v>
      </c>
      <c r="F15" s="230">
        <v>98.88839999999999</v>
      </c>
      <c r="G15" s="310">
        <v>55.506991999999997</v>
      </c>
      <c r="H15" s="304">
        <v>51.603954999999999</v>
      </c>
      <c r="I15" s="230">
        <f t="shared" si="1"/>
        <v>-3.9030369999999976</v>
      </c>
      <c r="J15" s="259">
        <f t="shared" si="2"/>
        <v>-7.031613242526269E-2</v>
      </c>
    </row>
    <row r="16" spans="1:19" x14ac:dyDescent="0.2">
      <c r="A16" s="207" t="s">
        <v>33</v>
      </c>
      <c r="B16" s="230">
        <v>2925.7496345782056</v>
      </c>
      <c r="C16" s="230">
        <v>2872.8598033009525</v>
      </c>
      <c r="D16" s="230">
        <v>2824.1075858742774</v>
      </c>
      <c r="E16" s="230">
        <v>3027.4604307136306</v>
      </c>
      <c r="F16" s="230">
        <v>2892.1987718721552</v>
      </c>
      <c r="G16" s="310">
        <v>2572.5676131848481</v>
      </c>
      <c r="H16" s="304">
        <v>3081.0011613569018</v>
      </c>
      <c r="I16" s="230">
        <f t="shared" si="1"/>
        <v>508.43354817205363</v>
      </c>
      <c r="J16" s="259">
        <f t="shared" si="2"/>
        <v>0.19763661237366326</v>
      </c>
    </row>
    <row r="17" spans="1:16" x14ac:dyDescent="0.2">
      <c r="A17" s="207" t="s">
        <v>32</v>
      </c>
      <c r="B17" s="230">
        <v>3974.3239709999998</v>
      </c>
      <c r="C17" s="230">
        <v>4026.0788820000007</v>
      </c>
      <c r="D17" s="230">
        <v>3938.267726</v>
      </c>
      <c r="E17" s="230">
        <v>3422.7796839999996</v>
      </c>
      <c r="F17" s="230">
        <v>3974.789319</v>
      </c>
      <c r="G17" s="310">
        <v>3309.2136540000001</v>
      </c>
      <c r="H17" s="304">
        <v>2738.5470410000003</v>
      </c>
      <c r="I17" s="230">
        <f t="shared" si="1"/>
        <v>-570.66661299999987</v>
      </c>
      <c r="J17" s="259">
        <f t="shared" si="2"/>
        <v>-0.17244779958834289</v>
      </c>
    </row>
    <row r="18" spans="1:16" x14ac:dyDescent="0.2">
      <c r="A18" s="207" t="s">
        <v>3</v>
      </c>
      <c r="B18" s="230">
        <v>0</v>
      </c>
      <c r="C18" s="230">
        <v>0</v>
      </c>
      <c r="D18" s="230">
        <v>0</v>
      </c>
      <c r="E18" s="230">
        <v>0</v>
      </c>
      <c r="F18" s="230">
        <v>0</v>
      </c>
      <c r="G18" s="310">
        <v>0</v>
      </c>
      <c r="H18" s="304">
        <v>0</v>
      </c>
      <c r="I18" s="230">
        <f t="shared" si="1"/>
        <v>0</v>
      </c>
      <c r="J18" s="259">
        <v>0</v>
      </c>
    </row>
    <row r="19" spans="1:16" x14ac:dyDescent="0.2">
      <c r="A19" s="207" t="s">
        <v>31</v>
      </c>
      <c r="B19" s="230">
        <v>328.58276000000001</v>
      </c>
      <c r="C19" s="230">
        <v>90.904353999999998</v>
      </c>
      <c r="D19" s="230">
        <v>96.114485999999999</v>
      </c>
      <c r="E19" s="230">
        <v>134.94146599999999</v>
      </c>
      <c r="F19" s="230">
        <v>289.916651</v>
      </c>
      <c r="G19" s="310">
        <v>573.27625200000011</v>
      </c>
      <c r="H19" s="304">
        <v>385.77543300000008</v>
      </c>
      <c r="I19" s="230">
        <f t="shared" si="1"/>
        <v>-187.50081900000004</v>
      </c>
      <c r="J19" s="259">
        <f t="shared" si="2"/>
        <v>-0.32706887533865614</v>
      </c>
    </row>
    <row r="20" spans="1:16" x14ac:dyDescent="0.2">
      <c r="A20" s="207" t="s">
        <v>30</v>
      </c>
      <c r="B20" s="230">
        <v>23089.030210308334</v>
      </c>
      <c r="C20" s="230">
        <v>22061.975490141325</v>
      </c>
      <c r="D20" s="230">
        <v>22405.833186990254</v>
      </c>
      <c r="E20" s="230">
        <v>23230.726212517697</v>
      </c>
      <c r="F20" s="230">
        <v>25487.182226101522</v>
      </c>
      <c r="G20" s="310">
        <v>21607.081445185948</v>
      </c>
      <c r="H20" s="304">
        <v>19621.945531161637</v>
      </c>
      <c r="I20" s="230">
        <f t="shared" si="1"/>
        <v>-1985.1359140243112</v>
      </c>
      <c r="J20" s="259">
        <f t="shared" si="2"/>
        <v>-9.1874319956645412E-2</v>
      </c>
    </row>
    <row r="21" spans="1:16" s="77" customFormat="1" ht="11.25" x14ac:dyDescent="0.2">
      <c r="A21" s="199"/>
      <c r="B21" s="4"/>
      <c r="C21" s="4"/>
      <c r="D21" s="4"/>
      <c r="E21" s="4"/>
      <c r="F21" s="4"/>
      <c r="G21" s="4"/>
      <c r="H21" s="4"/>
      <c r="J21" s="167"/>
    </row>
    <row r="22" spans="1:16" s="77" customFormat="1" x14ac:dyDescent="0.2">
      <c r="A22" s="71"/>
      <c r="B22" s="4"/>
      <c r="C22" s="4"/>
      <c r="D22" s="4"/>
      <c r="E22" s="4"/>
      <c r="F22" s="4"/>
      <c r="G22" s="4"/>
      <c r="H22" s="4"/>
      <c r="I22" s="133"/>
      <c r="J22" s="133"/>
      <c r="K22" s="133"/>
      <c r="L22" s="133"/>
      <c r="M22" s="133"/>
      <c r="N22" s="133"/>
      <c r="O22" s="133"/>
      <c r="P22" s="133"/>
    </row>
    <row r="23" spans="1:16" ht="28.15" customHeight="1" x14ac:dyDescent="0.2">
      <c r="A23" s="257"/>
      <c r="B23" s="175">
        <v>2017</v>
      </c>
      <c r="C23" s="175">
        <v>2018</v>
      </c>
      <c r="D23" s="175">
        <v>2019</v>
      </c>
      <c r="E23" s="175">
        <v>2020</v>
      </c>
      <c r="F23" s="175">
        <v>2021</v>
      </c>
      <c r="G23" s="175">
        <v>2022</v>
      </c>
      <c r="H23" s="175">
        <v>2023</v>
      </c>
      <c r="I23" s="218" t="s">
        <v>321</v>
      </c>
      <c r="J23" s="218" t="s">
        <v>176</v>
      </c>
      <c r="K23" s="78"/>
    </row>
    <row r="24" spans="1:16" x14ac:dyDescent="0.2">
      <c r="A24" s="258" t="s">
        <v>117</v>
      </c>
      <c r="B24" s="229">
        <f t="shared" ref="B24:G24" si="3">SUM(B25:B38)</f>
        <v>94312.785270886525</v>
      </c>
      <c r="C24" s="229">
        <f t="shared" si="3"/>
        <v>89034.213378447093</v>
      </c>
      <c r="D24" s="229">
        <f t="shared" si="3"/>
        <v>87767.066018864542</v>
      </c>
      <c r="E24" s="229">
        <f t="shared" si="3"/>
        <v>85928.496249231335</v>
      </c>
      <c r="F24" s="229">
        <f t="shared" si="3"/>
        <v>92490.600622973681</v>
      </c>
      <c r="G24" s="309">
        <f t="shared" si="3"/>
        <v>82069.991148370813</v>
      </c>
      <c r="H24" s="305">
        <f>SUM(H25:H38)</f>
        <v>75802.737106518529</v>
      </c>
      <c r="I24" s="229">
        <f>+H24-G24</f>
        <v>-6267.254041852284</v>
      </c>
      <c r="J24" s="214">
        <f>+H24/G24-1</f>
        <v>-7.6364746165525799E-2</v>
      </c>
      <c r="K24" s="78"/>
    </row>
    <row r="25" spans="1:16" x14ac:dyDescent="0.2">
      <c r="A25" s="207" t="s">
        <v>131</v>
      </c>
      <c r="B25" s="230">
        <v>5035.7732670000005</v>
      </c>
      <c r="C25" s="230">
        <v>4535.4341430000004</v>
      </c>
      <c r="D25" s="230">
        <v>4187.4446690000004</v>
      </c>
      <c r="E25" s="230">
        <v>4112.2357439999996</v>
      </c>
      <c r="F25" s="230">
        <v>4544.3559799999994</v>
      </c>
      <c r="G25" s="310">
        <v>3793.0989599999998</v>
      </c>
      <c r="H25" s="304">
        <v>3382.3268119999998</v>
      </c>
      <c r="I25" s="230">
        <f t="shared" ref="I25:I38" si="4">+H25-G25</f>
        <v>-410.77214800000002</v>
      </c>
      <c r="J25" s="259">
        <f t="shared" ref="J25:J38" si="5">+H25/G25-1</f>
        <v>-0.1082946035238691</v>
      </c>
    </row>
    <row r="26" spans="1:16" x14ac:dyDescent="0.2">
      <c r="A26" s="207" t="s">
        <v>99</v>
      </c>
      <c r="B26" s="230">
        <v>5365.7857569999996</v>
      </c>
      <c r="C26" s="230">
        <v>5054.818237999998</v>
      </c>
      <c r="D26" s="230">
        <v>5010.7577390000006</v>
      </c>
      <c r="E26" s="230">
        <v>4954.4136230000004</v>
      </c>
      <c r="F26" s="230">
        <v>5133.450793</v>
      </c>
      <c r="G26" s="310">
        <v>4658.3249020000003</v>
      </c>
      <c r="H26" s="304">
        <v>4235.3066639999997</v>
      </c>
      <c r="I26" s="230">
        <f t="shared" si="4"/>
        <v>-423.01823800000057</v>
      </c>
      <c r="J26" s="259">
        <f t="shared" si="5"/>
        <v>-9.0809088438288721E-2</v>
      </c>
    </row>
    <row r="27" spans="1:16" x14ac:dyDescent="0.2">
      <c r="A27" s="207" t="s">
        <v>100</v>
      </c>
      <c r="B27" s="230">
        <v>5808.8513171000004</v>
      </c>
      <c r="C27" s="230">
        <v>5522.9487464366848</v>
      </c>
      <c r="D27" s="230">
        <v>5341.6038645999997</v>
      </c>
      <c r="E27" s="230">
        <v>5413.6417510000001</v>
      </c>
      <c r="F27" s="230">
        <v>5787.7706600020001</v>
      </c>
      <c r="G27" s="310">
        <v>5176.31891</v>
      </c>
      <c r="H27" s="304">
        <v>4827.8796920000004</v>
      </c>
      <c r="I27" s="230">
        <f t="shared" si="4"/>
        <v>-348.43921799999953</v>
      </c>
      <c r="J27" s="259">
        <f t="shared" si="5"/>
        <v>-6.7314094061488139E-2</v>
      </c>
    </row>
    <row r="28" spans="1:16" x14ac:dyDescent="0.2">
      <c r="A28" s="207" t="s">
        <v>101</v>
      </c>
      <c r="B28" s="230">
        <v>4116.5819353519992</v>
      </c>
      <c r="C28" s="230">
        <v>3856.9742140000003</v>
      </c>
      <c r="D28" s="230">
        <v>3445.3875140000009</v>
      </c>
      <c r="E28" s="230">
        <v>3172.5281955246533</v>
      </c>
      <c r="F28" s="230">
        <v>3503.6498660000002</v>
      </c>
      <c r="G28" s="310">
        <v>3258.3393830000005</v>
      </c>
      <c r="H28" s="304">
        <v>3265.0230000000001</v>
      </c>
      <c r="I28" s="230">
        <f t="shared" si="4"/>
        <v>6.6836169999996855</v>
      </c>
      <c r="J28" s="259">
        <f t="shared" si="5"/>
        <v>2.0512341454885785E-3</v>
      </c>
    </row>
    <row r="29" spans="1:16" x14ac:dyDescent="0.2">
      <c r="A29" s="207" t="s">
        <v>130</v>
      </c>
      <c r="B29" s="230">
        <v>1572.9268699999996</v>
      </c>
      <c r="C29" s="230">
        <v>1462.7201804000003</v>
      </c>
      <c r="D29" s="230">
        <v>1510.3130888000001</v>
      </c>
      <c r="E29" s="230">
        <v>1544.9439206</v>
      </c>
      <c r="F29" s="230">
        <v>1746.7833009999997</v>
      </c>
      <c r="G29" s="310">
        <v>1538.6170420000001</v>
      </c>
      <c r="H29" s="304">
        <v>1466.3451920000002</v>
      </c>
      <c r="I29" s="230">
        <f t="shared" si="4"/>
        <v>-72.271849999999858</v>
      </c>
      <c r="J29" s="259">
        <f t="shared" si="5"/>
        <v>-4.6971954701642948E-2</v>
      </c>
    </row>
    <row r="30" spans="1:16" x14ac:dyDescent="0.2">
      <c r="A30" s="207" t="s">
        <v>102</v>
      </c>
      <c r="B30" s="230">
        <v>3085.2212917243592</v>
      </c>
      <c r="C30" s="230">
        <v>2983.9337443268923</v>
      </c>
      <c r="D30" s="230">
        <v>2983.0354449999995</v>
      </c>
      <c r="E30" s="230">
        <v>2888.4898429999998</v>
      </c>
      <c r="F30" s="230">
        <v>3086.6613696847808</v>
      </c>
      <c r="G30" s="310">
        <v>2836.8184899999997</v>
      </c>
      <c r="H30" s="304">
        <v>2684.6838120000002</v>
      </c>
      <c r="I30" s="230">
        <f t="shared" si="4"/>
        <v>-152.13467799999944</v>
      </c>
      <c r="J30" s="259">
        <f t="shared" si="5"/>
        <v>-5.3628626059892714E-2</v>
      </c>
    </row>
    <row r="31" spans="1:16" x14ac:dyDescent="0.2">
      <c r="A31" s="207" t="s">
        <v>103</v>
      </c>
      <c r="B31" s="230">
        <v>2309.2863910000001</v>
      </c>
      <c r="C31" s="230">
        <v>2150.4273548468491</v>
      </c>
      <c r="D31" s="230">
        <v>2145.232408102821</v>
      </c>
      <c r="E31" s="230">
        <v>2053.263090073181</v>
      </c>
      <c r="F31" s="230">
        <v>2233.1832075350185</v>
      </c>
      <c r="G31" s="310">
        <v>1952.4164360100374</v>
      </c>
      <c r="H31" s="304">
        <v>1869.2645468582818</v>
      </c>
      <c r="I31" s="230">
        <f t="shared" si="4"/>
        <v>-83.15188915175554</v>
      </c>
      <c r="J31" s="259">
        <f t="shared" si="5"/>
        <v>-4.2589217965038673E-2</v>
      </c>
    </row>
    <row r="32" spans="1:16" x14ac:dyDescent="0.2">
      <c r="A32" s="207" t="s">
        <v>104</v>
      </c>
      <c r="B32" s="230">
        <v>16589.356476000001</v>
      </c>
      <c r="C32" s="230">
        <v>15533.736993</v>
      </c>
      <c r="D32" s="230">
        <v>15065.649812400001</v>
      </c>
      <c r="E32" s="230">
        <v>14829.813361000002</v>
      </c>
      <c r="F32" s="230">
        <v>16076.346756999999</v>
      </c>
      <c r="G32" s="310">
        <v>13999.58721</v>
      </c>
      <c r="H32" s="304">
        <v>12536.215020000003</v>
      </c>
      <c r="I32" s="230">
        <f t="shared" si="4"/>
        <v>-1463.3721899999964</v>
      </c>
      <c r="J32" s="259">
        <f t="shared" si="5"/>
        <v>-0.10452966705723288</v>
      </c>
    </row>
    <row r="33" spans="1:10" x14ac:dyDescent="0.2">
      <c r="A33" s="207" t="s">
        <v>105</v>
      </c>
      <c r="B33" s="230">
        <v>3597.3100290000002</v>
      </c>
      <c r="C33" s="230">
        <v>3314.4136369999997</v>
      </c>
      <c r="D33" s="230">
        <v>3270.4735430000001</v>
      </c>
      <c r="E33" s="230">
        <v>3331.0254999999997</v>
      </c>
      <c r="F33" s="230">
        <v>3553.9571150000006</v>
      </c>
      <c r="G33" s="310">
        <v>3152.5012489999999</v>
      </c>
      <c r="H33" s="304">
        <v>3010.3435520000003</v>
      </c>
      <c r="I33" s="230">
        <f t="shared" si="4"/>
        <v>-142.15769699999964</v>
      </c>
      <c r="J33" s="259">
        <f t="shared" si="5"/>
        <v>-4.5093621150853913E-2</v>
      </c>
    </row>
    <row r="34" spans="1:10" x14ac:dyDescent="0.2">
      <c r="A34" s="207" t="s">
        <v>106</v>
      </c>
      <c r="B34" s="230">
        <v>4382.4026414778182</v>
      </c>
      <c r="C34" s="230">
        <v>4086.2227586551894</v>
      </c>
      <c r="D34" s="230">
        <v>4068.9708900000001</v>
      </c>
      <c r="E34" s="230">
        <v>3980.4604380000001</v>
      </c>
      <c r="F34" s="230">
        <v>4406.2077845581935</v>
      </c>
      <c r="G34" s="310">
        <v>3902.6815980000015</v>
      </c>
      <c r="H34" s="304">
        <v>3680.4343749999994</v>
      </c>
      <c r="I34" s="230">
        <f t="shared" si="4"/>
        <v>-222.24722300000212</v>
      </c>
      <c r="J34" s="259">
        <f t="shared" si="5"/>
        <v>-5.6947311078079377E-2</v>
      </c>
    </row>
    <row r="35" spans="1:10" x14ac:dyDescent="0.2">
      <c r="A35" s="207" t="s">
        <v>107</v>
      </c>
      <c r="B35" s="230">
        <v>4411.6453900000006</v>
      </c>
      <c r="C35" s="230">
        <v>4077.4876437139683</v>
      </c>
      <c r="D35" s="230">
        <v>4076.0866079999996</v>
      </c>
      <c r="E35" s="230">
        <v>3969.1197830000001</v>
      </c>
      <c r="F35" s="230">
        <v>4366.3763909999998</v>
      </c>
      <c r="G35" s="310">
        <v>3908.2913809999995</v>
      </c>
      <c r="H35" s="304">
        <v>3727.4629960000007</v>
      </c>
      <c r="I35" s="230">
        <f t="shared" si="4"/>
        <v>-180.82838499999889</v>
      </c>
      <c r="J35" s="259">
        <f t="shared" si="5"/>
        <v>-4.6267887261192686E-2</v>
      </c>
    </row>
    <row r="36" spans="1:10" x14ac:dyDescent="0.2">
      <c r="A36" s="207" t="s">
        <v>108</v>
      </c>
      <c r="B36" s="230">
        <v>20876.99143223236</v>
      </c>
      <c r="C36" s="230">
        <v>20229.221004000003</v>
      </c>
      <c r="D36" s="230">
        <v>20302.084503999999</v>
      </c>
      <c r="E36" s="230">
        <v>19644.215095000003</v>
      </c>
      <c r="F36" s="230">
        <v>21209.027752999998</v>
      </c>
      <c r="G36" s="310">
        <v>18709.773656000005</v>
      </c>
      <c r="H36" s="304">
        <v>16945.771875999999</v>
      </c>
      <c r="I36" s="230">
        <f t="shared" si="4"/>
        <v>-1764.001780000006</v>
      </c>
      <c r="J36" s="259">
        <f t="shared" si="5"/>
        <v>-9.4282368800026162E-2</v>
      </c>
    </row>
    <row r="37" spans="1:10" x14ac:dyDescent="0.2">
      <c r="A37" s="207" t="s">
        <v>109</v>
      </c>
      <c r="B37" s="230">
        <v>12877.490630999997</v>
      </c>
      <c r="C37" s="230">
        <v>12237.542879000001</v>
      </c>
      <c r="D37" s="230">
        <v>12339.010294</v>
      </c>
      <c r="E37" s="230">
        <v>12165.459374000002</v>
      </c>
      <c r="F37" s="230">
        <v>12750.343443</v>
      </c>
      <c r="G37" s="310">
        <v>11515.539673999998</v>
      </c>
      <c r="H37" s="304">
        <v>10840.40987</v>
      </c>
      <c r="I37" s="230">
        <f t="shared" si="4"/>
        <v>-675.12980399999833</v>
      </c>
      <c r="J37" s="259">
        <f t="shared" si="5"/>
        <v>-5.8627717251004685E-2</v>
      </c>
    </row>
    <row r="38" spans="1:10" x14ac:dyDescent="0.2">
      <c r="A38" s="207" t="s">
        <v>110</v>
      </c>
      <c r="B38" s="230">
        <v>4283.1618419999995</v>
      </c>
      <c r="C38" s="230">
        <v>3988.3318420675123</v>
      </c>
      <c r="D38" s="230">
        <v>4021.0156389617123</v>
      </c>
      <c r="E38" s="230">
        <v>3868.8865310334882</v>
      </c>
      <c r="F38" s="230">
        <v>4092.4862021936874</v>
      </c>
      <c r="G38" s="310">
        <v>3667.6822573607628</v>
      </c>
      <c r="H38" s="304">
        <v>3331.269698660255</v>
      </c>
      <c r="I38" s="230">
        <f t="shared" si="4"/>
        <v>-336.41255870050782</v>
      </c>
      <c r="J38" s="259">
        <f t="shared" si="5"/>
        <v>-9.1723474143746486E-2</v>
      </c>
    </row>
    <row r="39" spans="1:10" s="77" customFormat="1" ht="11.25" x14ac:dyDescent="0.2">
      <c r="J39" s="167"/>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R20"/>
  <sheetViews>
    <sheetView showGridLines="0" view="pageBreakPreview" zoomScale="85" zoomScaleNormal="145" zoomScaleSheetLayoutView="85" workbookViewId="0">
      <selection activeCell="G4" sqref="G4:H12"/>
    </sheetView>
  </sheetViews>
  <sheetFormatPr defaultColWidth="9.140625" defaultRowHeight="12" x14ac:dyDescent="0.2"/>
  <cols>
    <col min="1" max="1" width="32.140625" style="162" bestFit="1" customWidth="1"/>
    <col min="2" max="6" width="10.7109375" style="162" customWidth="1"/>
    <col min="7" max="7" width="11.42578125" style="162" bestFit="1" customWidth="1"/>
    <col min="8" max="10" width="9.140625" style="162"/>
    <col min="11" max="11" width="12.7109375" style="162" customWidth="1"/>
    <col min="12" max="12" width="9.7109375" style="162" customWidth="1"/>
    <col min="13" max="16384" width="9.140625" style="162"/>
  </cols>
  <sheetData>
    <row r="1" spans="1:15" ht="18" x14ac:dyDescent="0.25">
      <c r="A1" s="249" t="s">
        <v>301</v>
      </c>
      <c r="B1" s="161"/>
      <c r="C1" s="161"/>
      <c r="D1" s="161"/>
      <c r="E1" s="161"/>
      <c r="F1" s="161"/>
      <c r="K1" s="252" t="str">
        <f>'3'!N1</f>
        <v>2023</v>
      </c>
    </row>
    <row r="2" spans="1:15" ht="6" customHeight="1" x14ac:dyDescent="0.2">
      <c r="A2" s="161"/>
      <c r="B2" s="161"/>
      <c r="C2" s="161"/>
      <c r="D2" s="161"/>
      <c r="E2" s="161"/>
      <c r="F2" s="161"/>
    </row>
    <row r="3" spans="1:15" ht="36" customHeight="1" x14ac:dyDescent="0.2">
      <c r="A3" s="179"/>
      <c r="B3" s="175">
        <v>2019</v>
      </c>
      <c r="C3" s="175">
        <v>2020</v>
      </c>
      <c r="D3" s="175">
        <v>2021</v>
      </c>
      <c r="E3" s="175">
        <v>2022</v>
      </c>
      <c r="F3" s="175">
        <v>2023</v>
      </c>
      <c r="G3" s="218" t="s">
        <v>321</v>
      </c>
      <c r="H3" s="218" t="s">
        <v>176</v>
      </c>
    </row>
    <row r="4" spans="1:15" ht="30" customHeight="1" x14ac:dyDescent="0.2">
      <c r="A4" s="180" t="s">
        <v>158</v>
      </c>
      <c r="B4" s="229">
        <f>+SUM(B5:B120)</f>
        <v>79902.896610958618</v>
      </c>
      <c r="C4" s="229">
        <f>+SUM(C5:C12)</f>
        <v>77955.291218148384</v>
      </c>
      <c r="D4" s="229">
        <f>+SUM(D5:D12)</f>
        <v>84233.64504432019</v>
      </c>
      <c r="E4" s="305">
        <f>+SUM(E5:E12)</f>
        <v>74791.780682809927</v>
      </c>
      <c r="F4" s="309">
        <f>+SUM(F5:F12)</f>
        <v>68327.392174000008</v>
      </c>
      <c r="G4" s="229">
        <f>+F4-E4</f>
        <v>-6464.3885088099196</v>
      </c>
      <c r="H4" s="214">
        <f>+F4/E4-1</f>
        <v>-8.6431803732889168E-2</v>
      </c>
      <c r="J4" s="165"/>
    </row>
    <row r="5" spans="1:15" ht="12" customHeight="1" x14ac:dyDescent="0.2">
      <c r="A5" s="170" t="s">
        <v>26</v>
      </c>
      <c r="B5" s="260">
        <v>22189.096138399997</v>
      </c>
      <c r="C5" s="260">
        <v>20738.055958999998</v>
      </c>
      <c r="D5" s="260">
        <v>22045.395981684778</v>
      </c>
      <c r="E5" s="260">
        <v>20452.860594999998</v>
      </c>
      <c r="F5" s="260">
        <f>+'7.1'!N8</f>
        <v>17725.487091000003</v>
      </c>
      <c r="G5" s="260">
        <f t="shared" ref="G5:G12" si="0">+F5-E5</f>
        <v>-2727.3735039999956</v>
      </c>
      <c r="H5" s="259">
        <f t="shared" ref="H5:H12" si="1">+F5/E5-1</f>
        <v>-0.13334924429430384</v>
      </c>
      <c r="J5" s="165"/>
    </row>
    <row r="6" spans="1:15" ht="12" customHeight="1" x14ac:dyDescent="0.2">
      <c r="A6" s="170" t="s">
        <v>0</v>
      </c>
      <c r="B6" s="260">
        <v>2055.1222720000001</v>
      </c>
      <c r="C6" s="260">
        <v>2142.5060239999998</v>
      </c>
      <c r="D6" s="260">
        <v>2205.3126999999999</v>
      </c>
      <c r="E6" s="260">
        <v>1738.8887020000002</v>
      </c>
      <c r="F6" s="260">
        <f>+'7.1'!N9</f>
        <v>1478.345945</v>
      </c>
      <c r="G6" s="260">
        <f t="shared" si="0"/>
        <v>-260.54275700000017</v>
      </c>
      <c r="H6" s="259">
        <f t="shared" si="1"/>
        <v>-0.14983291150280886</v>
      </c>
      <c r="J6" s="165"/>
    </row>
    <row r="7" spans="1:15" ht="12" customHeight="1" x14ac:dyDescent="0.2">
      <c r="A7" s="170" t="s">
        <v>1</v>
      </c>
      <c r="B7" s="260">
        <v>690.67628300000001</v>
      </c>
      <c r="C7" s="260">
        <v>675.54300799999999</v>
      </c>
      <c r="D7" s="260">
        <v>741.31093800000008</v>
      </c>
      <c r="E7" s="260">
        <v>598.38209699999993</v>
      </c>
      <c r="F7" s="260">
        <f>+'7.1'!N10</f>
        <v>524.63356799999997</v>
      </c>
      <c r="G7" s="260">
        <f t="shared" si="0"/>
        <v>-73.748528999999962</v>
      </c>
      <c r="H7" s="259">
        <f t="shared" si="1"/>
        <v>-0.12324654993814088</v>
      </c>
      <c r="J7" s="165"/>
    </row>
    <row r="8" spans="1:15" ht="12" customHeight="1" x14ac:dyDescent="0.2">
      <c r="A8" s="170" t="s">
        <v>2</v>
      </c>
      <c r="B8" s="260">
        <v>402.19587200000001</v>
      </c>
      <c r="C8" s="260">
        <v>253.01849399999998</v>
      </c>
      <c r="D8" s="260">
        <v>233.22760200000002</v>
      </c>
      <c r="E8" s="260">
        <v>206.56350200000003</v>
      </c>
      <c r="F8" s="260">
        <f>+'7.1'!N11</f>
        <v>232.22492600000004</v>
      </c>
      <c r="G8" s="260">
        <f t="shared" si="0"/>
        <v>25.661424000000011</v>
      </c>
      <c r="H8" s="259">
        <f t="shared" si="1"/>
        <v>0.12423019435447036</v>
      </c>
      <c r="J8" s="165"/>
    </row>
    <row r="9" spans="1:15" ht="12" customHeight="1" x14ac:dyDescent="0.2">
      <c r="A9" s="170" t="s">
        <v>6</v>
      </c>
      <c r="B9" s="260">
        <v>313.62856055862159</v>
      </c>
      <c r="C9" s="260">
        <v>383.28756062371843</v>
      </c>
      <c r="D9" s="260">
        <v>423.58885207524719</v>
      </c>
      <c r="E9" s="260">
        <v>388.42983980990601</v>
      </c>
      <c r="F9" s="260">
        <f>+'7.1'!N12</f>
        <v>362.38229799999999</v>
      </c>
      <c r="G9" s="260">
        <f t="shared" si="0"/>
        <v>-26.047541809906022</v>
      </c>
      <c r="H9" s="259">
        <f t="shared" si="1"/>
        <v>-6.7058549936980794E-2</v>
      </c>
      <c r="J9" s="165"/>
    </row>
    <row r="10" spans="1:15" ht="12" customHeight="1" x14ac:dyDescent="0.2">
      <c r="A10" s="170" t="s">
        <v>25</v>
      </c>
      <c r="B10" s="260">
        <v>33848.785665968302</v>
      </c>
      <c r="C10" s="260">
        <v>33508.532210038909</v>
      </c>
      <c r="D10" s="260">
        <v>36775.313857560184</v>
      </c>
      <c r="E10" s="260">
        <v>32288.978359000012</v>
      </c>
      <c r="F10" s="260">
        <f>+'7.1'!N13</f>
        <v>30597.193021999999</v>
      </c>
      <c r="G10" s="260">
        <f t="shared" si="0"/>
        <v>-1691.7853370000121</v>
      </c>
      <c r="H10" s="259">
        <f t="shared" si="1"/>
        <v>-5.2395133664192128E-2</v>
      </c>
      <c r="J10" s="165"/>
    </row>
    <row r="11" spans="1:15" ht="12" customHeight="1" x14ac:dyDescent="0.2">
      <c r="A11" s="170" t="s">
        <v>5</v>
      </c>
      <c r="B11" s="260">
        <v>18669.824002031695</v>
      </c>
      <c r="C11" s="260">
        <v>18657.963497485754</v>
      </c>
      <c r="D11" s="260">
        <v>20036.598336999992</v>
      </c>
      <c r="E11" s="260">
        <v>17105.546163999999</v>
      </c>
      <c r="F11" s="260">
        <f>+'7.1'!N14</f>
        <v>15842.446350999999</v>
      </c>
      <c r="G11" s="260">
        <f t="shared" si="0"/>
        <v>-1263.0998130000007</v>
      </c>
      <c r="H11" s="259">
        <f t="shared" si="1"/>
        <v>-7.3841536592283541E-2</v>
      </c>
      <c r="J11" s="165"/>
    </row>
    <row r="12" spans="1:15" x14ac:dyDescent="0.2">
      <c r="A12" s="170" t="s">
        <v>3</v>
      </c>
      <c r="B12" s="230">
        <v>1733.5678169999996</v>
      </c>
      <c r="C12" s="230">
        <v>1596.3844650000001</v>
      </c>
      <c r="D12" s="230">
        <v>1772.896776</v>
      </c>
      <c r="E12" s="304">
        <v>2012.1314239999997</v>
      </c>
      <c r="F12" s="310">
        <f>+'7.1'!N15</f>
        <v>1564.6789729999998</v>
      </c>
      <c r="G12" s="230">
        <f t="shared" si="0"/>
        <v>-447.45245099999988</v>
      </c>
      <c r="H12" s="259">
        <f t="shared" si="1"/>
        <v>-0.22237734854838187</v>
      </c>
      <c r="J12" s="165"/>
    </row>
    <row r="13" spans="1:15" s="4" customFormat="1" ht="11.25" x14ac:dyDescent="0.2">
      <c r="A13" s="4" t="s">
        <v>171</v>
      </c>
      <c r="G13" s="167"/>
      <c r="O13" s="3"/>
    </row>
    <row r="14" spans="1:15" ht="9.6" customHeight="1" x14ac:dyDescent="0.2">
      <c r="A14" s="223"/>
    </row>
    <row r="18" spans="15:18" x14ac:dyDescent="0.2">
      <c r="O18" s="163"/>
      <c r="P18" s="163"/>
      <c r="Q18" s="163"/>
      <c r="R18" s="163"/>
    </row>
    <row r="19" spans="15:18" x14ac:dyDescent="0.2">
      <c r="P19" s="164"/>
      <c r="Q19" s="164"/>
      <c r="R19" s="164"/>
    </row>
    <row r="20" spans="15:18" x14ac:dyDescent="0.2">
      <c r="P20" s="164"/>
      <c r="Q20" s="164"/>
      <c r="R20" s="164"/>
    </row>
  </sheetData>
  <pageMargins left="0.31496062992125984" right="0.31496062992125984" top="0.35433070866141736" bottom="0.35433070866141736" header="0.31496062992125984" footer="0.19685039370078741"/>
  <pageSetup paperSize="9" orientation="landscape" r:id="rId1"/>
  <headerFooter differentFirst="1" scaleWithDoc="0">
    <oddFooter>&amp;C&amp;"Calibri,Obyčejné"&amp;9&amp;P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3"/>
  <dimension ref="A1:I67"/>
  <sheetViews>
    <sheetView showGridLines="0" view="pageBreakPreview" zoomScaleNormal="100" zoomScaleSheetLayoutView="100" workbookViewId="0">
      <selection activeCell="J32" sqref="J32"/>
    </sheetView>
  </sheetViews>
  <sheetFormatPr defaultColWidth="9.140625" defaultRowHeight="12" x14ac:dyDescent="0.2"/>
  <cols>
    <col min="1" max="9" width="11" style="74" customWidth="1"/>
    <col min="10" max="16384" width="9.140625" style="74"/>
  </cols>
  <sheetData>
    <row r="1" spans="1:9" s="82" customFormat="1" ht="20.25" x14ac:dyDescent="0.25">
      <c r="A1" s="182" t="s">
        <v>256</v>
      </c>
    </row>
    <row r="2" spans="1:9" ht="6" customHeight="1" x14ac:dyDescent="0.2"/>
    <row r="3" spans="1:9" x14ac:dyDescent="0.2">
      <c r="A3" s="326" t="s">
        <v>327</v>
      </c>
      <c r="B3" s="326"/>
      <c r="C3" s="326"/>
      <c r="D3" s="326"/>
      <c r="E3" s="326"/>
      <c r="F3" s="326"/>
      <c r="G3" s="326"/>
      <c r="H3" s="326"/>
      <c r="I3" s="326"/>
    </row>
    <row r="4" spans="1:9" x14ac:dyDescent="0.2">
      <c r="A4" s="326"/>
      <c r="B4" s="326"/>
      <c r="C4" s="326"/>
      <c r="D4" s="326"/>
      <c r="E4" s="326"/>
      <c r="F4" s="326"/>
      <c r="G4" s="326"/>
      <c r="H4" s="326"/>
      <c r="I4" s="326"/>
    </row>
    <row r="5" spans="1:9" x14ac:dyDescent="0.2">
      <c r="A5" s="326"/>
      <c r="B5" s="326"/>
      <c r="C5" s="326"/>
      <c r="D5" s="326"/>
      <c r="E5" s="326"/>
      <c r="F5" s="326"/>
      <c r="G5" s="326"/>
      <c r="H5" s="326"/>
      <c r="I5" s="326"/>
    </row>
    <row r="6" spans="1:9" x14ac:dyDescent="0.2">
      <c r="A6" s="326"/>
      <c r="B6" s="326"/>
      <c r="C6" s="326"/>
      <c r="D6" s="326"/>
      <c r="E6" s="326"/>
      <c r="F6" s="326"/>
      <c r="G6" s="326"/>
      <c r="H6" s="326"/>
      <c r="I6" s="326"/>
    </row>
    <row r="7" spans="1:9" x14ac:dyDescent="0.2">
      <c r="A7" s="326"/>
      <c r="B7" s="326"/>
      <c r="C7" s="326"/>
      <c r="D7" s="326"/>
      <c r="E7" s="326"/>
      <c r="F7" s="326"/>
      <c r="G7" s="326"/>
      <c r="H7" s="326"/>
      <c r="I7" s="326"/>
    </row>
    <row r="8" spans="1:9" x14ac:dyDescent="0.2">
      <c r="A8" s="326"/>
      <c r="B8" s="326"/>
      <c r="C8" s="326"/>
      <c r="D8" s="326"/>
      <c r="E8" s="326"/>
      <c r="F8" s="326"/>
      <c r="G8" s="326"/>
      <c r="H8" s="326"/>
      <c r="I8" s="326"/>
    </row>
    <row r="9" spans="1:9" x14ac:dyDescent="0.2">
      <c r="A9" s="326"/>
      <c r="B9" s="326"/>
      <c r="C9" s="326"/>
      <c r="D9" s="326"/>
      <c r="E9" s="326"/>
      <c r="F9" s="326"/>
      <c r="G9" s="326"/>
      <c r="H9" s="326"/>
      <c r="I9" s="326"/>
    </row>
    <row r="10" spans="1:9" x14ac:dyDescent="0.2">
      <c r="A10" s="326"/>
      <c r="B10" s="326"/>
      <c r="C10" s="326"/>
      <c r="D10" s="326"/>
      <c r="E10" s="326"/>
      <c r="F10" s="326"/>
      <c r="G10" s="326"/>
      <c r="H10" s="326"/>
      <c r="I10" s="326"/>
    </row>
    <row r="11" spans="1:9" x14ac:dyDescent="0.2">
      <c r="A11" s="326"/>
      <c r="B11" s="326"/>
      <c r="C11" s="326"/>
      <c r="D11" s="326"/>
      <c r="E11" s="326"/>
      <c r="F11" s="326"/>
      <c r="G11" s="326"/>
      <c r="H11" s="326"/>
      <c r="I11" s="326"/>
    </row>
    <row r="12" spans="1:9" x14ac:dyDescent="0.2">
      <c r="A12" s="326"/>
      <c r="B12" s="326"/>
      <c r="C12" s="326"/>
      <c r="D12" s="326"/>
      <c r="E12" s="326"/>
      <c r="F12" s="326"/>
      <c r="G12" s="326"/>
      <c r="H12" s="326"/>
      <c r="I12" s="326"/>
    </row>
    <row r="13" spans="1:9" x14ac:dyDescent="0.2">
      <c r="A13" s="326"/>
      <c r="B13" s="326"/>
      <c r="C13" s="326"/>
      <c r="D13" s="326"/>
      <c r="E13" s="326"/>
      <c r="F13" s="326"/>
      <c r="G13" s="326"/>
      <c r="H13" s="326"/>
      <c r="I13" s="326"/>
    </row>
    <row r="14" spans="1:9" x14ac:dyDescent="0.2">
      <c r="A14" s="326"/>
      <c r="B14" s="326"/>
      <c r="C14" s="326"/>
      <c r="D14" s="326"/>
      <c r="E14" s="326"/>
      <c r="F14" s="326"/>
      <c r="G14" s="326"/>
      <c r="H14" s="326"/>
      <c r="I14" s="326"/>
    </row>
    <row r="15" spans="1:9" x14ac:dyDescent="0.2">
      <c r="A15" s="326"/>
      <c r="B15" s="326"/>
      <c r="C15" s="326"/>
      <c r="D15" s="326"/>
      <c r="E15" s="326"/>
      <c r="F15" s="326"/>
      <c r="G15" s="326"/>
      <c r="H15" s="326"/>
      <c r="I15" s="326"/>
    </row>
    <row r="16" spans="1:9" x14ac:dyDescent="0.2">
      <c r="A16" s="326"/>
      <c r="B16" s="326"/>
      <c r="C16" s="326"/>
      <c r="D16" s="326"/>
      <c r="E16" s="326"/>
      <c r="F16" s="326"/>
      <c r="G16" s="326"/>
      <c r="H16" s="326"/>
      <c r="I16" s="326"/>
    </row>
    <row r="17" spans="1:9" x14ac:dyDescent="0.2">
      <c r="A17" s="326"/>
      <c r="B17" s="326"/>
      <c r="C17" s="326"/>
      <c r="D17" s="326"/>
      <c r="E17" s="326"/>
      <c r="F17" s="326"/>
      <c r="G17" s="326"/>
      <c r="H17" s="326"/>
      <c r="I17" s="326"/>
    </row>
    <row r="18" spans="1:9" x14ac:dyDescent="0.2">
      <c r="A18" s="326"/>
      <c r="B18" s="326"/>
      <c r="C18" s="326"/>
      <c r="D18" s="326"/>
      <c r="E18" s="326"/>
      <c r="F18" s="326"/>
      <c r="G18" s="326"/>
      <c r="H18" s="326"/>
      <c r="I18" s="326"/>
    </row>
    <row r="19" spans="1:9" x14ac:dyDescent="0.2">
      <c r="A19" s="326"/>
      <c r="B19" s="326"/>
      <c r="C19" s="326"/>
      <c r="D19" s="326"/>
      <c r="E19" s="326"/>
      <c r="F19" s="326"/>
      <c r="G19" s="326"/>
      <c r="H19" s="326"/>
      <c r="I19" s="326"/>
    </row>
    <row r="20" spans="1:9" x14ac:dyDescent="0.2">
      <c r="A20" s="326"/>
      <c r="B20" s="326"/>
      <c r="C20" s="326"/>
      <c r="D20" s="326"/>
      <c r="E20" s="326"/>
      <c r="F20" s="326"/>
      <c r="G20" s="326"/>
      <c r="H20" s="326"/>
      <c r="I20" s="326"/>
    </row>
    <row r="21" spans="1:9" x14ac:dyDescent="0.2">
      <c r="A21" s="326"/>
      <c r="B21" s="326"/>
      <c r="C21" s="326"/>
      <c r="D21" s="326"/>
      <c r="E21" s="326"/>
      <c r="F21" s="326"/>
      <c r="G21" s="326"/>
      <c r="H21" s="326"/>
      <c r="I21" s="326"/>
    </row>
    <row r="22" spans="1:9" x14ac:dyDescent="0.2">
      <c r="A22" s="326"/>
      <c r="B22" s="326"/>
      <c r="C22" s="326"/>
      <c r="D22" s="326"/>
      <c r="E22" s="326"/>
      <c r="F22" s="326"/>
      <c r="G22" s="326"/>
      <c r="H22" s="326"/>
      <c r="I22" s="326"/>
    </row>
    <row r="23" spans="1:9" x14ac:dyDescent="0.2">
      <c r="A23" s="326"/>
      <c r="B23" s="326"/>
      <c r="C23" s="326"/>
      <c r="D23" s="326"/>
      <c r="E23" s="326"/>
      <c r="F23" s="326"/>
      <c r="G23" s="326"/>
      <c r="H23" s="326"/>
      <c r="I23" s="326"/>
    </row>
    <row r="24" spans="1:9" x14ac:dyDescent="0.2">
      <c r="A24" s="326"/>
      <c r="B24" s="326"/>
      <c r="C24" s="326"/>
      <c r="D24" s="326"/>
      <c r="E24" s="326"/>
      <c r="F24" s="326"/>
      <c r="G24" s="326"/>
      <c r="H24" s="326"/>
      <c r="I24" s="326"/>
    </row>
    <row r="25" spans="1:9" x14ac:dyDescent="0.2">
      <c r="A25" s="326"/>
      <c r="B25" s="326"/>
      <c r="C25" s="326"/>
      <c r="D25" s="326"/>
      <c r="E25" s="326"/>
      <c r="F25" s="326"/>
      <c r="G25" s="326"/>
      <c r="H25" s="326"/>
      <c r="I25" s="326"/>
    </row>
    <row r="26" spans="1:9" x14ac:dyDescent="0.2">
      <c r="A26" s="326"/>
      <c r="B26" s="326"/>
      <c r="C26" s="326"/>
      <c r="D26" s="326"/>
      <c r="E26" s="326"/>
      <c r="F26" s="326"/>
      <c r="G26" s="326"/>
      <c r="H26" s="326"/>
      <c r="I26" s="326"/>
    </row>
    <row r="27" spans="1:9" x14ac:dyDescent="0.2">
      <c r="A27" s="326"/>
      <c r="B27" s="326"/>
      <c r="C27" s="326"/>
      <c r="D27" s="326"/>
      <c r="E27" s="326"/>
      <c r="F27" s="326"/>
      <c r="G27" s="326"/>
      <c r="H27" s="326"/>
      <c r="I27" s="326"/>
    </row>
    <row r="28" spans="1:9" x14ac:dyDescent="0.2">
      <c r="A28" s="326"/>
      <c r="B28" s="326"/>
      <c r="C28" s="326"/>
      <c r="D28" s="326"/>
      <c r="E28" s="326"/>
      <c r="F28" s="326"/>
      <c r="G28" s="326"/>
      <c r="H28" s="326"/>
      <c r="I28" s="326"/>
    </row>
    <row r="29" spans="1:9" x14ac:dyDescent="0.2">
      <c r="A29" s="326"/>
      <c r="B29" s="326"/>
      <c r="C29" s="326"/>
      <c r="D29" s="326"/>
      <c r="E29" s="326"/>
      <c r="F29" s="326"/>
      <c r="G29" s="326"/>
      <c r="H29" s="326"/>
      <c r="I29" s="326"/>
    </row>
    <row r="30" spans="1:9" x14ac:dyDescent="0.2">
      <c r="A30" s="326"/>
      <c r="B30" s="326"/>
      <c r="C30" s="326"/>
      <c r="D30" s="326"/>
      <c r="E30" s="326"/>
      <c r="F30" s="326"/>
      <c r="G30" s="326"/>
      <c r="H30" s="326"/>
      <c r="I30" s="326"/>
    </row>
    <row r="31" spans="1:9" x14ac:dyDescent="0.2">
      <c r="A31" s="326"/>
      <c r="B31" s="326"/>
      <c r="C31" s="326"/>
      <c r="D31" s="326"/>
      <c r="E31" s="326"/>
      <c r="F31" s="326"/>
      <c r="G31" s="326"/>
      <c r="H31" s="326"/>
      <c r="I31" s="326"/>
    </row>
    <row r="32" spans="1:9" x14ac:dyDescent="0.2">
      <c r="A32" s="326"/>
      <c r="B32" s="326"/>
      <c r="C32" s="326"/>
      <c r="D32" s="326"/>
      <c r="E32" s="326"/>
      <c r="F32" s="326"/>
      <c r="G32" s="326"/>
      <c r="H32" s="326"/>
      <c r="I32" s="326"/>
    </row>
    <row r="33" spans="1:9" x14ac:dyDescent="0.2">
      <c r="A33" s="326"/>
      <c r="B33" s="326"/>
      <c r="C33" s="326"/>
      <c r="D33" s="326"/>
      <c r="E33" s="326"/>
      <c r="F33" s="326"/>
      <c r="G33" s="326"/>
      <c r="H33" s="326"/>
      <c r="I33" s="326"/>
    </row>
    <row r="34" spans="1:9" x14ac:dyDescent="0.2">
      <c r="A34" s="326"/>
      <c r="B34" s="326"/>
      <c r="C34" s="326"/>
      <c r="D34" s="326"/>
      <c r="E34" s="326"/>
      <c r="F34" s="326"/>
      <c r="G34" s="326"/>
      <c r="H34" s="326"/>
      <c r="I34" s="326"/>
    </row>
    <row r="35" spans="1:9" x14ac:dyDescent="0.2">
      <c r="A35" s="326"/>
      <c r="B35" s="326"/>
      <c r="C35" s="326"/>
      <c r="D35" s="326"/>
      <c r="E35" s="326"/>
      <c r="F35" s="326"/>
      <c r="G35" s="326"/>
      <c r="H35" s="326"/>
      <c r="I35" s="326"/>
    </row>
    <row r="36" spans="1:9" x14ac:dyDescent="0.2">
      <c r="A36" s="326"/>
      <c r="B36" s="326"/>
      <c r="C36" s="326"/>
      <c r="D36" s="326"/>
      <c r="E36" s="326"/>
      <c r="F36" s="326"/>
      <c r="G36" s="326"/>
      <c r="H36" s="326"/>
      <c r="I36" s="326"/>
    </row>
    <row r="37" spans="1:9" x14ac:dyDescent="0.2">
      <c r="A37" s="326"/>
      <c r="B37" s="326"/>
      <c r="C37" s="326"/>
      <c r="D37" s="326"/>
      <c r="E37" s="326"/>
      <c r="F37" s="326"/>
      <c r="G37" s="326"/>
      <c r="H37" s="326"/>
      <c r="I37" s="326"/>
    </row>
    <row r="38" spans="1:9" x14ac:dyDescent="0.2">
      <c r="A38" s="326"/>
      <c r="B38" s="326"/>
      <c r="C38" s="326"/>
      <c r="D38" s="326"/>
      <c r="E38" s="326"/>
      <c r="F38" s="326"/>
      <c r="G38" s="326"/>
      <c r="H38" s="326"/>
      <c r="I38" s="326"/>
    </row>
    <row r="39" spans="1:9" x14ac:dyDescent="0.2">
      <c r="A39" s="326"/>
      <c r="B39" s="326"/>
      <c r="C39" s="326"/>
      <c r="D39" s="326"/>
      <c r="E39" s="326"/>
      <c r="F39" s="326"/>
      <c r="G39" s="326"/>
      <c r="H39" s="326"/>
      <c r="I39" s="326"/>
    </row>
    <row r="40" spans="1:9" x14ac:dyDescent="0.2">
      <c r="A40" s="326"/>
      <c r="B40" s="326"/>
      <c r="C40" s="326"/>
      <c r="D40" s="326"/>
      <c r="E40" s="326"/>
      <c r="F40" s="326"/>
      <c r="G40" s="326"/>
      <c r="H40" s="326"/>
      <c r="I40" s="326"/>
    </row>
    <row r="41" spans="1:9" x14ac:dyDescent="0.2">
      <c r="A41" s="326"/>
      <c r="B41" s="326"/>
      <c r="C41" s="326"/>
      <c r="D41" s="326"/>
      <c r="E41" s="326"/>
      <c r="F41" s="326"/>
      <c r="G41" s="326"/>
      <c r="H41" s="326"/>
      <c r="I41" s="326"/>
    </row>
    <row r="42" spans="1:9" x14ac:dyDescent="0.2">
      <c r="A42" s="326"/>
      <c r="B42" s="326"/>
      <c r="C42" s="326"/>
      <c r="D42" s="326"/>
      <c r="E42" s="326"/>
      <c r="F42" s="326"/>
      <c r="G42" s="326"/>
      <c r="H42" s="326"/>
      <c r="I42" s="326"/>
    </row>
    <row r="43" spans="1:9" x14ac:dyDescent="0.2">
      <c r="A43" s="326"/>
      <c r="B43" s="326"/>
      <c r="C43" s="326"/>
      <c r="D43" s="326"/>
      <c r="E43" s="326"/>
      <c r="F43" s="326"/>
      <c r="G43" s="326"/>
      <c r="H43" s="326"/>
      <c r="I43" s="326"/>
    </row>
    <row r="44" spans="1:9" x14ac:dyDescent="0.2">
      <c r="A44" s="326"/>
      <c r="B44" s="326"/>
      <c r="C44" s="326"/>
      <c r="D44" s="326"/>
      <c r="E44" s="326"/>
      <c r="F44" s="326"/>
      <c r="G44" s="326"/>
      <c r="H44" s="326"/>
      <c r="I44" s="326"/>
    </row>
    <row r="45" spans="1:9" x14ac:dyDescent="0.2">
      <c r="A45" s="326"/>
      <c r="B45" s="326"/>
      <c r="C45" s="326"/>
      <c r="D45" s="326"/>
      <c r="E45" s="326"/>
      <c r="F45" s="326"/>
      <c r="G45" s="326"/>
      <c r="H45" s="326"/>
      <c r="I45" s="326"/>
    </row>
    <row r="46" spans="1:9" x14ac:dyDescent="0.2">
      <c r="A46" s="326"/>
      <c r="B46" s="326"/>
      <c r="C46" s="326"/>
      <c r="D46" s="326"/>
      <c r="E46" s="326"/>
      <c r="F46" s="326"/>
      <c r="G46" s="326"/>
      <c r="H46" s="326"/>
      <c r="I46" s="326"/>
    </row>
    <row r="47" spans="1:9" x14ac:dyDescent="0.2">
      <c r="A47" s="326"/>
      <c r="B47" s="326"/>
      <c r="C47" s="326"/>
      <c r="D47" s="326"/>
      <c r="E47" s="326"/>
      <c r="F47" s="326"/>
      <c r="G47" s="326"/>
      <c r="H47" s="326"/>
      <c r="I47" s="326"/>
    </row>
    <row r="48" spans="1:9" x14ac:dyDescent="0.2">
      <c r="A48" s="326"/>
      <c r="B48" s="326"/>
      <c r="C48" s="326"/>
      <c r="D48" s="326"/>
      <c r="E48" s="326"/>
      <c r="F48" s="326"/>
      <c r="G48" s="326"/>
      <c r="H48" s="326"/>
      <c r="I48" s="326"/>
    </row>
    <row r="49" spans="1:9" x14ac:dyDescent="0.2">
      <c r="A49" s="326"/>
      <c r="B49" s="326"/>
      <c r="C49" s="326"/>
      <c r="D49" s="326"/>
      <c r="E49" s="326"/>
      <c r="F49" s="326"/>
      <c r="G49" s="326"/>
      <c r="H49" s="326"/>
      <c r="I49" s="326"/>
    </row>
    <row r="50" spans="1:9" x14ac:dyDescent="0.2">
      <c r="A50" s="326"/>
      <c r="B50" s="326"/>
      <c r="C50" s="326"/>
      <c r="D50" s="326"/>
      <c r="E50" s="326"/>
      <c r="F50" s="326"/>
      <c r="G50" s="326"/>
      <c r="H50" s="326"/>
      <c r="I50" s="326"/>
    </row>
    <row r="51" spans="1:9" x14ac:dyDescent="0.2">
      <c r="A51" s="326"/>
      <c r="B51" s="326"/>
      <c r="C51" s="326"/>
      <c r="D51" s="326"/>
      <c r="E51" s="326"/>
      <c r="F51" s="326"/>
      <c r="G51" s="326"/>
      <c r="H51" s="326"/>
      <c r="I51" s="326"/>
    </row>
    <row r="52" spans="1:9" x14ac:dyDescent="0.2">
      <c r="A52" s="326"/>
      <c r="B52" s="326"/>
      <c r="C52" s="326"/>
      <c r="D52" s="326"/>
      <c r="E52" s="326"/>
      <c r="F52" s="326"/>
      <c r="G52" s="326"/>
      <c r="H52" s="326"/>
      <c r="I52" s="326"/>
    </row>
    <row r="53" spans="1:9" x14ac:dyDescent="0.2">
      <c r="A53" s="326"/>
      <c r="B53" s="326"/>
      <c r="C53" s="326"/>
      <c r="D53" s="326"/>
      <c r="E53" s="326"/>
      <c r="F53" s="326"/>
      <c r="G53" s="326"/>
      <c r="H53" s="326"/>
      <c r="I53" s="326"/>
    </row>
    <row r="54" spans="1:9" x14ac:dyDescent="0.2">
      <c r="A54" s="326"/>
      <c r="B54" s="326"/>
      <c r="C54" s="326"/>
      <c r="D54" s="326"/>
      <c r="E54" s="326"/>
      <c r="F54" s="326"/>
      <c r="G54" s="326"/>
      <c r="H54" s="326"/>
      <c r="I54" s="326"/>
    </row>
    <row r="55" spans="1:9" x14ac:dyDescent="0.2">
      <c r="A55" s="326"/>
      <c r="B55" s="326"/>
      <c r="C55" s="326"/>
      <c r="D55" s="326"/>
      <c r="E55" s="326"/>
      <c r="F55" s="326"/>
      <c r="G55" s="326"/>
      <c r="H55" s="326"/>
      <c r="I55" s="326"/>
    </row>
    <row r="56" spans="1:9" x14ac:dyDescent="0.2">
      <c r="A56" s="326"/>
      <c r="B56" s="326"/>
      <c r="C56" s="326"/>
      <c r="D56" s="326"/>
      <c r="E56" s="326"/>
      <c r="F56" s="326"/>
      <c r="G56" s="326"/>
      <c r="H56" s="326"/>
      <c r="I56" s="326"/>
    </row>
    <row r="57" spans="1:9" x14ac:dyDescent="0.2">
      <c r="A57" s="326"/>
      <c r="B57" s="326"/>
      <c r="C57" s="326"/>
      <c r="D57" s="326"/>
      <c r="E57" s="326"/>
      <c r="F57" s="326"/>
      <c r="G57" s="326"/>
      <c r="H57" s="326"/>
      <c r="I57" s="326"/>
    </row>
    <row r="58" spans="1:9" x14ac:dyDescent="0.2">
      <c r="A58" s="326"/>
      <c r="B58" s="326"/>
      <c r="C58" s="326"/>
      <c r="D58" s="326"/>
      <c r="E58" s="326"/>
      <c r="F58" s="326"/>
      <c r="G58" s="326"/>
      <c r="H58" s="326"/>
      <c r="I58" s="326"/>
    </row>
    <row r="59" spans="1:9" x14ac:dyDescent="0.2">
      <c r="A59" s="326"/>
      <c r="B59" s="326"/>
      <c r="C59" s="326"/>
      <c r="D59" s="326"/>
      <c r="E59" s="326"/>
      <c r="F59" s="326"/>
      <c r="G59" s="326"/>
      <c r="H59" s="326"/>
      <c r="I59" s="326"/>
    </row>
    <row r="60" spans="1:9" x14ac:dyDescent="0.2">
      <c r="A60" s="326"/>
      <c r="B60" s="326"/>
      <c r="C60" s="326"/>
      <c r="D60" s="326"/>
      <c r="E60" s="326"/>
      <c r="F60" s="326"/>
      <c r="G60" s="326"/>
      <c r="H60" s="326"/>
      <c r="I60" s="326"/>
    </row>
    <row r="61" spans="1:9" x14ac:dyDescent="0.2">
      <c r="A61" s="326"/>
      <c r="B61" s="326"/>
      <c r="C61" s="326"/>
      <c r="D61" s="326"/>
      <c r="E61" s="326"/>
      <c r="F61" s="326"/>
      <c r="G61" s="326"/>
      <c r="H61" s="326"/>
      <c r="I61" s="326"/>
    </row>
    <row r="62" spans="1:9" x14ac:dyDescent="0.2">
      <c r="A62" s="326"/>
      <c r="B62" s="326"/>
      <c r="C62" s="326"/>
      <c r="D62" s="326"/>
      <c r="E62" s="326"/>
      <c r="F62" s="326"/>
      <c r="G62" s="326"/>
      <c r="H62" s="326"/>
      <c r="I62" s="326"/>
    </row>
    <row r="63" spans="1:9" x14ac:dyDescent="0.2">
      <c r="A63" s="326"/>
      <c r="B63" s="326"/>
      <c r="C63" s="326"/>
      <c r="D63" s="326"/>
      <c r="E63" s="326"/>
      <c r="F63" s="326"/>
      <c r="G63" s="326"/>
      <c r="H63" s="326"/>
      <c r="I63" s="326"/>
    </row>
    <row r="64" spans="1:9" x14ac:dyDescent="0.2">
      <c r="A64" s="326"/>
      <c r="B64" s="326"/>
      <c r="C64" s="326"/>
      <c r="D64" s="326"/>
      <c r="E64" s="326"/>
      <c r="F64" s="326"/>
      <c r="G64" s="326"/>
      <c r="H64" s="326"/>
      <c r="I64" s="326"/>
    </row>
    <row r="65" spans="1:9" x14ac:dyDescent="0.2">
      <c r="A65" s="326"/>
      <c r="B65" s="326"/>
      <c r="C65" s="326"/>
      <c r="D65" s="326"/>
      <c r="E65" s="326"/>
      <c r="F65" s="326"/>
      <c r="G65" s="326"/>
      <c r="H65" s="326"/>
      <c r="I65" s="326"/>
    </row>
    <row r="66" spans="1:9" x14ac:dyDescent="0.2">
      <c r="A66" s="326"/>
      <c r="B66" s="326"/>
      <c r="C66" s="326"/>
      <c r="D66" s="326"/>
      <c r="E66" s="326"/>
      <c r="F66" s="326"/>
      <c r="G66" s="326"/>
      <c r="H66" s="326"/>
      <c r="I66" s="326"/>
    </row>
    <row r="67" spans="1:9" x14ac:dyDescent="0.2">
      <c r="A67" s="326"/>
      <c r="B67" s="326"/>
      <c r="C67" s="326"/>
      <c r="D67" s="326"/>
      <c r="E67" s="326"/>
      <c r="F67" s="326"/>
      <c r="G67" s="326"/>
      <c r="H67" s="326"/>
      <c r="I67" s="326"/>
    </row>
  </sheetData>
  <mergeCells count="1">
    <mergeCell ref="A3:I67"/>
  </mergeCells>
  <pageMargins left="0.31496062992125984" right="0.31496062992125984" top="0.35433070866141736" bottom="0.35433070866141736" header="0.31496062992125984" footer="0.19685039370078741"/>
  <pageSetup paperSize="9" fitToHeight="0" orientation="portrait" r:id="rId1"/>
  <headerFooter differentFirst="1" scaleWithDoc="0">
    <oddFooter>&amp;C&amp;8&amp;P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48"/>
  <dimension ref="A1:L23"/>
  <sheetViews>
    <sheetView showGridLines="0" view="pageBreakPreview" zoomScaleNormal="70" zoomScaleSheetLayoutView="100" workbookViewId="0">
      <selection activeCell="I4" sqref="I4:J20"/>
    </sheetView>
  </sheetViews>
  <sheetFormatPr defaultRowHeight="12.75" x14ac:dyDescent="0.2"/>
  <cols>
    <col min="1" max="1" width="31.28515625" customWidth="1"/>
    <col min="2" max="3" width="9.140625" customWidth="1"/>
    <col min="9" max="10" width="10.7109375" customWidth="1"/>
    <col min="13" max="13" width="20.7109375" customWidth="1"/>
    <col min="14" max="14" width="15.28515625" customWidth="1"/>
  </cols>
  <sheetData>
    <row r="1" spans="1:12" ht="18" x14ac:dyDescent="0.25">
      <c r="A1" s="247" t="s">
        <v>302</v>
      </c>
      <c r="L1" s="251" t="str">
        <f>'3'!N1</f>
        <v>2023</v>
      </c>
    </row>
    <row r="2" spans="1:12" ht="6" customHeight="1" x14ac:dyDescent="0.2"/>
    <row r="3" spans="1:12" ht="28.15" customHeight="1" x14ac:dyDescent="0.2">
      <c r="A3" s="169"/>
      <c r="B3" s="175">
        <v>2017</v>
      </c>
      <c r="C3" s="175">
        <v>2018</v>
      </c>
      <c r="D3" s="175">
        <v>2019</v>
      </c>
      <c r="E3" s="175">
        <v>2020</v>
      </c>
      <c r="F3" s="175">
        <v>2021</v>
      </c>
      <c r="G3" s="175">
        <v>2022</v>
      </c>
      <c r="H3" s="175">
        <v>2023</v>
      </c>
      <c r="I3" s="218" t="s">
        <v>321</v>
      </c>
      <c r="J3" s="218" t="s">
        <v>176</v>
      </c>
    </row>
    <row r="4" spans="1:12" x14ac:dyDescent="0.2">
      <c r="A4" s="171" t="s">
        <v>206</v>
      </c>
      <c r="B4" s="229">
        <f t="shared" ref="B4:G4" si="0">SUM(B5:B20)</f>
        <v>103620.95282343167</v>
      </c>
      <c r="C4" s="229">
        <f t="shared" si="0"/>
        <v>102301.63699019999</v>
      </c>
      <c r="D4" s="229">
        <f t="shared" si="0"/>
        <v>99298.921240800017</v>
      </c>
      <c r="E4" s="229">
        <f t="shared" si="0"/>
        <v>100297.05224364574</v>
      </c>
      <c r="F4" s="229">
        <f t="shared" si="0"/>
        <v>99014.94651200001</v>
      </c>
      <c r="G4" s="309">
        <f t="shared" si="0"/>
        <v>90748.603673999984</v>
      </c>
      <c r="H4" s="305">
        <f>SUM(H5:H20)</f>
        <v>84164.228015000001</v>
      </c>
      <c r="I4" s="229">
        <f>+H4-G4</f>
        <v>-6584.375658999983</v>
      </c>
      <c r="J4" s="214">
        <f>+H4/G4-1</f>
        <v>-7.2556220067620081E-2</v>
      </c>
    </row>
    <row r="5" spans="1:12" x14ac:dyDescent="0.2">
      <c r="A5" s="170" t="s">
        <v>40</v>
      </c>
      <c r="B5" s="230">
        <v>10527.950374741195</v>
      </c>
      <c r="C5" s="230">
        <v>12114.8908978</v>
      </c>
      <c r="D5" s="230">
        <v>12780.684266200002</v>
      </c>
      <c r="E5" s="230">
        <v>17194.483432142843</v>
      </c>
      <c r="F5" s="230">
        <v>16038.198128</v>
      </c>
      <c r="G5" s="310">
        <v>15932.346435000001</v>
      </c>
      <c r="H5" s="306">
        <v>14597.058566</v>
      </c>
      <c r="I5" s="230">
        <f t="shared" ref="I5:I20" si="1">+H5-G5</f>
        <v>-1335.2878690000016</v>
      </c>
      <c r="J5" s="259">
        <f t="shared" ref="J5:J20" si="2">+H5/G5-1</f>
        <v>-8.3809869089129019E-2</v>
      </c>
      <c r="L5" s="158"/>
    </row>
    <row r="6" spans="1:12" x14ac:dyDescent="0.2">
      <c r="A6" s="170" t="s">
        <v>39</v>
      </c>
      <c r="B6" s="230">
        <v>2003.6269192329996</v>
      </c>
      <c r="C6" s="230">
        <v>1996.6380130000002</v>
      </c>
      <c r="D6" s="230">
        <v>1971.9887340000002</v>
      </c>
      <c r="E6" s="230">
        <v>2009.2799136000001</v>
      </c>
      <c r="F6" s="230">
        <v>2061.861253</v>
      </c>
      <c r="G6" s="310">
        <v>2013.3853749999996</v>
      </c>
      <c r="H6" s="306">
        <v>1942.3768240000002</v>
      </c>
      <c r="I6" s="230">
        <f t="shared" si="1"/>
        <v>-71.008550999999443</v>
      </c>
      <c r="J6" s="259">
        <f t="shared" si="2"/>
        <v>-3.5268236216327686E-2</v>
      </c>
      <c r="L6" s="158"/>
    </row>
    <row r="7" spans="1:12" x14ac:dyDescent="0.2">
      <c r="A7" s="170" t="s">
        <v>38</v>
      </c>
      <c r="B7" s="230">
        <v>14724.9680092</v>
      </c>
      <c r="C7" s="230">
        <v>12784.2748398</v>
      </c>
      <c r="D7" s="230">
        <v>11105.674919000001</v>
      </c>
      <c r="E7" s="230">
        <v>10744.463397</v>
      </c>
      <c r="F7" s="230">
        <v>11181.814396000002</v>
      </c>
      <c r="G7" s="310">
        <v>9247.0677140000007</v>
      </c>
      <c r="H7" s="306">
        <v>8085.8991990000004</v>
      </c>
      <c r="I7" s="230">
        <f t="shared" si="1"/>
        <v>-1161.1685150000003</v>
      </c>
      <c r="J7" s="259">
        <f t="shared" si="2"/>
        <v>-0.12557153801761378</v>
      </c>
      <c r="L7" s="158"/>
    </row>
    <row r="8" spans="1:12" x14ac:dyDescent="0.2">
      <c r="A8" s="170" t="s">
        <v>60</v>
      </c>
      <c r="B8" s="230">
        <v>0</v>
      </c>
      <c r="C8" s="230">
        <v>0</v>
      </c>
      <c r="D8" s="230">
        <v>0</v>
      </c>
      <c r="E8" s="230">
        <v>0</v>
      </c>
      <c r="F8" s="230">
        <v>0</v>
      </c>
      <c r="G8" s="310">
        <v>0</v>
      </c>
      <c r="H8" s="306">
        <v>0</v>
      </c>
      <c r="I8" s="230">
        <f t="shared" si="1"/>
        <v>0</v>
      </c>
      <c r="J8" s="259">
        <v>0</v>
      </c>
      <c r="L8" s="158"/>
    </row>
    <row r="9" spans="1:12" x14ac:dyDescent="0.2">
      <c r="A9" s="170" t="s">
        <v>61</v>
      </c>
      <c r="B9" s="230">
        <v>0</v>
      </c>
      <c r="C9" s="230">
        <v>0</v>
      </c>
      <c r="D9" s="230">
        <v>0</v>
      </c>
      <c r="E9" s="230">
        <v>0</v>
      </c>
      <c r="F9" s="230">
        <v>0</v>
      </c>
      <c r="G9" s="310">
        <v>0</v>
      </c>
      <c r="H9" s="306">
        <v>0</v>
      </c>
      <c r="I9" s="230">
        <f t="shared" si="1"/>
        <v>0</v>
      </c>
      <c r="J9" s="259">
        <v>0</v>
      </c>
      <c r="L9" s="158"/>
    </row>
    <row r="10" spans="1:12" x14ac:dyDescent="0.2">
      <c r="A10" s="170" t="s">
        <v>62</v>
      </c>
      <c r="B10" s="230">
        <v>0</v>
      </c>
      <c r="C10" s="230">
        <v>0</v>
      </c>
      <c r="D10" s="230">
        <v>0</v>
      </c>
      <c r="E10" s="230">
        <v>0</v>
      </c>
      <c r="F10" s="230">
        <v>0</v>
      </c>
      <c r="G10" s="310">
        <v>0</v>
      </c>
      <c r="H10" s="306">
        <v>0</v>
      </c>
      <c r="I10" s="230">
        <f t="shared" si="1"/>
        <v>0</v>
      </c>
      <c r="J10" s="259">
        <v>0</v>
      </c>
      <c r="L10" s="158"/>
    </row>
    <row r="11" spans="1:12" x14ac:dyDescent="0.2">
      <c r="A11" s="170" t="s">
        <v>37</v>
      </c>
      <c r="B11" s="230">
        <v>57245.380185057482</v>
      </c>
      <c r="C11" s="230">
        <v>56044.8712122</v>
      </c>
      <c r="D11" s="230">
        <v>54526.170524000001</v>
      </c>
      <c r="E11" s="230">
        <v>50558.541071519154</v>
      </c>
      <c r="F11" s="230">
        <v>48450.166348999999</v>
      </c>
      <c r="G11" s="310">
        <v>43692.191358999997</v>
      </c>
      <c r="H11" s="306">
        <v>41694.092797999998</v>
      </c>
      <c r="I11" s="230">
        <f t="shared" si="1"/>
        <v>-1998.0985609999989</v>
      </c>
      <c r="J11" s="259">
        <f t="shared" si="2"/>
        <v>-4.5731250799084022E-2</v>
      </c>
      <c r="L11" s="158"/>
    </row>
    <row r="12" spans="1:12" x14ac:dyDescent="0.2">
      <c r="A12" s="170" t="s">
        <v>72</v>
      </c>
      <c r="B12" s="230">
        <v>0</v>
      </c>
      <c r="C12" s="230">
        <v>0</v>
      </c>
      <c r="D12" s="230">
        <v>0</v>
      </c>
      <c r="E12" s="230">
        <v>0</v>
      </c>
      <c r="F12" s="230">
        <v>0</v>
      </c>
      <c r="G12" s="310">
        <v>0</v>
      </c>
      <c r="H12" s="306">
        <v>0</v>
      </c>
      <c r="I12" s="230">
        <f t="shared" si="1"/>
        <v>0</v>
      </c>
      <c r="J12" s="259">
        <v>0</v>
      </c>
      <c r="L12" s="158"/>
    </row>
    <row r="13" spans="1:12" x14ac:dyDescent="0.2">
      <c r="A13" s="170" t="s">
        <v>36</v>
      </c>
      <c r="B13" s="230">
        <v>0</v>
      </c>
      <c r="C13" s="230">
        <v>0</v>
      </c>
      <c r="D13" s="230">
        <v>0</v>
      </c>
      <c r="E13" s="230">
        <v>0</v>
      </c>
      <c r="F13" s="230">
        <v>0</v>
      </c>
      <c r="G13" s="310">
        <v>0</v>
      </c>
      <c r="H13" s="306">
        <v>0</v>
      </c>
      <c r="I13" s="230">
        <f t="shared" si="1"/>
        <v>0</v>
      </c>
      <c r="J13" s="259">
        <v>0</v>
      </c>
      <c r="L13" s="158"/>
    </row>
    <row r="14" spans="1:12" x14ac:dyDescent="0.2">
      <c r="A14" s="170" t="s">
        <v>35</v>
      </c>
      <c r="B14" s="230">
        <v>630.11542000000009</v>
      </c>
      <c r="C14" s="230">
        <v>748.95317</v>
      </c>
      <c r="D14" s="230">
        <v>697.70323199999996</v>
      </c>
      <c r="E14" s="230">
        <v>787.15328</v>
      </c>
      <c r="F14" s="230">
        <v>776.07319000000007</v>
      </c>
      <c r="G14" s="310">
        <v>785.55790000000002</v>
      </c>
      <c r="H14" s="306">
        <v>776.27449000000001</v>
      </c>
      <c r="I14" s="230">
        <f t="shared" si="1"/>
        <v>-9.2834100000000035</v>
      </c>
      <c r="J14" s="259">
        <f t="shared" si="2"/>
        <v>-1.1817601223283458E-2</v>
      </c>
      <c r="L14" s="158"/>
    </row>
    <row r="15" spans="1:12" x14ac:dyDescent="0.2">
      <c r="A15" s="170" t="s">
        <v>34</v>
      </c>
      <c r="B15" s="230">
        <v>353.21351299999998</v>
      </c>
      <c r="C15" s="230">
        <v>296.60518200000001</v>
      </c>
      <c r="D15" s="230">
        <v>227.97512399999999</v>
      </c>
      <c r="E15" s="230">
        <v>325.39891499999999</v>
      </c>
      <c r="F15" s="230">
        <v>199.10836999999998</v>
      </c>
      <c r="G15" s="310">
        <v>133.92592200000001</v>
      </c>
      <c r="H15" s="306">
        <v>261.18663700000002</v>
      </c>
      <c r="I15" s="230">
        <f t="shared" si="1"/>
        <v>127.260715</v>
      </c>
      <c r="J15" s="259">
        <f t="shared" si="2"/>
        <v>0.95023213653888439</v>
      </c>
      <c r="L15" s="158"/>
    </row>
    <row r="16" spans="1:12" x14ac:dyDescent="0.2">
      <c r="A16" s="170" t="s">
        <v>33</v>
      </c>
      <c r="B16" s="230">
        <v>2492.852124</v>
      </c>
      <c r="C16" s="230">
        <v>2354.4121970000001</v>
      </c>
      <c r="D16" s="230">
        <v>2023.9110490000003</v>
      </c>
      <c r="E16" s="230">
        <v>2365.7706279999998</v>
      </c>
      <c r="F16" s="230">
        <v>2266.6262059999999</v>
      </c>
      <c r="G16" s="310">
        <v>2202.596767</v>
      </c>
      <c r="H16" s="306">
        <v>2600.1032650000002</v>
      </c>
      <c r="I16" s="230">
        <f t="shared" si="1"/>
        <v>397.50649800000019</v>
      </c>
      <c r="J16" s="259">
        <f t="shared" si="2"/>
        <v>0.18047175223153333</v>
      </c>
    </row>
    <row r="17" spans="1:10" x14ac:dyDescent="0.2">
      <c r="A17" s="170" t="s">
        <v>32</v>
      </c>
      <c r="B17" s="230">
        <v>4556.337082</v>
      </c>
      <c r="C17" s="230">
        <v>4795.1426036000003</v>
      </c>
      <c r="D17" s="230">
        <v>4451.2921349999997</v>
      </c>
      <c r="E17" s="230">
        <v>4356.7861709999997</v>
      </c>
      <c r="F17" s="230">
        <v>4861.466077</v>
      </c>
      <c r="G17" s="310">
        <v>4640.9587630000005</v>
      </c>
      <c r="H17" s="306">
        <v>4029.6796360000003</v>
      </c>
      <c r="I17" s="230">
        <f t="shared" si="1"/>
        <v>-611.27912700000024</v>
      </c>
      <c r="J17" s="259">
        <f t="shared" si="2"/>
        <v>-0.1317139751107933</v>
      </c>
    </row>
    <row r="18" spans="1:10" x14ac:dyDescent="0.2">
      <c r="A18" s="170" t="s">
        <v>3</v>
      </c>
      <c r="B18" s="230">
        <v>0</v>
      </c>
      <c r="C18" s="230">
        <v>0</v>
      </c>
      <c r="D18" s="230">
        <v>0</v>
      </c>
      <c r="E18" s="230">
        <v>0</v>
      </c>
      <c r="F18" s="230">
        <v>0</v>
      </c>
      <c r="G18" s="310">
        <v>0</v>
      </c>
      <c r="H18" s="306">
        <v>0</v>
      </c>
      <c r="I18" s="230">
        <f t="shared" si="1"/>
        <v>0</v>
      </c>
      <c r="J18" s="259">
        <v>0</v>
      </c>
    </row>
    <row r="19" spans="1:10" x14ac:dyDescent="0.2">
      <c r="A19" s="170" t="s">
        <v>31</v>
      </c>
      <c r="B19" s="230">
        <v>163.65148760000002</v>
      </c>
      <c r="C19" s="230">
        <v>43.1060132</v>
      </c>
      <c r="D19" s="230">
        <v>24.411899999999999</v>
      </c>
      <c r="E19" s="230">
        <v>16.972341999999998</v>
      </c>
      <c r="F19" s="230">
        <v>15.821845000000001</v>
      </c>
      <c r="G19" s="310">
        <v>135.261279</v>
      </c>
      <c r="H19" s="306">
        <v>32.678040000000003</v>
      </c>
      <c r="I19" s="230">
        <f t="shared" si="1"/>
        <v>-102.58323899999999</v>
      </c>
      <c r="J19" s="259">
        <f t="shared" si="2"/>
        <v>-0.75840802155951814</v>
      </c>
    </row>
    <row r="20" spans="1:10" x14ac:dyDescent="0.2">
      <c r="A20" s="170" t="s">
        <v>30</v>
      </c>
      <c r="B20" s="230">
        <v>10922.857708600004</v>
      </c>
      <c r="C20" s="230">
        <v>11122.742861599998</v>
      </c>
      <c r="D20" s="230">
        <v>11489.109357599997</v>
      </c>
      <c r="E20" s="230">
        <v>11938.203093383758</v>
      </c>
      <c r="F20" s="230">
        <v>13163.810697999999</v>
      </c>
      <c r="G20" s="310">
        <v>11965.312159999998</v>
      </c>
      <c r="H20" s="306">
        <v>10144.878560000005</v>
      </c>
      <c r="I20" s="230">
        <f t="shared" si="1"/>
        <v>-1820.433599999993</v>
      </c>
      <c r="J20" s="259">
        <f t="shared" si="2"/>
        <v>-0.15214259148922982</v>
      </c>
    </row>
    <row r="21" spans="1:10" s="168" customFormat="1" ht="11.25" x14ac:dyDescent="0.2">
      <c r="J21" s="167"/>
    </row>
    <row r="23" spans="1:10" x14ac:dyDescent="0.2">
      <c r="B23" s="157"/>
      <c r="C23" s="157"/>
      <c r="D23" s="157"/>
      <c r="E23" s="157"/>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D1FF4-15CD-4699-BF18-A75099A2B1A0}">
  <dimension ref="A1:L4"/>
  <sheetViews>
    <sheetView showGridLines="0" view="pageBreakPreview" zoomScaleNormal="70" zoomScaleSheetLayoutView="100" workbookViewId="0">
      <selection activeCell="N35" sqref="N35"/>
    </sheetView>
  </sheetViews>
  <sheetFormatPr defaultRowHeight="12.75" x14ac:dyDescent="0.2"/>
  <cols>
    <col min="1" max="1" width="31.28515625" customWidth="1"/>
    <col min="2" max="3" width="9.140625" customWidth="1"/>
    <col min="7" max="7" width="9.28515625" customWidth="1"/>
    <col min="13" max="13" width="20.7109375" customWidth="1"/>
    <col min="14" max="14" width="15.28515625" customWidth="1"/>
  </cols>
  <sheetData>
    <row r="1" spans="1:12" ht="20.25" x14ac:dyDescent="0.3">
      <c r="A1" s="183" t="s">
        <v>322</v>
      </c>
      <c r="L1" s="251" t="str">
        <f>'3'!N1</f>
        <v>2023</v>
      </c>
    </row>
    <row r="2" spans="1:12" ht="6" customHeight="1" x14ac:dyDescent="0.2"/>
    <row r="4" spans="1:12" x14ac:dyDescent="0.2">
      <c r="B4" s="157"/>
      <c r="C4" s="157"/>
      <c r="D4" s="157"/>
      <c r="E4" s="157"/>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List49"/>
  <dimension ref="A1:O1"/>
  <sheetViews>
    <sheetView showGridLines="0" view="pageBreakPreview" zoomScale="85" zoomScaleNormal="70" zoomScaleSheetLayoutView="85" workbookViewId="0">
      <selection activeCell="V21" sqref="V21"/>
    </sheetView>
  </sheetViews>
  <sheetFormatPr defaultColWidth="9.140625" defaultRowHeight="12.75" x14ac:dyDescent="0.2"/>
  <cols>
    <col min="1" max="14" width="9.140625" style="136"/>
    <col min="15" max="15" width="16" style="136" customWidth="1"/>
    <col min="16" max="16384" width="9.140625" style="136"/>
  </cols>
  <sheetData>
    <row r="1" spans="1:15" x14ac:dyDescent="0.2">
      <c r="A1" s="362" t="s">
        <v>326</v>
      </c>
      <c r="B1" s="362"/>
      <c r="C1" s="362"/>
      <c r="D1" s="362"/>
      <c r="E1" s="362"/>
      <c r="F1" s="362"/>
      <c r="G1" s="362"/>
      <c r="H1" s="362"/>
      <c r="I1" s="362"/>
      <c r="J1" s="362"/>
      <c r="K1" s="362"/>
      <c r="L1" s="362"/>
      <c r="M1" s="362"/>
      <c r="N1" s="362"/>
      <c r="O1" s="362"/>
    </row>
  </sheetData>
  <mergeCells count="1">
    <mergeCell ref="A1:O1"/>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EFE83-9C4F-4A86-A6EA-ECEE6AD6380B}">
  <dimension ref="A25:F58"/>
  <sheetViews>
    <sheetView topLeftCell="A16" zoomScale="85" zoomScaleNormal="85" workbookViewId="0">
      <selection activeCell="J62" sqref="J62"/>
    </sheetView>
  </sheetViews>
  <sheetFormatPr defaultRowHeight="12.75" x14ac:dyDescent="0.2"/>
  <sheetData>
    <row r="25" spans="6:6" x14ac:dyDescent="0.2">
      <c r="F25" s="221"/>
    </row>
    <row r="26" spans="6:6" x14ac:dyDescent="0.2">
      <c r="F26" s="221"/>
    </row>
    <row r="27" spans="6:6" x14ac:dyDescent="0.2">
      <c r="F27" s="221"/>
    </row>
    <row r="28" spans="6:6" x14ac:dyDescent="0.2">
      <c r="F28" s="221"/>
    </row>
    <row r="47" spans="1:6" ht="15" x14ac:dyDescent="0.25">
      <c r="A47" s="313" t="s">
        <v>264</v>
      </c>
      <c r="B47" s="314"/>
      <c r="C47" s="314"/>
      <c r="D47" s="314"/>
      <c r="E47" s="314"/>
      <c r="F47" s="314"/>
    </row>
    <row r="48" spans="1:6" ht="14.25" x14ac:dyDescent="0.2">
      <c r="A48" s="315" t="s">
        <v>323</v>
      </c>
      <c r="B48" s="316"/>
      <c r="C48" s="316"/>
      <c r="D48" s="314"/>
      <c r="E48" s="314"/>
      <c r="F48" s="314"/>
    </row>
    <row r="49" spans="1:6" x14ac:dyDescent="0.2">
      <c r="A49" s="314"/>
      <c r="B49" s="314"/>
      <c r="C49" s="314"/>
      <c r="D49" s="314"/>
      <c r="E49" s="314"/>
      <c r="F49" s="314"/>
    </row>
    <row r="50" spans="1:6" ht="14.25" x14ac:dyDescent="0.2">
      <c r="A50" s="317" t="s">
        <v>324</v>
      </c>
      <c r="B50" s="318" t="s">
        <v>325</v>
      </c>
      <c r="C50" s="314"/>
      <c r="D50" s="314"/>
      <c r="E50" s="314"/>
      <c r="F50" s="314"/>
    </row>
    <row r="51" spans="1:6" x14ac:dyDescent="0.2">
      <c r="A51" s="314"/>
      <c r="B51" s="314"/>
      <c r="C51" s="314"/>
      <c r="D51" s="314"/>
      <c r="E51" s="314"/>
      <c r="F51" s="314"/>
    </row>
    <row r="52" spans="1:6" x14ac:dyDescent="0.2">
      <c r="A52" s="314"/>
      <c r="B52" s="314"/>
      <c r="C52" s="314"/>
      <c r="D52" s="314"/>
      <c r="E52" s="314"/>
      <c r="F52" s="314"/>
    </row>
    <row r="53" spans="1:6" x14ac:dyDescent="0.2">
      <c r="A53" s="314"/>
      <c r="B53" s="314"/>
      <c r="C53" s="314"/>
      <c r="D53" s="314"/>
      <c r="E53" s="314"/>
      <c r="F53" s="314"/>
    </row>
    <row r="54" spans="1:6" x14ac:dyDescent="0.2">
      <c r="A54" s="314"/>
      <c r="B54" s="314"/>
      <c r="C54" s="314"/>
      <c r="D54" s="314"/>
      <c r="E54" s="314"/>
      <c r="F54" s="314"/>
    </row>
    <row r="55" spans="1:6" x14ac:dyDescent="0.2">
      <c r="A55" s="314"/>
      <c r="B55" s="314"/>
      <c r="C55" s="314"/>
      <c r="D55" s="314"/>
      <c r="E55" s="314"/>
      <c r="F55" s="314"/>
    </row>
    <row r="56" spans="1:6" x14ac:dyDescent="0.2">
      <c r="A56" s="314"/>
      <c r="B56" s="314"/>
      <c r="C56" s="314"/>
      <c r="D56" s="314"/>
      <c r="E56" s="314"/>
      <c r="F56" s="314"/>
    </row>
    <row r="57" spans="1:6" x14ac:dyDescent="0.2">
      <c r="A57" s="314"/>
      <c r="B57" s="314"/>
      <c r="C57" s="314"/>
      <c r="D57" s="314"/>
      <c r="E57" s="314"/>
      <c r="F57" s="314"/>
    </row>
    <row r="58" spans="1:6" x14ac:dyDescent="0.2">
      <c r="A58" s="314"/>
      <c r="B58" s="314"/>
      <c r="C58" s="314"/>
      <c r="D58" s="314"/>
      <c r="E58" s="314"/>
      <c r="F58" s="314"/>
    </row>
  </sheetData>
  <hyperlinks>
    <hyperlink ref="A48" r:id="rId1" xr:uid="{A1BFF919-A469-42AB-8503-4DE2DE385D15}"/>
  </hyperlinks>
  <pageMargins left="0.7" right="0.7" top="0.78740157499999996" bottom="0.78740157499999996"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24"/>
  <dimension ref="A1:R44"/>
  <sheetViews>
    <sheetView showGridLines="0" view="pageBreakPreview" zoomScaleNormal="70" zoomScaleSheetLayoutView="100" workbookViewId="0">
      <selection activeCell="B6" sqref="B6"/>
    </sheetView>
  </sheetViews>
  <sheetFormatPr defaultColWidth="9.140625" defaultRowHeight="12" x14ac:dyDescent="0.2"/>
  <cols>
    <col min="1" max="1" width="31.140625" style="66" customWidth="1"/>
    <col min="2" max="13" width="8.5703125" style="66" customWidth="1"/>
    <col min="14" max="14" width="10.140625" style="66" customWidth="1"/>
    <col min="15" max="15" width="8.42578125" style="66" customWidth="1"/>
    <col min="16" max="16" width="11.42578125" style="66" bestFit="1" customWidth="1"/>
    <col min="17" max="17" width="9.5703125" style="66" bestFit="1" customWidth="1"/>
    <col min="18" max="16384" width="9.140625" style="66"/>
  </cols>
  <sheetData>
    <row r="1" spans="1:18" s="76" customFormat="1" ht="20.25" x14ac:dyDescent="0.3">
      <c r="A1" s="183" t="s">
        <v>257</v>
      </c>
      <c r="B1" s="72"/>
      <c r="C1" s="72"/>
      <c r="D1" s="72"/>
      <c r="E1" s="72"/>
      <c r="F1" s="72"/>
      <c r="G1" s="72"/>
      <c r="H1" s="72"/>
      <c r="I1" s="72"/>
      <c r="J1" s="72"/>
      <c r="K1" s="72"/>
      <c r="L1" s="72"/>
      <c r="M1" s="72"/>
      <c r="N1" s="250" t="s">
        <v>317</v>
      </c>
    </row>
    <row r="2" spans="1:18" ht="6" customHeight="1" x14ac:dyDescent="0.2">
      <c r="A2" s="7"/>
      <c r="B2" s="7"/>
      <c r="C2" s="7"/>
      <c r="D2" s="7"/>
      <c r="E2" s="7"/>
      <c r="F2" s="7"/>
      <c r="G2" s="7"/>
      <c r="H2" s="7"/>
      <c r="I2" s="7"/>
      <c r="J2" s="7"/>
      <c r="K2" s="7"/>
      <c r="L2" s="7"/>
      <c r="M2" s="7"/>
      <c r="N2" s="7"/>
    </row>
    <row r="3" spans="1:18" x14ac:dyDescent="0.2">
      <c r="A3" s="332"/>
      <c r="B3" s="333" t="s">
        <v>42</v>
      </c>
      <c r="C3" s="334"/>
      <c r="D3" s="335"/>
      <c r="E3" s="333" t="s">
        <v>43</v>
      </c>
      <c r="F3" s="334"/>
      <c r="G3" s="335"/>
      <c r="H3" s="334" t="s">
        <v>44</v>
      </c>
      <c r="I3" s="334"/>
      <c r="J3" s="334"/>
      <c r="K3" s="333" t="s">
        <v>45</v>
      </c>
      <c r="L3" s="334"/>
      <c r="M3" s="335"/>
      <c r="N3" s="336" t="s">
        <v>7</v>
      </c>
      <c r="Q3" s="124"/>
      <c r="R3" s="124"/>
    </row>
    <row r="4" spans="1:18" x14ac:dyDescent="0.2">
      <c r="A4" s="332"/>
      <c r="B4" s="289" t="s">
        <v>8</v>
      </c>
      <c r="C4" s="279" t="s">
        <v>9</v>
      </c>
      <c r="D4" s="290" t="s">
        <v>10</v>
      </c>
      <c r="E4" s="289" t="s">
        <v>11</v>
      </c>
      <c r="F4" s="279" t="s">
        <v>12</v>
      </c>
      <c r="G4" s="290" t="s">
        <v>13</v>
      </c>
      <c r="H4" s="202" t="s">
        <v>14</v>
      </c>
      <c r="I4" s="202" t="s">
        <v>15</v>
      </c>
      <c r="J4" s="202" t="s">
        <v>16</v>
      </c>
      <c r="K4" s="289" t="s">
        <v>17</v>
      </c>
      <c r="L4" s="279" t="s">
        <v>18</v>
      </c>
      <c r="M4" s="290" t="s">
        <v>19</v>
      </c>
      <c r="N4" s="336"/>
    </row>
    <row r="5" spans="1:18" s="79" customFormat="1" x14ac:dyDescent="0.2">
      <c r="A5" s="328" t="s">
        <v>59</v>
      </c>
      <c r="B5" s="329">
        <f>SUM(B6:D6)</f>
        <v>47947.32585420915</v>
      </c>
      <c r="C5" s="330"/>
      <c r="D5" s="331"/>
      <c r="E5" s="329">
        <f>SUM(E6:G6)</f>
        <v>29448.770146895615</v>
      </c>
      <c r="F5" s="330"/>
      <c r="G5" s="331"/>
      <c r="H5" s="330">
        <f>SUM(H6:J6)</f>
        <v>21427.777402999996</v>
      </c>
      <c r="I5" s="330"/>
      <c r="J5" s="330"/>
      <c r="K5" s="329">
        <f>SUM(K6:M6)</f>
        <v>42099.155503999995</v>
      </c>
      <c r="L5" s="330"/>
      <c r="M5" s="331"/>
      <c r="N5" s="327">
        <f>SUM(B6:M6)</f>
        <v>140923.02890810475</v>
      </c>
      <c r="Q5" s="122"/>
      <c r="R5" s="122"/>
    </row>
    <row r="6" spans="1:18" s="79" customFormat="1" x14ac:dyDescent="0.2">
      <c r="A6" s="328"/>
      <c r="B6" s="291">
        <v>17250.727659492997</v>
      </c>
      <c r="C6" s="278">
        <v>15720.919288129891</v>
      </c>
      <c r="D6" s="292">
        <v>14975.678906586258</v>
      </c>
      <c r="E6" s="291">
        <v>12947.129540670849</v>
      </c>
      <c r="F6" s="278">
        <v>9390.8753124830073</v>
      </c>
      <c r="G6" s="292">
        <v>7110.7652937417606</v>
      </c>
      <c r="H6" s="198">
        <v>7057.8295559999988</v>
      </c>
      <c r="I6" s="198">
        <v>7065.552075999999</v>
      </c>
      <c r="J6" s="198">
        <v>7304.3957709999986</v>
      </c>
      <c r="K6" s="291">
        <v>10630.693201999999</v>
      </c>
      <c r="L6" s="278">
        <v>14252.357816999996</v>
      </c>
      <c r="M6" s="292">
        <v>17216.104485</v>
      </c>
      <c r="N6" s="327"/>
    </row>
    <row r="7" spans="1:18" ht="12.75" customHeight="1" x14ac:dyDescent="0.2">
      <c r="A7" s="328" t="s">
        <v>71</v>
      </c>
      <c r="B7" s="329">
        <f>SUM(B8:D8)</f>
        <v>2348.6193740000008</v>
      </c>
      <c r="C7" s="330"/>
      <c r="D7" s="331"/>
      <c r="E7" s="329">
        <f>SUM(E8:G8)</f>
        <v>2056.1058990000006</v>
      </c>
      <c r="F7" s="330"/>
      <c r="G7" s="331"/>
      <c r="H7" s="330">
        <f>SUM(H8:J8)</f>
        <v>1847.9354059999996</v>
      </c>
      <c r="I7" s="330"/>
      <c r="J7" s="330"/>
      <c r="K7" s="329">
        <f>SUM(K8:M8)</f>
        <v>2283.215506</v>
      </c>
      <c r="L7" s="330"/>
      <c r="M7" s="331"/>
      <c r="N7" s="327">
        <f>SUM(B8:M8)</f>
        <v>8535.8761849999992</v>
      </c>
      <c r="P7" s="159"/>
      <c r="R7" s="79"/>
    </row>
    <row r="8" spans="1:18" s="79" customFormat="1" ht="12.75" customHeight="1" x14ac:dyDescent="0.2">
      <c r="A8" s="328"/>
      <c r="B8" s="291">
        <v>836.16468700000007</v>
      </c>
      <c r="C8" s="278">
        <v>722.62665199999992</v>
      </c>
      <c r="D8" s="292">
        <v>789.82803500000068</v>
      </c>
      <c r="E8" s="291">
        <v>749.7249820000003</v>
      </c>
      <c r="F8" s="278">
        <v>677.89988600000004</v>
      </c>
      <c r="G8" s="292">
        <v>628.48103100000014</v>
      </c>
      <c r="H8" s="198">
        <v>602.68138599999975</v>
      </c>
      <c r="I8" s="198">
        <v>612.85355999999979</v>
      </c>
      <c r="J8" s="198">
        <v>632.40046000000018</v>
      </c>
      <c r="K8" s="291">
        <v>688.30049700000018</v>
      </c>
      <c r="L8" s="278">
        <v>731.87167899999963</v>
      </c>
      <c r="M8" s="292">
        <v>863.04333000000031</v>
      </c>
      <c r="N8" s="327"/>
      <c r="P8" s="160"/>
      <c r="R8" s="110"/>
    </row>
    <row r="9" spans="1:18" s="110" customFormat="1" ht="12" customHeight="1" x14ac:dyDescent="0.2">
      <c r="A9" s="328" t="s">
        <v>91</v>
      </c>
      <c r="B9" s="329">
        <f>SUM(B10:D10)</f>
        <v>3646.6254129640065</v>
      </c>
      <c r="C9" s="330"/>
      <c r="D9" s="331"/>
      <c r="E9" s="329">
        <f>SUM(E10:G10)</f>
        <v>2827.4608617147946</v>
      </c>
      <c r="F9" s="330"/>
      <c r="G9" s="331"/>
      <c r="H9" s="330">
        <f>SUM(H10:J10)</f>
        <v>2202.4918933399995</v>
      </c>
      <c r="I9" s="330"/>
      <c r="J9" s="330"/>
      <c r="K9" s="329">
        <f>SUM(K10:M10)</f>
        <v>3361.5712882843054</v>
      </c>
      <c r="L9" s="330"/>
      <c r="M9" s="331"/>
      <c r="N9" s="327">
        <f>SUM(B10:M10)</f>
        <v>12038.149456303106</v>
      </c>
      <c r="P9" s="159"/>
    </row>
    <row r="10" spans="1:18" s="110" customFormat="1" ht="12" customHeight="1" x14ac:dyDescent="0.2">
      <c r="A10" s="328"/>
      <c r="B10" s="291">
        <v>1301.33273461151</v>
      </c>
      <c r="C10" s="278">
        <v>1173.7223865900385</v>
      </c>
      <c r="D10" s="292">
        <v>1171.5702917624583</v>
      </c>
      <c r="E10" s="291">
        <v>1153.3586316566041</v>
      </c>
      <c r="F10" s="278">
        <v>941.72425635178297</v>
      </c>
      <c r="G10" s="292">
        <v>732.37797370640749</v>
      </c>
      <c r="H10" s="198">
        <v>721.75536732</v>
      </c>
      <c r="I10" s="198">
        <v>746.03901314000007</v>
      </c>
      <c r="J10" s="198">
        <v>734.69751287999941</v>
      </c>
      <c r="K10" s="291">
        <v>996.78879235032321</v>
      </c>
      <c r="L10" s="278">
        <v>1179.8392015866345</v>
      </c>
      <c r="M10" s="292">
        <v>1184.9432943473475</v>
      </c>
      <c r="N10" s="327"/>
      <c r="P10" s="160"/>
    </row>
    <row r="11" spans="1:18" s="7" customFormat="1" ht="12" customHeight="1" x14ac:dyDescent="0.2">
      <c r="A11" s="328" t="s">
        <v>187</v>
      </c>
      <c r="B11" s="329">
        <f>SUM(B12:D12)</f>
        <v>12406.551997968842</v>
      </c>
      <c r="C11" s="330"/>
      <c r="D11" s="331"/>
      <c r="E11" s="329">
        <f>SUM(E12:G12)</f>
        <v>10148.663073034257</v>
      </c>
      <c r="F11" s="330"/>
      <c r="G11" s="331"/>
      <c r="H11" s="330">
        <f>SUM(H12:J12)</f>
        <v>9293.2354056600016</v>
      </c>
      <c r="I11" s="330"/>
      <c r="J11" s="330"/>
      <c r="K11" s="329">
        <f>SUM(K12:M12)</f>
        <v>12468.761163619998</v>
      </c>
      <c r="L11" s="330"/>
      <c r="M11" s="331"/>
      <c r="N11" s="327">
        <f>SUM(B12:M12)</f>
        <v>44317.211640283094</v>
      </c>
      <c r="P11" s="159"/>
      <c r="Q11" s="123"/>
      <c r="R11" s="110"/>
    </row>
    <row r="12" spans="1:18" s="110" customFormat="1" ht="12" customHeight="1" x14ac:dyDescent="0.2">
      <c r="A12" s="328"/>
      <c r="B12" s="291">
        <v>4606.9076666460069</v>
      </c>
      <c r="C12" s="278">
        <v>3811.0241481388039</v>
      </c>
      <c r="D12" s="292">
        <v>3988.6201831840317</v>
      </c>
      <c r="E12" s="291">
        <v>3716.3458378824303</v>
      </c>
      <c r="F12" s="278">
        <v>3484.9220089458872</v>
      </c>
      <c r="G12" s="292">
        <v>2947.3952262059388</v>
      </c>
      <c r="H12" s="198">
        <v>3134.7801066800007</v>
      </c>
      <c r="I12" s="198">
        <v>3028.8931318600016</v>
      </c>
      <c r="J12" s="198">
        <v>3129.5621671199988</v>
      </c>
      <c r="K12" s="291">
        <v>3892.5884807199973</v>
      </c>
      <c r="L12" s="278">
        <v>3866.1266471799986</v>
      </c>
      <c r="M12" s="292">
        <v>4710.0460357200018</v>
      </c>
      <c r="N12" s="327"/>
      <c r="P12" s="160"/>
      <c r="R12" s="77"/>
    </row>
    <row r="13" spans="1:18" s="7" customFormat="1" ht="12" customHeight="1" x14ac:dyDescent="0.2">
      <c r="A13" s="328" t="s">
        <v>117</v>
      </c>
      <c r="B13" s="329">
        <f>SUM(B14:D14)</f>
        <v>29484.432911276286</v>
      </c>
      <c r="C13" s="330"/>
      <c r="D13" s="331"/>
      <c r="E13" s="329">
        <f>SUM(E14:G14)</f>
        <v>14352.910966146559</v>
      </c>
      <c r="F13" s="330"/>
      <c r="G13" s="331"/>
      <c r="H13" s="330">
        <f>SUM(H14:J14)</f>
        <v>8028.099451</v>
      </c>
      <c r="I13" s="330"/>
      <c r="J13" s="330"/>
      <c r="K13" s="329">
        <f>SUM(K14:M14)</f>
        <v>23937.290303095695</v>
      </c>
      <c r="L13" s="330"/>
      <c r="M13" s="331"/>
      <c r="N13" s="327">
        <f>SUM(B14:M14)</f>
        <v>75802.733631518538</v>
      </c>
      <c r="P13" s="159"/>
      <c r="Q13" s="123"/>
      <c r="R13" s="66"/>
    </row>
    <row r="14" spans="1:18" s="110" customFormat="1" ht="12" customHeight="1" x14ac:dyDescent="0.2">
      <c r="A14" s="328"/>
      <c r="B14" s="291">
        <v>10483.732458235478</v>
      </c>
      <c r="C14" s="278">
        <v>9991.8577184010446</v>
      </c>
      <c r="D14" s="292">
        <v>9008.8427346397639</v>
      </c>
      <c r="E14" s="291">
        <v>7307.0193761318142</v>
      </c>
      <c r="F14" s="278">
        <v>4265.2032931853355</v>
      </c>
      <c r="G14" s="292">
        <v>2780.6882968294094</v>
      </c>
      <c r="H14" s="198">
        <v>2578.1191059999996</v>
      </c>
      <c r="I14" s="198">
        <v>2659.5106129999999</v>
      </c>
      <c r="J14" s="198">
        <v>2790.4697320000005</v>
      </c>
      <c r="K14" s="291">
        <v>5038.0440149296774</v>
      </c>
      <c r="L14" s="278">
        <v>8464.0722282333627</v>
      </c>
      <c r="M14" s="292">
        <v>10435.174059932653</v>
      </c>
      <c r="N14" s="327"/>
      <c r="P14" s="131"/>
      <c r="R14" s="66"/>
    </row>
    <row r="15" spans="1:18" s="110" customFormat="1" ht="12" customHeight="1" x14ac:dyDescent="0.2">
      <c r="A15" s="328" t="s">
        <v>90</v>
      </c>
      <c r="B15" s="329">
        <f>SUM(B16:D16)</f>
        <v>61.096158000011201</v>
      </c>
      <c r="C15" s="330"/>
      <c r="D15" s="331"/>
      <c r="E15" s="329">
        <f>SUM(E16:G16)</f>
        <v>63.629347000007783</v>
      </c>
      <c r="F15" s="330"/>
      <c r="G15" s="331"/>
      <c r="H15" s="330">
        <f>SUM(H16:J16)</f>
        <v>56.01524699999618</v>
      </c>
      <c r="I15" s="330"/>
      <c r="J15" s="330"/>
      <c r="K15" s="329">
        <f>SUM(K16:M16)</f>
        <v>48.317242999996779</v>
      </c>
      <c r="L15" s="330"/>
      <c r="M15" s="331"/>
      <c r="N15" s="327">
        <f>SUM(B16:M16)</f>
        <v>229.05799500001194</v>
      </c>
      <c r="P15" s="121"/>
      <c r="R15" s="66"/>
    </row>
    <row r="16" spans="1:18" s="110" customFormat="1" ht="12" customHeight="1" x14ac:dyDescent="0.2">
      <c r="A16" s="328"/>
      <c r="B16" s="291">
        <v>22.59011300000202</v>
      </c>
      <c r="C16" s="278">
        <v>21.68838300000607</v>
      </c>
      <c r="D16" s="292">
        <v>16.817662000003111</v>
      </c>
      <c r="E16" s="291">
        <v>20.680713000000651</v>
      </c>
      <c r="F16" s="278">
        <v>21.125868000002811</v>
      </c>
      <c r="G16" s="292">
        <v>21.822766000004322</v>
      </c>
      <c r="H16" s="198">
        <v>20.493589999998221</v>
      </c>
      <c r="I16" s="198">
        <v>18.255757999997968</v>
      </c>
      <c r="J16" s="198">
        <v>17.26589899999999</v>
      </c>
      <c r="K16" s="291">
        <v>14.971416999999747</v>
      </c>
      <c r="L16" s="278">
        <v>10.448061000000962</v>
      </c>
      <c r="M16" s="292">
        <v>22.89776499999607</v>
      </c>
      <c r="N16" s="327"/>
      <c r="P16" s="131"/>
      <c r="R16" s="66"/>
    </row>
    <row r="17" spans="1:18" s="77" customFormat="1" x14ac:dyDescent="0.2">
      <c r="A17" s="199"/>
      <c r="B17" s="4"/>
      <c r="C17" s="4"/>
      <c r="D17" s="4"/>
      <c r="E17" s="4"/>
      <c r="F17" s="4"/>
      <c r="G17" s="4"/>
      <c r="H17" s="4"/>
      <c r="I17" s="4"/>
      <c r="J17" s="4"/>
      <c r="K17" s="4"/>
      <c r="L17" s="4"/>
      <c r="M17" s="4"/>
      <c r="N17" s="3"/>
      <c r="R17" s="66"/>
    </row>
    <row r="18" spans="1:18" x14ac:dyDescent="0.2">
      <c r="A18" s="112" t="str">
        <f>A5</f>
        <v>Výroba tepla brutto</v>
      </c>
      <c r="B18" s="113">
        <f t="shared" ref="B18:M18" si="0">B6</f>
        <v>17250.727659492997</v>
      </c>
      <c r="C18" s="113">
        <f t="shared" si="0"/>
        <v>15720.919288129891</v>
      </c>
      <c r="D18" s="113">
        <f t="shared" si="0"/>
        <v>14975.678906586258</v>
      </c>
      <c r="E18" s="113">
        <f t="shared" si="0"/>
        <v>12947.129540670849</v>
      </c>
      <c r="F18" s="113">
        <f t="shared" si="0"/>
        <v>9390.8753124830073</v>
      </c>
      <c r="G18" s="113">
        <f t="shared" si="0"/>
        <v>7110.7652937417606</v>
      </c>
      <c r="H18" s="113">
        <f t="shared" si="0"/>
        <v>7057.8295559999988</v>
      </c>
      <c r="I18" s="113">
        <f t="shared" si="0"/>
        <v>7065.552075999999</v>
      </c>
      <c r="J18" s="113">
        <f t="shared" si="0"/>
        <v>7304.3957709999986</v>
      </c>
      <c r="K18" s="113">
        <f t="shared" si="0"/>
        <v>10630.693201999999</v>
      </c>
      <c r="L18" s="113">
        <f t="shared" si="0"/>
        <v>14252.357816999996</v>
      </c>
      <c r="M18" s="113">
        <f t="shared" si="0"/>
        <v>17216.104485</v>
      </c>
    </row>
    <row r="19" spans="1:18" x14ac:dyDescent="0.2">
      <c r="A19" s="10" t="str">
        <f>A7</f>
        <v xml:space="preserve">Technologická vlastní spotřeba tepla </v>
      </c>
      <c r="B19" s="25">
        <f t="shared" ref="B19:M19" si="1">-B8</f>
        <v>-836.16468700000007</v>
      </c>
      <c r="C19" s="25">
        <f t="shared" si="1"/>
        <v>-722.62665199999992</v>
      </c>
      <c r="D19" s="25">
        <f t="shared" si="1"/>
        <v>-789.82803500000068</v>
      </c>
      <c r="E19" s="25">
        <f t="shared" si="1"/>
        <v>-749.7249820000003</v>
      </c>
      <c r="F19" s="25">
        <f t="shared" si="1"/>
        <v>-677.89988600000004</v>
      </c>
      <c r="G19" s="25">
        <f t="shared" si="1"/>
        <v>-628.48103100000014</v>
      </c>
      <c r="H19" s="25">
        <f t="shared" si="1"/>
        <v>-602.68138599999975</v>
      </c>
      <c r="I19" s="25">
        <f t="shared" si="1"/>
        <v>-612.85355999999979</v>
      </c>
      <c r="J19" s="25">
        <f t="shared" si="1"/>
        <v>-632.40046000000018</v>
      </c>
      <c r="K19" s="25">
        <f t="shared" si="1"/>
        <v>-688.30049700000018</v>
      </c>
      <c r="L19" s="25">
        <f t="shared" si="1"/>
        <v>-731.87167899999963</v>
      </c>
      <c r="M19" s="25">
        <f t="shared" si="1"/>
        <v>-863.04333000000031</v>
      </c>
    </row>
    <row r="20" spans="1:18" x14ac:dyDescent="0.2">
      <c r="A20" s="10" t="str">
        <f>A9</f>
        <v>Ztráty</v>
      </c>
      <c r="B20" s="113">
        <f t="shared" ref="B20:M20" si="2">-B10</f>
        <v>-1301.33273461151</v>
      </c>
      <c r="C20" s="113">
        <f t="shared" si="2"/>
        <v>-1173.7223865900385</v>
      </c>
      <c r="D20" s="113">
        <f t="shared" si="2"/>
        <v>-1171.5702917624583</v>
      </c>
      <c r="E20" s="113">
        <f t="shared" si="2"/>
        <v>-1153.3586316566041</v>
      </c>
      <c r="F20" s="113">
        <f t="shared" si="2"/>
        <v>-941.72425635178297</v>
      </c>
      <c r="G20" s="113">
        <f t="shared" si="2"/>
        <v>-732.37797370640749</v>
      </c>
      <c r="H20" s="113">
        <f t="shared" si="2"/>
        <v>-721.75536732</v>
      </c>
      <c r="I20" s="113">
        <f t="shared" si="2"/>
        <v>-746.03901314000007</v>
      </c>
      <c r="J20" s="113">
        <f t="shared" si="2"/>
        <v>-734.69751287999941</v>
      </c>
      <c r="K20" s="113">
        <f t="shared" si="2"/>
        <v>-996.78879235032321</v>
      </c>
      <c r="L20" s="113">
        <f t="shared" si="2"/>
        <v>-1179.8392015866345</v>
      </c>
      <c r="M20" s="113">
        <f t="shared" si="2"/>
        <v>-1184.9432943473475</v>
      </c>
      <c r="N20" s="78"/>
    </row>
    <row r="21" spans="1:18" x14ac:dyDescent="0.2">
      <c r="A21" s="103" t="str">
        <f>A11</f>
        <v>Vlastní spotřeba tepla</v>
      </c>
      <c r="B21" s="93">
        <f>-B12</f>
        <v>-4606.9076666460069</v>
      </c>
      <c r="C21" s="93">
        <f t="shared" ref="C21:M21" si="3">-C12</f>
        <v>-3811.0241481388039</v>
      </c>
      <c r="D21" s="93">
        <f t="shared" si="3"/>
        <v>-3988.6201831840317</v>
      </c>
      <c r="E21" s="93">
        <f t="shared" si="3"/>
        <v>-3716.3458378824303</v>
      </c>
      <c r="F21" s="93">
        <f t="shared" si="3"/>
        <v>-3484.9220089458872</v>
      </c>
      <c r="G21" s="93">
        <f t="shared" si="3"/>
        <v>-2947.3952262059388</v>
      </c>
      <c r="H21" s="93">
        <f t="shared" si="3"/>
        <v>-3134.7801066800007</v>
      </c>
      <c r="I21" s="93">
        <f t="shared" si="3"/>
        <v>-3028.8931318600016</v>
      </c>
      <c r="J21" s="93">
        <f t="shared" si="3"/>
        <v>-3129.5621671199988</v>
      </c>
      <c r="K21" s="93">
        <f t="shared" si="3"/>
        <v>-3892.5884807199973</v>
      </c>
      <c r="L21" s="93">
        <f t="shared" si="3"/>
        <v>-3866.1266471799986</v>
      </c>
      <c r="M21" s="93">
        <f t="shared" si="3"/>
        <v>-4710.0460357200018</v>
      </c>
      <c r="N21" s="78"/>
    </row>
    <row r="22" spans="1:18" x14ac:dyDescent="0.2">
      <c r="A22" s="103" t="str">
        <f>A13</f>
        <v>Dodávky tepla</v>
      </c>
      <c r="B22" s="93">
        <f t="shared" ref="B22:M22" si="4">-B14</f>
        <v>-10483.732458235478</v>
      </c>
      <c r="C22" s="93">
        <f t="shared" si="4"/>
        <v>-9991.8577184010446</v>
      </c>
      <c r="D22" s="93">
        <f t="shared" si="4"/>
        <v>-9008.8427346397639</v>
      </c>
      <c r="E22" s="93">
        <f t="shared" si="4"/>
        <v>-7307.0193761318142</v>
      </c>
      <c r="F22" s="93">
        <f t="shared" si="4"/>
        <v>-4265.2032931853355</v>
      </c>
      <c r="G22" s="93">
        <f t="shared" si="4"/>
        <v>-2780.6882968294094</v>
      </c>
      <c r="H22" s="93">
        <f t="shared" si="4"/>
        <v>-2578.1191059999996</v>
      </c>
      <c r="I22" s="93">
        <f t="shared" si="4"/>
        <v>-2659.5106129999999</v>
      </c>
      <c r="J22" s="93">
        <f t="shared" si="4"/>
        <v>-2790.4697320000005</v>
      </c>
      <c r="K22" s="93">
        <f t="shared" si="4"/>
        <v>-5038.0440149296774</v>
      </c>
      <c r="L22" s="93">
        <f t="shared" si="4"/>
        <v>-8464.0722282333627</v>
      </c>
      <c r="M22" s="93">
        <f t="shared" si="4"/>
        <v>-10435.174059932653</v>
      </c>
    </row>
    <row r="23" spans="1:18" x14ac:dyDescent="0.2">
      <c r="A23" s="103" t="str">
        <f>A15</f>
        <v>Bilanční rozdíl</v>
      </c>
      <c r="B23" s="93">
        <f t="shared" ref="B23:M23" si="5">-B16</f>
        <v>-22.59011300000202</v>
      </c>
      <c r="C23" s="93">
        <f t="shared" si="5"/>
        <v>-21.68838300000607</v>
      </c>
      <c r="D23" s="93">
        <f t="shared" si="5"/>
        <v>-16.817662000003111</v>
      </c>
      <c r="E23" s="93">
        <f t="shared" si="5"/>
        <v>-20.680713000000651</v>
      </c>
      <c r="F23" s="93">
        <f t="shared" si="5"/>
        <v>-21.125868000002811</v>
      </c>
      <c r="G23" s="93">
        <f t="shared" si="5"/>
        <v>-21.822766000004322</v>
      </c>
      <c r="H23" s="93">
        <f t="shared" si="5"/>
        <v>-20.493589999998221</v>
      </c>
      <c r="I23" s="93">
        <f t="shared" si="5"/>
        <v>-18.255757999997968</v>
      </c>
      <c r="J23" s="93">
        <f t="shared" si="5"/>
        <v>-17.26589899999999</v>
      </c>
      <c r="K23" s="93">
        <f t="shared" si="5"/>
        <v>-14.971416999999747</v>
      </c>
      <c r="L23" s="93">
        <f t="shared" si="5"/>
        <v>-10.448061000000962</v>
      </c>
      <c r="M23" s="93">
        <f t="shared" si="5"/>
        <v>-22.89776499999607</v>
      </c>
    </row>
    <row r="42" spans="1:4" x14ac:dyDescent="0.2">
      <c r="A42" s="117"/>
      <c r="B42" s="121"/>
      <c r="C42" s="118"/>
      <c r="D42" s="118"/>
    </row>
    <row r="43" spans="1:4" x14ac:dyDescent="0.2">
      <c r="B43" s="118"/>
      <c r="C43" s="118"/>
      <c r="D43" s="118"/>
    </row>
    <row r="44" spans="1:4" x14ac:dyDescent="0.2">
      <c r="B44" s="118"/>
      <c r="C44" s="118"/>
      <c r="D44" s="118"/>
    </row>
  </sheetData>
  <mergeCells count="42">
    <mergeCell ref="N7:N8"/>
    <mergeCell ref="A7:A8"/>
    <mergeCell ref="A5:A6"/>
    <mergeCell ref="B5:D5"/>
    <mergeCell ref="A3:A4"/>
    <mergeCell ref="B3:D3"/>
    <mergeCell ref="E3:G3"/>
    <mergeCell ref="K5:M5"/>
    <mergeCell ref="N3:N4"/>
    <mergeCell ref="E5:G5"/>
    <mergeCell ref="H5:J5"/>
    <mergeCell ref="N5:N6"/>
    <mergeCell ref="H3:J3"/>
    <mergeCell ref="K3:M3"/>
    <mergeCell ref="B7:D7"/>
    <mergeCell ref="E7:G7"/>
    <mergeCell ref="H7:J7"/>
    <mergeCell ref="K7:M7"/>
    <mergeCell ref="A13:A14"/>
    <mergeCell ref="B13:D13"/>
    <mergeCell ref="E13:G13"/>
    <mergeCell ref="E9:G9"/>
    <mergeCell ref="H9:J9"/>
    <mergeCell ref="K9:M9"/>
    <mergeCell ref="A9:A10"/>
    <mergeCell ref="B9:D9"/>
    <mergeCell ref="N9:N10"/>
    <mergeCell ref="N13:N14"/>
    <mergeCell ref="A11:A12"/>
    <mergeCell ref="B11:D11"/>
    <mergeCell ref="E11:G11"/>
    <mergeCell ref="H11:J11"/>
    <mergeCell ref="K11:M11"/>
    <mergeCell ref="H13:J13"/>
    <mergeCell ref="K13:M13"/>
    <mergeCell ref="N11:N12"/>
    <mergeCell ref="N15:N16"/>
    <mergeCell ref="A15:A16"/>
    <mergeCell ref="B15:D15"/>
    <mergeCell ref="E15:G15"/>
    <mergeCell ref="H15:J15"/>
    <mergeCell ref="K15:M15"/>
  </mergeCells>
  <phoneticPr fontId="8" type="noConversion"/>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4"/>
  <dimension ref="A1:U40"/>
  <sheetViews>
    <sheetView showGridLines="0" view="pageBreakPreview" zoomScaleNormal="70" zoomScaleSheetLayoutView="100" workbookViewId="0">
      <selection activeCell="Q12" sqref="Q12"/>
    </sheetView>
  </sheetViews>
  <sheetFormatPr defaultColWidth="9.140625" defaultRowHeight="12" x14ac:dyDescent="0.2"/>
  <cols>
    <col min="1" max="1" width="30.85546875" style="66" customWidth="1"/>
    <col min="2" max="13" width="8.5703125" style="66" customWidth="1"/>
    <col min="14" max="14" width="10.42578125" style="66" customWidth="1"/>
    <col min="15" max="15" width="8.42578125" style="66" customWidth="1"/>
    <col min="16" max="16" width="11.42578125" style="66" bestFit="1" customWidth="1"/>
    <col min="17" max="16384" width="9.140625" style="66"/>
  </cols>
  <sheetData>
    <row r="1" spans="1:21" s="133" customFormat="1" ht="20.25" x14ac:dyDescent="0.3">
      <c r="A1" s="184" t="s">
        <v>258</v>
      </c>
      <c r="N1" s="250" t="str">
        <f>'3'!N1</f>
        <v>2023</v>
      </c>
    </row>
    <row r="2" spans="1:21" s="76" customFormat="1" ht="18" x14ac:dyDescent="0.25">
      <c r="A2" s="247" t="s">
        <v>259</v>
      </c>
      <c r="B2" s="72"/>
      <c r="C2" s="72"/>
      <c r="D2" s="72"/>
      <c r="E2" s="72"/>
      <c r="F2" s="72"/>
      <c r="G2" s="72"/>
      <c r="H2" s="72"/>
      <c r="I2" s="72"/>
      <c r="J2" s="72"/>
      <c r="K2" s="72"/>
      <c r="L2" s="72"/>
      <c r="M2" s="72"/>
    </row>
    <row r="3" spans="1:21" ht="6" customHeight="1" x14ac:dyDescent="0.2">
      <c r="A3" s="7"/>
      <c r="B3" s="200"/>
      <c r="C3" s="200"/>
      <c r="D3" s="200"/>
      <c r="E3" s="200"/>
      <c r="F3" s="200"/>
      <c r="G3" s="200"/>
      <c r="H3" s="200"/>
      <c r="I3" s="200"/>
      <c r="J3" s="200"/>
      <c r="K3" s="200"/>
      <c r="L3" s="200"/>
      <c r="M3" s="200"/>
      <c r="N3" s="200"/>
    </row>
    <row r="4" spans="1:21" x14ac:dyDescent="0.2">
      <c r="A4" s="332"/>
      <c r="B4" s="333" t="s">
        <v>42</v>
      </c>
      <c r="C4" s="334"/>
      <c r="D4" s="335"/>
      <c r="E4" s="334" t="s">
        <v>43</v>
      </c>
      <c r="F4" s="334"/>
      <c r="G4" s="334"/>
      <c r="H4" s="333" t="s">
        <v>44</v>
      </c>
      <c r="I4" s="334"/>
      <c r="J4" s="335"/>
      <c r="K4" s="333" t="s">
        <v>45</v>
      </c>
      <c r="L4" s="334"/>
      <c r="M4" s="335"/>
      <c r="N4" s="220" t="s">
        <v>7</v>
      </c>
    </row>
    <row r="5" spans="1:21" x14ac:dyDescent="0.2">
      <c r="A5" s="332"/>
      <c r="B5" s="289" t="s">
        <v>8</v>
      </c>
      <c r="C5" s="279" t="s">
        <v>9</v>
      </c>
      <c r="D5" s="290" t="s">
        <v>10</v>
      </c>
      <c r="E5" s="202" t="s">
        <v>11</v>
      </c>
      <c r="F5" s="202" t="s">
        <v>12</v>
      </c>
      <c r="G5" s="202" t="s">
        <v>13</v>
      </c>
      <c r="H5" s="289" t="s">
        <v>14</v>
      </c>
      <c r="I5" s="279" t="s">
        <v>15</v>
      </c>
      <c r="J5" s="290" t="s">
        <v>16</v>
      </c>
      <c r="K5" s="289" t="s">
        <v>17</v>
      </c>
      <c r="L5" s="279" t="s">
        <v>18</v>
      </c>
      <c r="M5" s="290" t="s">
        <v>19</v>
      </c>
      <c r="N5" s="203"/>
    </row>
    <row r="6" spans="1:21" s="79" customFormat="1" x14ac:dyDescent="0.2">
      <c r="A6" s="337" t="s">
        <v>59</v>
      </c>
      <c r="B6" s="338">
        <f>SUM(B7:D7)</f>
        <v>47947.32585420915</v>
      </c>
      <c r="C6" s="327"/>
      <c r="D6" s="339"/>
      <c r="E6" s="327">
        <f>SUM(E7:G7)</f>
        <v>29448.770146895615</v>
      </c>
      <c r="F6" s="327"/>
      <c r="G6" s="327"/>
      <c r="H6" s="338">
        <f>SUM(H7:J7)</f>
        <v>21427.777402999996</v>
      </c>
      <c r="I6" s="327"/>
      <c r="J6" s="339"/>
      <c r="K6" s="338">
        <f>SUM(K7:M7)</f>
        <v>42099.155503999995</v>
      </c>
      <c r="L6" s="327"/>
      <c r="M6" s="339"/>
      <c r="N6" s="327">
        <f>SUM(N8:N23)</f>
        <v>140923.02890810475</v>
      </c>
    </row>
    <row r="7" spans="1:21" s="79" customFormat="1" x14ac:dyDescent="0.2">
      <c r="A7" s="337"/>
      <c r="B7" s="293">
        <f t="shared" ref="B7:M7" si="0">SUM(B8:B23)</f>
        <v>17250.727659492997</v>
      </c>
      <c r="C7" s="277">
        <f t="shared" si="0"/>
        <v>15720.919288129891</v>
      </c>
      <c r="D7" s="294">
        <f t="shared" si="0"/>
        <v>14975.678906586258</v>
      </c>
      <c r="E7" s="201">
        <f t="shared" si="0"/>
        <v>12947.129540670849</v>
      </c>
      <c r="F7" s="201">
        <f t="shared" si="0"/>
        <v>9390.8753124830073</v>
      </c>
      <c r="G7" s="201">
        <f t="shared" si="0"/>
        <v>7110.7652937417606</v>
      </c>
      <c r="H7" s="293">
        <f t="shared" si="0"/>
        <v>7057.8295559999988</v>
      </c>
      <c r="I7" s="277">
        <f t="shared" si="0"/>
        <v>7065.552075999999</v>
      </c>
      <c r="J7" s="294">
        <f t="shared" si="0"/>
        <v>7304.3957709999986</v>
      </c>
      <c r="K7" s="293">
        <f t="shared" si="0"/>
        <v>10630.693201999999</v>
      </c>
      <c r="L7" s="277">
        <f t="shared" si="0"/>
        <v>14252.357816999996</v>
      </c>
      <c r="M7" s="294">
        <f t="shared" si="0"/>
        <v>17216.104485</v>
      </c>
      <c r="N7" s="327"/>
      <c r="Q7" s="135"/>
    </row>
    <row r="8" spans="1:21" x14ac:dyDescent="0.2">
      <c r="A8" s="170" t="s">
        <v>40</v>
      </c>
      <c r="B8" s="291">
        <v>2163.6755040000003</v>
      </c>
      <c r="C8" s="278">
        <v>1930.0220819999997</v>
      </c>
      <c r="D8" s="292">
        <v>2305.1222360000002</v>
      </c>
      <c r="E8" s="198">
        <v>2132.1503849999995</v>
      </c>
      <c r="F8" s="198">
        <v>1693.0718299999999</v>
      </c>
      <c r="G8" s="198">
        <v>1392.9898020000001</v>
      </c>
      <c r="H8" s="291">
        <v>1428.4811189999998</v>
      </c>
      <c r="I8" s="278">
        <v>1389.1403269999998</v>
      </c>
      <c r="J8" s="292">
        <v>1406.1160529999997</v>
      </c>
      <c r="K8" s="291">
        <v>1703.9464580000003</v>
      </c>
      <c r="L8" s="278">
        <v>1893.016388</v>
      </c>
      <c r="M8" s="292">
        <v>2443.4883560000012</v>
      </c>
      <c r="N8" s="198">
        <f t="shared" ref="N8:N23" si="1">SUM(B8:M8)</f>
        <v>21881.220539999998</v>
      </c>
      <c r="P8" s="118"/>
      <c r="Q8" s="129"/>
      <c r="R8" s="129"/>
      <c r="S8" s="129"/>
      <c r="T8" s="129"/>
      <c r="U8" s="121"/>
    </row>
    <row r="9" spans="1:21" x14ac:dyDescent="0.2">
      <c r="A9" s="170" t="s">
        <v>39</v>
      </c>
      <c r="B9" s="291">
        <v>411.29760099999987</v>
      </c>
      <c r="C9" s="278">
        <v>377.88218100000034</v>
      </c>
      <c r="D9" s="292">
        <v>393.82727299999993</v>
      </c>
      <c r="E9" s="198">
        <v>363.986447</v>
      </c>
      <c r="F9" s="198">
        <v>333.72672899999986</v>
      </c>
      <c r="G9" s="198">
        <v>298.10549400000025</v>
      </c>
      <c r="H9" s="291">
        <v>292.89237799999972</v>
      </c>
      <c r="I9" s="278">
        <v>296.02221699999996</v>
      </c>
      <c r="J9" s="292">
        <v>290.15911399999993</v>
      </c>
      <c r="K9" s="291">
        <v>343.21673999999996</v>
      </c>
      <c r="L9" s="278">
        <v>386.49193600000007</v>
      </c>
      <c r="M9" s="292">
        <v>413.31969699999973</v>
      </c>
      <c r="N9" s="198">
        <f t="shared" si="1"/>
        <v>4200.9278069999991</v>
      </c>
      <c r="P9" s="166"/>
      <c r="Q9" s="129"/>
      <c r="R9" s="129"/>
      <c r="S9" s="129"/>
      <c r="T9" s="129"/>
      <c r="U9" s="121"/>
    </row>
    <row r="10" spans="1:21" x14ac:dyDescent="0.2">
      <c r="A10" s="170" t="s">
        <v>38</v>
      </c>
      <c r="B10" s="291">
        <v>1565.3079129999999</v>
      </c>
      <c r="C10" s="278">
        <v>1391.2060910000002</v>
      </c>
      <c r="D10" s="292">
        <v>1234.2759160000003</v>
      </c>
      <c r="E10" s="198">
        <v>995.3799469999999</v>
      </c>
      <c r="F10" s="198">
        <v>583.50088999999991</v>
      </c>
      <c r="G10" s="198">
        <v>425.918679</v>
      </c>
      <c r="H10" s="291">
        <v>381.45676000000003</v>
      </c>
      <c r="I10" s="278">
        <v>332.70815099999999</v>
      </c>
      <c r="J10" s="292">
        <v>449.60452400000003</v>
      </c>
      <c r="K10" s="291">
        <v>754.95961099999988</v>
      </c>
      <c r="L10" s="278">
        <v>1219.5965019999999</v>
      </c>
      <c r="M10" s="292">
        <v>1456.0563540000001</v>
      </c>
      <c r="N10" s="198">
        <f t="shared" si="1"/>
        <v>10789.971338000001</v>
      </c>
      <c r="P10" s="166"/>
      <c r="Q10" s="129"/>
      <c r="R10" s="129"/>
      <c r="S10" s="129"/>
      <c r="T10" s="129"/>
      <c r="U10" s="121"/>
    </row>
    <row r="11" spans="1:21" x14ac:dyDescent="0.2">
      <c r="A11" s="170" t="s">
        <v>60</v>
      </c>
      <c r="B11" s="291">
        <v>9.4939850000000003</v>
      </c>
      <c r="C11" s="278">
        <v>11.748927999999999</v>
      </c>
      <c r="D11" s="292">
        <v>15.689292000000002</v>
      </c>
      <c r="E11" s="198">
        <v>13.138714</v>
      </c>
      <c r="F11" s="198">
        <v>8.1699929999999998</v>
      </c>
      <c r="G11" s="198">
        <v>7.9648560000000002</v>
      </c>
      <c r="H11" s="291">
        <v>9.5755420000000004</v>
      </c>
      <c r="I11" s="278">
        <v>10.252600000000001</v>
      </c>
      <c r="J11" s="292">
        <v>7.6651010000000008</v>
      </c>
      <c r="K11" s="291">
        <v>8.7472729999999999</v>
      </c>
      <c r="L11" s="278">
        <v>6.2727279999999999</v>
      </c>
      <c r="M11" s="292">
        <v>10.646167999999999</v>
      </c>
      <c r="N11" s="198">
        <f t="shared" si="1"/>
        <v>119.36518000000002</v>
      </c>
      <c r="P11" s="166"/>
      <c r="Q11" s="129"/>
      <c r="R11" s="129"/>
      <c r="S11" s="129"/>
      <c r="T11" s="129"/>
      <c r="U11" s="121"/>
    </row>
    <row r="12" spans="1:21" x14ac:dyDescent="0.2">
      <c r="A12" s="170" t="s">
        <v>61</v>
      </c>
      <c r="B12" s="291">
        <v>7.652082507171639</v>
      </c>
      <c r="C12" s="278">
        <v>7.0580816503211858</v>
      </c>
      <c r="D12" s="292">
        <v>6.8061097788386</v>
      </c>
      <c r="E12" s="198">
        <v>5.9776563412928772</v>
      </c>
      <c r="F12" s="198">
        <v>4.0363612549879884</v>
      </c>
      <c r="G12" s="198">
        <v>2.4946621924357317</v>
      </c>
      <c r="H12" s="291">
        <v>2.7830781971251763</v>
      </c>
      <c r="I12" s="278">
        <v>2.4833488028225434</v>
      </c>
      <c r="J12" s="292">
        <v>2.5897573145895967</v>
      </c>
      <c r="K12" s="291">
        <v>6.8213500865110008</v>
      </c>
      <c r="L12" s="278">
        <v>8.7460918029688539</v>
      </c>
      <c r="M12" s="292">
        <v>9.6217290709348067</v>
      </c>
      <c r="N12" s="198">
        <f t="shared" si="1"/>
        <v>67.070309000000009</v>
      </c>
      <c r="P12" s="166"/>
      <c r="Q12" s="129"/>
      <c r="R12" s="129"/>
      <c r="S12" s="129"/>
      <c r="T12" s="129"/>
      <c r="U12" s="121"/>
    </row>
    <row r="13" spans="1:21" x14ac:dyDescent="0.2">
      <c r="A13" s="170" t="s">
        <v>62</v>
      </c>
      <c r="B13" s="291">
        <v>7.8099999999999992E-3</v>
      </c>
      <c r="C13" s="278">
        <v>1.6640000000000002E-2</v>
      </c>
      <c r="D13" s="292">
        <v>3.1890000000000002E-2</v>
      </c>
      <c r="E13" s="198">
        <v>3.5709999999999999E-2</v>
      </c>
      <c r="F13" s="198">
        <v>6.1449999999999998E-2</v>
      </c>
      <c r="G13" s="198">
        <v>6.2570000000000001E-2</v>
      </c>
      <c r="H13" s="291">
        <v>8.3360000000000004E-2</v>
      </c>
      <c r="I13" s="278">
        <v>6.9099999999999995E-2</v>
      </c>
      <c r="J13" s="292">
        <v>7.4509999999999993E-2</v>
      </c>
      <c r="K13" s="291">
        <v>3.9190000000000003E-2</v>
      </c>
      <c r="L13" s="278">
        <v>1.4240000000000001E-2</v>
      </c>
      <c r="M13" s="292">
        <v>7.0400000000000003E-3</v>
      </c>
      <c r="N13" s="198">
        <f t="shared" si="1"/>
        <v>0.50351000000000001</v>
      </c>
      <c r="P13" s="166"/>
      <c r="Q13" s="129"/>
      <c r="R13" s="129"/>
      <c r="S13" s="129"/>
      <c r="T13" s="129"/>
      <c r="U13" s="121"/>
    </row>
    <row r="14" spans="1:21" x14ac:dyDescent="0.2">
      <c r="A14" s="170" t="s">
        <v>37</v>
      </c>
      <c r="B14" s="291">
        <v>7216.812675000001</v>
      </c>
      <c r="C14" s="278">
        <v>6700.5752459999994</v>
      </c>
      <c r="D14" s="292">
        <v>6156.1688380000005</v>
      </c>
      <c r="E14" s="198">
        <v>5112.1709070000015</v>
      </c>
      <c r="F14" s="198">
        <v>3547.6606870000005</v>
      </c>
      <c r="G14" s="198">
        <v>2182.3037409999993</v>
      </c>
      <c r="H14" s="291">
        <v>2180.3813649999997</v>
      </c>
      <c r="I14" s="278">
        <v>2209.2943209999994</v>
      </c>
      <c r="J14" s="292">
        <v>2450.1729349999996</v>
      </c>
      <c r="K14" s="291">
        <v>3974.3809799999999</v>
      </c>
      <c r="L14" s="278">
        <v>5570.6628009999995</v>
      </c>
      <c r="M14" s="292">
        <v>6941.0729879999999</v>
      </c>
      <c r="N14" s="198">
        <f t="shared" si="1"/>
        <v>54241.65748400001</v>
      </c>
      <c r="P14" s="118"/>
      <c r="Q14" s="129"/>
      <c r="R14" s="129"/>
      <c r="S14" s="129"/>
      <c r="T14" s="129"/>
      <c r="U14" s="121"/>
    </row>
    <row r="15" spans="1:21" x14ac:dyDescent="0.2">
      <c r="A15" s="170" t="s">
        <v>72</v>
      </c>
      <c r="B15" s="291">
        <v>122.35899999999999</v>
      </c>
      <c r="C15" s="278">
        <v>115.55500000000001</v>
      </c>
      <c r="D15" s="292">
        <v>104.73</v>
      </c>
      <c r="E15" s="198">
        <v>86.588999999999999</v>
      </c>
      <c r="F15" s="198">
        <v>56.808999999999997</v>
      </c>
      <c r="G15" s="198">
        <v>21.175000000000001</v>
      </c>
      <c r="H15" s="291">
        <v>15.954000000000001</v>
      </c>
      <c r="I15" s="278">
        <v>17.736000000000001</v>
      </c>
      <c r="J15" s="292">
        <v>34.636000000000003</v>
      </c>
      <c r="K15" s="291">
        <v>113.459</v>
      </c>
      <c r="L15" s="278">
        <v>204.31200000000001</v>
      </c>
      <c r="M15" s="292">
        <v>232.91900000000001</v>
      </c>
      <c r="N15" s="198">
        <f t="shared" ref="N15" si="2">SUM(B15:M15)</f>
        <v>1126.2329999999999</v>
      </c>
      <c r="P15" s="166"/>
      <c r="Q15" s="129"/>
      <c r="R15" s="129"/>
      <c r="S15" s="129"/>
      <c r="T15" s="129"/>
      <c r="U15" s="121"/>
    </row>
    <row r="16" spans="1:21" x14ac:dyDescent="0.2">
      <c r="A16" s="170" t="s">
        <v>36</v>
      </c>
      <c r="B16" s="291">
        <v>0</v>
      </c>
      <c r="C16" s="278">
        <v>0</v>
      </c>
      <c r="D16" s="292">
        <v>0</v>
      </c>
      <c r="E16" s="198">
        <v>0</v>
      </c>
      <c r="F16" s="198">
        <v>0</v>
      </c>
      <c r="G16" s="198">
        <v>0</v>
      </c>
      <c r="H16" s="291">
        <v>0</v>
      </c>
      <c r="I16" s="278">
        <v>0</v>
      </c>
      <c r="J16" s="292">
        <v>0</v>
      </c>
      <c r="K16" s="291">
        <v>0</v>
      </c>
      <c r="L16" s="278">
        <v>0</v>
      </c>
      <c r="M16" s="292">
        <v>0</v>
      </c>
      <c r="N16" s="198">
        <f t="shared" si="1"/>
        <v>0</v>
      </c>
      <c r="P16" s="166"/>
      <c r="Q16" s="129"/>
      <c r="R16" s="129"/>
      <c r="S16" s="129"/>
      <c r="T16" s="129"/>
      <c r="U16" s="121"/>
    </row>
    <row r="17" spans="1:21" x14ac:dyDescent="0.2">
      <c r="A17" s="170" t="s">
        <v>35</v>
      </c>
      <c r="B17" s="291">
        <v>707.01284099999998</v>
      </c>
      <c r="C17" s="278">
        <v>645.48015399999997</v>
      </c>
      <c r="D17" s="292">
        <v>598.83880699999997</v>
      </c>
      <c r="E17" s="198">
        <v>694.21081000000004</v>
      </c>
      <c r="F17" s="198">
        <v>726.38062500000001</v>
      </c>
      <c r="G17" s="198">
        <v>710.10021299999983</v>
      </c>
      <c r="H17" s="291">
        <v>717.94979699999999</v>
      </c>
      <c r="I17" s="278">
        <v>678.44582100000002</v>
      </c>
      <c r="J17" s="292">
        <v>610.24685199999999</v>
      </c>
      <c r="K17" s="291">
        <v>697.49680799999999</v>
      </c>
      <c r="L17" s="278">
        <v>682.42648199999996</v>
      </c>
      <c r="M17" s="292">
        <v>721.1322439999999</v>
      </c>
      <c r="N17" s="198">
        <f t="shared" si="1"/>
        <v>8189.7214540000004</v>
      </c>
      <c r="P17" s="166"/>
      <c r="Q17" s="129"/>
      <c r="R17" s="129"/>
      <c r="S17" s="129"/>
      <c r="T17" s="129"/>
      <c r="U17" s="121"/>
    </row>
    <row r="18" spans="1:21" x14ac:dyDescent="0.2">
      <c r="A18" s="170" t="s">
        <v>34</v>
      </c>
      <c r="B18" s="291">
        <v>83.673153999999997</v>
      </c>
      <c r="C18" s="278">
        <v>78.057451</v>
      </c>
      <c r="D18" s="292">
        <v>52.370024999999998</v>
      </c>
      <c r="E18" s="198">
        <v>42.179070000000003</v>
      </c>
      <c r="F18" s="198">
        <v>40.706875999999994</v>
      </c>
      <c r="G18" s="198">
        <v>0.95279500000000006</v>
      </c>
      <c r="H18" s="291">
        <v>1.8155699999999999</v>
      </c>
      <c r="I18" s="278">
        <v>1.674596</v>
      </c>
      <c r="J18" s="292">
        <v>1.9087080000000001</v>
      </c>
      <c r="K18" s="291">
        <v>1.5282640000000001</v>
      </c>
      <c r="L18" s="278">
        <v>27.463552</v>
      </c>
      <c r="M18" s="292">
        <v>47.520482000000001</v>
      </c>
      <c r="N18" s="198">
        <f t="shared" si="1"/>
        <v>379.85054299999996</v>
      </c>
      <c r="P18" s="166"/>
      <c r="Q18" s="129"/>
      <c r="R18" s="129"/>
      <c r="S18" s="129"/>
      <c r="T18" s="129"/>
      <c r="U18" s="121"/>
    </row>
    <row r="19" spans="1:21" x14ac:dyDescent="0.2">
      <c r="A19" s="170" t="s">
        <v>33</v>
      </c>
      <c r="B19" s="291">
        <v>411.35173599999996</v>
      </c>
      <c r="C19" s="278">
        <v>392.46485599999994</v>
      </c>
      <c r="D19" s="292">
        <v>376.42889700000006</v>
      </c>
      <c r="E19" s="198">
        <v>401.98245800000001</v>
      </c>
      <c r="F19" s="198">
        <v>337.62388606891102</v>
      </c>
      <c r="G19" s="198">
        <v>324.49639640773819</v>
      </c>
      <c r="H19" s="291">
        <v>311.12300679984946</v>
      </c>
      <c r="I19" s="278">
        <v>328.90194360517177</v>
      </c>
      <c r="J19" s="292">
        <v>303.07092006324712</v>
      </c>
      <c r="K19" s="291">
        <v>316.28505150564865</v>
      </c>
      <c r="L19" s="278">
        <v>430.86047625768759</v>
      </c>
      <c r="M19" s="292">
        <v>447.85212400000006</v>
      </c>
      <c r="N19" s="198">
        <f t="shared" si="1"/>
        <v>4382.4417517082538</v>
      </c>
      <c r="P19" s="166"/>
      <c r="Q19" s="129"/>
      <c r="R19" s="129"/>
      <c r="S19" s="129"/>
      <c r="T19" s="129"/>
      <c r="U19" s="121"/>
    </row>
    <row r="20" spans="1:21" x14ac:dyDescent="0.2">
      <c r="A20" s="170" t="s">
        <v>32</v>
      </c>
      <c r="B20" s="291">
        <v>702.09670699999992</v>
      </c>
      <c r="C20" s="278">
        <v>633.44458099999997</v>
      </c>
      <c r="D20" s="292">
        <v>624.74609399999997</v>
      </c>
      <c r="E20" s="198">
        <v>670.84531399999992</v>
      </c>
      <c r="F20" s="198">
        <v>644.71156399999973</v>
      </c>
      <c r="G20" s="198">
        <v>566.74090300000012</v>
      </c>
      <c r="H20" s="291">
        <v>583.83371700000009</v>
      </c>
      <c r="I20" s="278">
        <v>638.75233300000014</v>
      </c>
      <c r="J20" s="292">
        <v>584.36399400000005</v>
      </c>
      <c r="K20" s="291">
        <v>617.99112599999978</v>
      </c>
      <c r="L20" s="278">
        <v>604.48541099999989</v>
      </c>
      <c r="M20" s="292">
        <v>552.85133300000007</v>
      </c>
      <c r="N20" s="198">
        <f t="shared" si="1"/>
        <v>7424.863077</v>
      </c>
      <c r="P20" s="166"/>
      <c r="Q20" s="129"/>
      <c r="R20" s="129"/>
      <c r="S20" s="129"/>
      <c r="T20" s="129"/>
      <c r="U20" s="121"/>
    </row>
    <row r="21" spans="1:21" x14ac:dyDescent="0.2">
      <c r="A21" s="170" t="s">
        <v>3</v>
      </c>
      <c r="B21" s="291">
        <v>0</v>
      </c>
      <c r="C21" s="278">
        <v>0</v>
      </c>
      <c r="D21" s="292">
        <v>0</v>
      </c>
      <c r="E21" s="198">
        <v>0</v>
      </c>
      <c r="F21" s="198">
        <v>0</v>
      </c>
      <c r="G21" s="198">
        <v>0</v>
      </c>
      <c r="H21" s="291">
        <v>0</v>
      </c>
      <c r="I21" s="278">
        <v>0</v>
      </c>
      <c r="J21" s="292">
        <v>0</v>
      </c>
      <c r="K21" s="291">
        <v>0</v>
      </c>
      <c r="L21" s="278">
        <v>0</v>
      </c>
      <c r="M21" s="292">
        <v>0</v>
      </c>
      <c r="N21" s="198">
        <f t="shared" si="1"/>
        <v>0</v>
      </c>
      <c r="P21" s="166"/>
      <c r="Q21" s="129"/>
      <c r="R21" s="129"/>
      <c r="S21" s="129"/>
      <c r="T21" s="129"/>
      <c r="U21" s="121"/>
    </row>
    <row r="22" spans="1:21" x14ac:dyDescent="0.2">
      <c r="A22" s="170" t="s">
        <v>31</v>
      </c>
      <c r="B22" s="291">
        <v>143.36381200000005</v>
      </c>
      <c r="C22" s="278">
        <v>102.53033299999998</v>
      </c>
      <c r="D22" s="292">
        <v>77.327765999999968</v>
      </c>
      <c r="E22" s="198">
        <v>37.10171299999999</v>
      </c>
      <c r="F22" s="198">
        <v>19.322831999999995</v>
      </c>
      <c r="G22" s="198">
        <v>74.762983000000006</v>
      </c>
      <c r="H22" s="291">
        <v>30.70965</v>
      </c>
      <c r="I22" s="278">
        <v>25.947974999999996</v>
      </c>
      <c r="J22" s="292">
        <v>23.813184</v>
      </c>
      <c r="K22" s="291">
        <v>27.685501999999993</v>
      </c>
      <c r="L22" s="278">
        <v>39.43113899999998</v>
      </c>
      <c r="M22" s="292">
        <v>55.242074000000002</v>
      </c>
      <c r="N22" s="198">
        <f t="shared" si="1"/>
        <v>657.23896300000013</v>
      </c>
      <c r="P22" s="166"/>
      <c r="Q22" s="129"/>
      <c r="R22" s="129"/>
      <c r="S22" s="129"/>
      <c r="T22" s="129"/>
      <c r="U22" s="121"/>
    </row>
    <row r="23" spans="1:21" x14ac:dyDescent="0.2">
      <c r="A23" s="170" t="s">
        <v>30</v>
      </c>
      <c r="B23" s="291">
        <v>3706.6228389858234</v>
      </c>
      <c r="C23" s="278">
        <v>3334.8776634795695</v>
      </c>
      <c r="D23" s="292">
        <v>3029.3157628074159</v>
      </c>
      <c r="E23" s="198">
        <v>2391.3814093295541</v>
      </c>
      <c r="F23" s="198">
        <v>1395.0925891591089</v>
      </c>
      <c r="G23" s="198">
        <v>1102.6971991415874</v>
      </c>
      <c r="H23" s="291">
        <v>1100.7902130030257</v>
      </c>
      <c r="I23" s="278">
        <v>1134.1233425920045</v>
      </c>
      <c r="J23" s="292">
        <v>1139.9741186221625</v>
      </c>
      <c r="K23" s="291">
        <v>2064.1358484078401</v>
      </c>
      <c r="L23" s="278">
        <v>3178.5780699393413</v>
      </c>
      <c r="M23" s="292">
        <v>3884.3748959290629</v>
      </c>
      <c r="N23" s="198">
        <f t="shared" si="1"/>
        <v>27461.963951396498</v>
      </c>
      <c r="P23" s="118"/>
      <c r="Q23" s="129"/>
      <c r="R23" s="129"/>
      <c r="S23" s="129"/>
      <c r="T23" s="129"/>
      <c r="U23" s="121"/>
    </row>
    <row r="24" spans="1:21" s="77" customFormat="1" ht="11.25" x14ac:dyDescent="0.2">
      <c r="A24" s="199"/>
      <c r="B24" s="4"/>
      <c r="C24" s="4"/>
      <c r="D24" s="4"/>
      <c r="E24" s="4"/>
      <c r="F24" s="4"/>
      <c r="G24" s="4"/>
      <c r="H24" s="4"/>
      <c r="I24" s="4"/>
      <c r="J24" s="4"/>
      <c r="K24" s="4"/>
      <c r="L24" s="4"/>
      <c r="M24" s="4"/>
      <c r="N24" s="3"/>
      <c r="P24" s="139"/>
      <c r="Q24" s="139"/>
      <c r="R24" s="139"/>
      <c r="S24" s="139"/>
      <c r="T24" s="139"/>
      <c r="U24" s="142"/>
    </row>
    <row r="25" spans="1:21" x14ac:dyDescent="0.2">
      <c r="A25" s="119" t="s">
        <v>40</v>
      </c>
      <c r="B25" s="25">
        <v>21881.220539999998</v>
      </c>
      <c r="C25" s="7"/>
      <c r="D25" s="7"/>
      <c r="E25" s="7"/>
      <c r="F25" s="7"/>
      <c r="G25" s="7"/>
      <c r="H25" s="7"/>
      <c r="I25" s="7"/>
      <c r="J25" s="7"/>
      <c r="K25" s="7"/>
      <c r="L25" s="7"/>
      <c r="M25" s="7"/>
    </row>
    <row r="26" spans="1:21" x14ac:dyDescent="0.2">
      <c r="A26" s="119" t="s">
        <v>39</v>
      </c>
      <c r="B26" s="25">
        <v>4200.9278069999991</v>
      </c>
    </row>
    <row r="27" spans="1:21" x14ac:dyDescent="0.2">
      <c r="A27" s="119" t="s">
        <v>38</v>
      </c>
      <c r="B27" s="25">
        <v>10789.971338000001</v>
      </c>
      <c r="C27" s="78"/>
      <c r="D27" s="78"/>
      <c r="E27" s="78"/>
      <c r="F27" s="78"/>
      <c r="G27" s="78"/>
      <c r="H27" s="78"/>
      <c r="I27" s="78"/>
      <c r="J27" s="78"/>
      <c r="K27" s="78"/>
      <c r="L27" s="78"/>
      <c r="M27" s="78"/>
      <c r="N27" s="78"/>
    </row>
    <row r="28" spans="1:21" x14ac:dyDescent="0.2">
      <c r="A28" s="119" t="s">
        <v>60</v>
      </c>
      <c r="B28" s="25">
        <v>119.36518000000002</v>
      </c>
      <c r="C28" s="78"/>
      <c r="D28" s="78"/>
      <c r="E28" s="78"/>
      <c r="F28" s="78"/>
      <c r="G28" s="78"/>
      <c r="H28" s="78"/>
      <c r="I28" s="78"/>
      <c r="J28" s="78"/>
      <c r="K28" s="78"/>
      <c r="L28" s="78"/>
      <c r="M28" s="78"/>
      <c r="N28" s="78"/>
    </row>
    <row r="29" spans="1:21" x14ac:dyDescent="0.2">
      <c r="A29" s="119" t="s">
        <v>61</v>
      </c>
      <c r="B29" s="25">
        <v>67.070309000000009</v>
      </c>
    </row>
    <row r="30" spans="1:21" x14ac:dyDescent="0.2">
      <c r="A30" s="119" t="s">
        <v>62</v>
      </c>
      <c r="B30" s="25">
        <v>0.50351000000000001</v>
      </c>
    </row>
    <row r="31" spans="1:21" x14ac:dyDescent="0.2">
      <c r="A31" s="119" t="s">
        <v>37</v>
      </c>
      <c r="B31" s="25">
        <v>54241.65748400001</v>
      </c>
    </row>
    <row r="32" spans="1:21" x14ac:dyDescent="0.2">
      <c r="A32" s="119" t="s">
        <v>72</v>
      </c>
      <c r="B32" s="25">
        <v>1126.2329999999999</v>
      </c>
    </row>
    <row r="33" spans="1:2" x14ac:dyDescent="0.2">
      <c r="A33" s="119" t="s">
        <v>36</v>
      </c>
      <c r="B33" s="25">
        <v>0</v>
      </c>
    </row>
    <row r="34" spans="1:2" x14ac:dyDescent="0.2">
      <c r="A34" s="119" t="s">
        <v>35</v>
      </c>
      <c r="B34" s="25">
        <v>8189.7214540000004</v>
      </c>
    </row>
    <row r="35" spans="1:2" x14ac:dyDescent="0.2">
      <c r="A35" s="119" t="s">
        <v>34</v>
      </c>
      <c r="B35" s="25">
        <v>379.85054299999996</v>
      </c>
    </row>
    <row r="36" spans="1:2" x14ac:dyDescent="0.2">
      <c r="A36" s="119" t="s">
        <v>33</v>
      </c>
      <c r="B36" s="25">
        <v>4382.4417517082538</v>
      </c>
    </row>
    <row r="37" spans="1:2" x14ac:dyDescent="0.2">
      <c r="A37" s="119" t="s">
        <v>32</v>
      </c>
      <c r="B37" s="25">
        <v>7424.863077</v>
      </c>
    </row>
    <row r="38" spans="1:2" x14ac:dyDescent="0.2">
      <c r="A38" s="119" t="s">
        <v>3</v>
      </c>
      <c r="B38" s="25">
        <v>0</v>
      </c>
    </row>
    <row r="39" spans="1:2" x14ac:dyDescent="0.2">
      <c r="A39" s="119" t="s">
        <v>31</v>
      </c>
      <c r="B39" s="25">
        <v>657.23896300000013</v>
      </c>
    </row>
    <row r="40" spans="1:2" x14ac:dyDescent="0.2">
      <c r="A40" s="119" t="s">
        <v>30</v>
      </c>
      <c r="B40" s="25">
        <v>27461.963951396498</v>
      </c>
    </row>
  </sheetData>
  <mergeCells count="11">
    <mergeCell ref="A4:A5"/>
    <mergeCell ref="B4:D4"/>
    <mergeCell ref="E4:G4"/>
    <mergeCell ref="H4:J4"/>
    <mergeCell ref="K4:M4"/>
    <mergeCell ref="N6:N7"/>
    <mergeCell ref="A6:A7"/>
    <mergeCell ref="B6:D6"/>
    <mergeCell ref="E6:G6"/>
    <mergeCell ref="H6:J6"/>
    <mergeCell ref="K6:M6"/>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5"/>
  <dimension ref="A1:U35"/>
  <sheetViews>
    <sheetView showGridLines="0" view="pageBreakPreview" zoomScaleNormal="70" zoomScaleSheetLayoutView="100" workbookViewId="0">
      <selection activeCell="N7" sqref="N7"/>
    </sheetView>
  </sheetViews>
  <sheetFormatPr defaultColWidth="9.140625" defaultRowHeight="12" x14ac:dyDescent="0.2"/>
  <cols>
    <col min="1" max="1" width="18.85546875" style="7" customWidth="1"/>
    <col min="2" max="13" width="9.5703125" style="7" customWidth="1"/>
    <col min="14" max="14" width="10.42578125" style="7" customWidth="1"/>
    <col min="15" max="16384" width="9.140625" style="7"/>
  </cols>
  <sheetData>
    <row r="1" spans="1:21" ht="18" x14ac:dyDescent="0.25">
      <c r="A1" s="247" t="s">
        <v>260</v>
      </c>
      <c r="N1" s="250" t="str">
        <f>'3'!N1</f>
        <v>2023</v>
      </c>
    </row>
    <row r="2" spans="1:21" ht="6" customHeight="1" x14ac:dyDescent="0.2"/>
    <row r="3" spans="1:21" x14ac:dyDescent="0.2">
      <c r="A3" s="332"/>
      <c r="B3" s="333" t="s">
        <v>42</v>
      </c>
      <c r="C3" s="334"/>
      <c r="D3" s="335"/>
      <c r="E3" s="333" t="s">
        <v>43</v>
      </c>
      <c r="F3" s="334"/>
      <c r="G3" s="335"/>
      <c r="H3" s="333" t="s">
        <v>44</v>
      </c>
      <c r="I3" s="334"/>
      <c r="J3" s="335"/>
      <c r="K3" s="333" t="s">
        <v>45</v>
      </c>
      <c r="L3" s="334"/>
      <c r="M3" s="335"/>
      <c r="N3" s="220" t="s">
        <v>7</v>
      </c>
    </row>
    <row r="4" spans="1:21" x14ac:dyDescent="0.2">
      <c r="A4" s="332"/>
      <c r="B4" s="289" t="s">
        <v>8</v>
      </c>
      <c r="C4" s="279" t="s">
        <v>9</v>
      </c>
      <c r="D4" s="290" t="s">
        <v>10</v>
      </c>
      <c r="E4" s="289" t="s">
        <v>11</v>
      </c>
      <c r="F4" s="279" t="s">
        <v>12</v>
      </c>
      <c r="G4" s="290" t="s">
        <v>13</v>
      </c>
      <c r="H4" s="289" t="s">
        <v>14</v>
      </c>
      <c r="I4" s="279" t="s">
        <v>15</v>
      </c>
      <c r="J4" s="290" t="s">
        <v>16</v>
      </c>
      <c r="K4" s="289" t="s">
        <v>17</v>
      </c>
      <c r="L4" s="279" t="s">
        <v>18</v>
      </c>
      <c r="M4" s="290" t="s">
        <v>19</v>
      </c>
      <c r="N4" s="203"/>
    </row>
    <row r="5" spans="1:21" x14ac:dyDescent="0.2">
      <c r="A5" s="337" t="s">
        <v>59</v>
      </c>
      <c r="B5" s="338">
        <f>SUM(B6:D6)</f>
        <v>47947.325854209135</v>
      </c>
      <c r="C5" s="327"/>
      <c r="D5" s="339"/>
      <c r="E5" s="338">
        <f t="shared" ref="E5" si="0">SUM(E6:G6)</f>
        <v>29448.770146895618</v>
      </c>
      <c r="F5" s="327"/>
      <c r="G5" s="339"/>
      <c r="H5" s="338">
        <f t="shared" ref="H5" si="1">SUM(H6:J6)</f>
        <v>21427.777403</v>
      </c>
      <c r="I5" s="327"/>
      <c r="J5" s="339"/>
      <c r="K5" s="338">
        <f t="shared" ref="K5" si="2">SUM(K6:M6)</f>
        <v>42099.159337999998</v>
      </c>
      <c r="L5" s="327"/>
      <c r="M5" s="339"/>
      <c r="N5" s="327">
        <f>SUM(N7:N20)</f>
        <v>140923.03274210476</v>
      </c>
    </row>
    <row r="6" spans="1:21" x14ac:dyDescent="0.2">
      <c r="A6" s="337"/>
      <c r="B6" s="293">
        <f>SUM(B7:B20)</f>
        <v>17250.727659492994</v>
      </c>
      <c r="C6" s="277">
        <f t="shared" ref="C6:M6" si="3">SUM(C7:C20)</f>
        <v>15720.919288129884</v>
      </c>
      <c r="D6" s="294">
        <f t="shared" si="3"/>
        <v>14975.678906586256</v>
      </c>
      <c r="E6" s="293">
        <f t="shared" si="3"/>
        <v>12947.129540670849</v>
      </c>
      <c r="F6" s="277">
        <f t="shared" si="3"/>
        <v>9390.8753124830073</v>
      </c>
      <c r="G6" s="294">
        <f t="shared" si="3"/>
        <v>7110.7652937417615</v>
      </c>
      <c r="H6" s="293">
        <f t="shared" si="3"/>
        <v>7057.8295560000006</v>
      </c>
      <c r="I6" s="277">
        <f t="shared" si="3"/>
        <v>7065.5520759999999</v>
      </c>
      <c r="J6" s="294">
        <f t="shared" si="3"/>
        <v>7304.3957709999977</v>
      </c>
      <c r="K6" s="293">
        <f t="shared" si="3"/>
        <v>10630.693201999999</v>
      </c>
      <c r="L6" s="277">
        <f t="shared" si="3"/>
        <v>14252.357816999996</v>
      </c>
      <c r="M6" s="294">
        <f t="shared" si="3"/>
        <v>17216.108318999999</v>
      </c>
      <c r="N6" s="327"/>
      <c r="P6" s="135"/>
      <c r="Q6" s="135"/>
      <c r="R6" s="135"/>
      <c r="S6" s="135"/>
      <c r="T6" s="135"/>
    </row>
    <row r="7" spans="1:21" x14ac:dyDescent="0.2">
      <c r="A7" s="170" t="s">
        <v>131</v>
      </c>
      <c r="B7" s="291">
        <v>570.81752800000004</v>
      </c>
      <c r="C7" s="278">
        <v>538.38948300000004</v>
      </c>
      <c r="D7" s="292">
        <v>485.13076699999988</v>
      </c>
      <c r="E7" s="291">
        <v>398.37197599999996</v>
      </c>
      <c r="F7" s="278">
        <v>258.46361400000001</v>
      </c>
      <c r="G7" s="292">
        <v>187.91274800000002</v>
      </c>
      <c r="H7" s="291">
        <v>235.66866600000003</v>
      </c>
      <c r="I7" s="278">
        <v>185.16682800000001</v>
      </c>
      <c r="J7" s="292">
        <v>161.093639</v>
      </c>
      <c r="K7" s="291">
        <v>294.8136310000001</v>
      </c>
      <c r="L7" s="278">
        <v>503.79081399999995</v>
      </c>
      <c r="M7" s="292">
        <v>604.52464699999985</v>
      </c>
      <c r="N7" s="198">
        <f>SUM(B7:M7)</f>
        <v>4424.1443410000002</v>
      </c>
      <c r="P7" s="41"/>
      <c r="Q7" s="129"/>
      <c r="R7" s="129"/>
      <c r="S7" s="129"/>
      <c r="T7" s="129"/>
      <c r="U7" s="121"/>
    </row>
    <row r="8" spans="1:21" x14ac:dyDescent="0.2">
      <c r="A8" s="170" t="s">
        <v>99</v>
      </c>
      <c r="B8" s="291">
        <v>874.2730889999998</v>
      </c>
      <c r="C8" s="278">
        <v>814.10009199999979</v>
      </c>
      <c r="D8" s="292">
        <v>756.551557</v>
      </c>
      <c r="E8" s="291">
        <v>657.01185600000099</v>
      </c>
      <c r="F8" s="278">
        <v>453.75899700000019</v>
      </c>
      <c r="G8" s="292">
        <v>319.75443299999995</v>
      </c>
      <c r="H8" s="291">
        <v>296.88124999999997</v>
      </c>
      <c r="I8" s="278">
        <v>277.22685899999993</v>
      </c>
      <c r="J8" s="292">
        <v>278.27367499999997</v>
      </c>
      <c r="K8" s="291">
        <v>475.4260219999997</v>
      </c>
      <c r="L8" s="278">
        <v>716.36263399999984</v>
      </c>
      <c r="M8" s="292">
        <v>850.15282300000024</v>
      </c>
      <c r="N8" s="198">
        <f t="shared" ref="N8:N20" si="4">SUM(B8:M8)</f>
        <v>6769.7732870000018</v>
      </c>
      <c r="P8" s="41"/>
      <c r="Q8" s="129"/>
      <c r="R8" s="129"/>
      <c r="S8" s="129"/>
      <c r="T8" s="129"/>
      <c r="U8" s="121"/>
    </row>
    <row r="9" spans="1:21" x14ac:dyDescent="0.2">
      <c r="A9" s="170" t="s">
        <v>100</v>
      </c>
      <c r="B9" s="291">
        <v>896.02699699999971</v>
      </c>
      <c r="C9" s="278">
        <v>830.02189700000031</v>
      </c>
      <c r="D9" s="292">
        <v>703.69373500000017</v>
      </c>
      <c r="E9" s="291">
        <v>598.61155000000019</v>
      </c>
      <c r="F9" s="278">
        <v>389.48758699999979</v>
      </c>
      <c r="G9" s="292">
        <v>280.09346800000003</v>
      </c>
      <c r="H9" s="291">
        <v>255.94458600000004</v>
      </c>
      <c r="I9" s="278">
        <v>263.91731400000003</v>
      </c>
      <c r="J9" s="292">
        <v>265.05032700000004</v>
      </c>
      <c r="K9" s="291">
        <v>489.80997500000018</v>
      </c>
      <c r="L9" s="278">
        <v>820.96602600000006</v>
      </c>
      <c r="M9" s="292">
        <v>1021.8918839999998</v>
      </c>
      <c r="N9" s="198">
        <f t="shared" si="4"/>
        <v>6815.5153460000001</v>
      </c>
      <c r="P9" s="41"/>
      <c r="Q9" s="129"/>
      <c r="R9" s="129"/>
      <c r="S9" s="129"/>
      <c r="T9" s="129"/>
      <c r="U9" s="121"/>
    </row>
    <row r="10" spans="1:21" x14ac:dyDescent="0.2">
      <c r="A10" s="170" t="s">
        <v>101</v>
      </c>
      <c r="B10" s="291">
        <v>1049.9222689999999</v>
      </c>
      <c r="C10" s="278">
        <v>1006.0440930000001</v>
      </c>
      <c r="D10" s="292">
        <v>1007.5408949999999</v>
      </c>
      <c r="E10" s="291">
        <v>897.10145399999999</v>
      </c>
      <c r="F10" s="278">
        <v>761.55038400000012</v>
      </c>
      <c r="G10" s="292">
        <v>413.32985400000001</v>
      </c>
      <c r="H10" s="291">
        <v>605.98407999999984</v>
      </c>
      <c r="I10" s="278">
        <v>462.10068300000012</v>
      </c>
      <c r="J10" s="292">
        <v>436.67645799999991</v>
      </c>
      <c r="K10" s="291">
        <v>817.45462900000018</v>
      </c>
      <c r="L10" s="278">
        <v>847.11098399999992</v>
      </c>
      <c r="M10" s="292">
        <v>1052.1264549999999</v>
      </c>
      <c r="N10" s="198">
        <f t="shared" si="4"/>
        <v>9356.9422380000015</v>
      </c>
      <c r="P10" s="41"/>
      <c r="Q10" s="129"/>
      <c r="R10" s="129"/>
      <c r="S10" s="129"/>
      <c r="T10" s="129"/>
      <c r="U10" s="121"/>
    </row>
    <row r="11" spans="1:21" x14ac:dyDescent="0.2">
      <c r="A11" s="170" t="s">
        <v>130</v>
      </c>
      <c r="B11" s="291">
        <v>438.15531000000004</v>
      </c>
      <c r="C11" s="278">
        <v>406.42588400000005</v>
      </c>
      <c r="D11" s="292">
        <v>383.19593399999974</v>
      </c>
      <c r="E11" s="291">
        <v>324.38794000000001</v>
      </c>
      <c r="F11" s="278">
        <v>236.66250900000006</v>
      </c>
      <c r="G11" s="292">
        <v>177.80960100000001</v>
      </c>
      <c r="H11" s="291">
        <v>134.24882300000007</v>
      </c>
      <c r="I11" s="278">
        <v>182.63815200000002</v>
      </c>
      <c r="J11" s="292">
        <v>177.0195160000001</v>
      </c>
      <c r="K11" s="291">
        <v>251.034569</v>
      </c>
      <c r="L11" s="278">
        <v>377.80053899999996</v>
      </c>
      <c r="M11" s="292">
        <v>429.39603299999993</v>
      </c>
      <c r="N11" s="198">
        <f t="shared" si="4"/>
        <v>3518.7748099999999</v>
      </c>
      <c r="P11" s="41"/>
      <c r="Q11" s="129"/>
      <c r="R11" s="129"/>
      <c r="S11" s="129"/>
      <c r="T11" s="129"/>
      <c r="U11" s="121"/>
    </row>
    <row r="12" spans="1:21" x14ac:dyDescent="0.2">
      <c r="A12" s="170" t="s">
        <v>102</v>
      </c>
      <c r="B12" s="291">
        <v>565.49600999999996</v>
      </c>
      <c r="C12" s="278">
        <v>477.79443700000007</v>
      </c>
      <c r="D12" s="292">
        <v>406.61442099999999</v>
      </c>
      <c r="E12" s="291">
        <v>343.59054699999984</v>
      </c>
      <c r="F12" s="278">
        <v>249.161925</v>
      </c>
      <c r="G12" s="292">
        <v>185.17685699999996</v>
      </c>
      <c r="H12" s="291">
        <v>156.24576300000001</v>
      </c>
      <c r="I12" s="278">
        <v>165.65793699999998</v>
      </c>
      <c r="J12" s="292">
        <v>222.50043800000009</v>
      </c>
      <c r="K12" s="291">
        <v>405.45037799999983</v>
      </c>
      <c r="L12" s="278">
        <v>507.47109700000004</v>
      </c>
      <c r="M12" s="292">
        <v>579.25019199999997</v>
      </c>
      <c r="N12" s="198">
        <f t="shared" si="4"/>
        <v>4264.4100019999996</v>
      </c>
      <c r="P12" s="41"/>
      <c r="Q12" s="129"/>
      <c r="R12" s="129"/>
      <c r="S12" s="129"/>
      <c r="T12" s="129"/>
      <c r="U12" s="121"/>
    </row>
    <row r="13" spans="1:21" x14ac:dyDescent="0.2">
      <c r="A13" s="170" t="s">
        <v>103</v>
      </c>
      <c r="B13" s="291">
        <v>294.694414492992</v>
      </c>
      <c r="C13" s="278">
        <v>280.85500830348798</v>
      </c>
      <c r="D13" s="292">
        <v>260.45705692243195</v>
      </c>
      <c r="E13" s="291">
        <v>211.84173867084795</v>
      </c>
      <c r="F13" s="278">
        <v>126.61599748300802</v>
      </c>
      <c r="G13" s="292">
        <v>96.045522741760024</v>
      </c>
      <c r="H13" s="291">
        <v>106.34811499999999</v>
      </c>
      <c r="I13" s="278">
        <v>108.214023</v>
      </c>
      <c r="J13" s="292">
        <v>107.01030300000001</v>
      </c>
      <c r="K13" s="291">
        <v>165.87808200000003</v>
      </c>
      <c r="L13" s="278">
        <v>251.38256100000004</v>
      </c>
      <c r="M13" s="292">
        <v>299.19737699999985</v>
      </c>
      <c r="N13" s="198">
        <f t="shared" si="4"/>
        <v>2308.5401996145279</v>
      </c>
      <c r="P13" s="41"/>
      <c r="Q13" s="129"/>
      <c r="R13" s="129"/>
      <c r="S13" s="129"/>
      <c r="T13" s="129"/>
      <c r="U13" s="121"/>
    </row>
    <row r="14" spans="1:21" x14ac:dyDescent="0.2">
      <c r="A14" s="170" t="s">
        <v>104</v>
      </c>
      <c r="B14" s="291">
        <v>3169.1226590000024</v>
      </c>
      <c r="C14" s="278">
        <v>2914.9377139999992</v>
      </c>
      <c r="D14" s="292">
        <v>2830.9664300000022</v>
      </c>
      <c r="E14" s="291">
        <v>2471.6304699999996</v>
      </c>
      <c r="F14" s="278">
        <v>1935.7122700000007</v>
      </c>
      <c r="G14" s="292">
        <v>1559.4568559999998</v>
      </c>
      <c r="H14" s="291">
        <v>1536.1154570000006</v>
      </c>
      <c r="I14" s="278">
        <v>1466.2696509999989</v>
      </c>
      <c r="J14" s="292">
        <v>1462.1566109999987</v>
      </c>
      <c r="K14" s="291">
        <v>1831.1947300000006</v>
      </c>
      <c r="L14" s="278">
        <v>2589.6680370000013</v>
      </c>
      <c r="M14" s="292">
        <v>3021.9953910000004</v>
      </c>
      <c r="N14" s="198">
        <f t="shared" si="4"/>
        <v>26789.226276000005</v>
      </c>
      <c r="P14" s="41"/>
      <c r="Q14" s="129"/>
      <c r="R14" s="129"/>
      <c r="S14" s="129"/>
      <c r="T14" s="129"/>
      <c r="U14" s="144"/>
    </row>
    <row r="15" spans="1:21" x14ac:dyDescent="0.2">
      <c r="A15" s="170" t="s">
        <v>105</v>
      </c>
      <c r="B15" s="291">
        <v>766.83022200000005</v>
      </c>
      <c r="C15" s="278">
        <v>633.54124700000023</v>
      </c>
      <c r="D15" s="292">
        <v>591.64969499999984</v>
      </c>
      <c r="E15" s="291">
        <v>490.73514899999992</v>
      </c>
      <c r="F15" s="278">
        <v>361.70885999999985</v>
      </c>
      <c r="G15" s="292">
        <v>306.16385299999996</v>
      </c>
      <c r="H15" s="291">
        <v>256.72865400000001</v>
      </c>
      <c r="I15" s="278">
        <v>272.03036700000001</v>
      </c>
      <c r="J15" s="292">
        <v>325.44478299999992</v>
      </c>
      <c r="K15" s="291">
        <v>536.94734999999969</v>
      </c>
      <c r="L15" s="278">
        <v>704.54162399999973</v>
      </c>
      <c r="M15" s="292">
        <v>816.03335700000036</v>
      </c>
      <c r="N15" s="198">
        <f t="shared" si="4"/>
        <v>6062.3551609999986</v>
      </c>
      <c r="P15" s="41"/>
      <c r="Q15" s="129"/>
      <c r="R15" s="129"/>
      <c r="S15" s="129"/>
      <c r="T15" s="129"/>
      <c r="U15" s="121"/>
    </row>
    <row r="16" spans="1:21" x14ac:dyDescent="0.2">
      <c r="A16" s="170" t="s">
        <v>106</v>
      </c>
      <c r="B16" s="291">
        <v>805.43563500000005</v>
      </c>
      <c r="C16" s="278">
        <v>779.71990300000016</v>
      </c>
      <c r="D16" s="292">
        <v>710.16252800000007</v>
      </c>
      <c r="E16" s="291">
        <v>573.63000099999988</v>
      </c>
      <c r="F16" s="278">
        <v>350.065517</v>
      </c>
      <c r="G16" s="292">
        <v>240.38716800000003</v>
      </c>
      <c r="H16" s="291">
        <v>219.82585900000001</v>
      </c>
      <c r="I16" s="278">
        <v>212.37030299999998</v>
      </c>
      <c r="J16" s="292">
        <v>236.62507500000001</v>
      </c>
      <c r="K16" s="291">
        <v>412.30395699999997</v>
      </c>
      <c r="L16" s="278">
        <v>666.36413800000014</v>
      </c>
      <c r="M16" s="292">
        <v>816.05449299999987</v>
      </c>
      <c r="N16" s="198">
        <f t="shared" si="4"/>
        <v>6022.9445770000002</v>
      </c>
      <c r="P16" s="41"/>
      <c r="Q16" s="129"/>
      <c r="R16" s="129"/>
      <c r="S16" s="129"/>
      <c r="T16" s="129"/>
      <c r="U16" s="121"/>
    </row>
    <row r="17" spans="1:21" x14ac:dyDescent="0.2">
      <c r="A17" s="170" t="s">
        <v>107</v>
      </c>
      <c r="B17" s="291">
        <v>699.30746100000044</v>
      </c>
      <c r="C17" s="278">
        <v>662.61865699999987</v>
      </c>
      <c r="D17" s="292">
        <v>613.63133800000037</v>
      </c>
      <c r="E17" s="291">
        <v>505.74663999999996</v>
      </c>
      <c r="F17" s="278">
        <v>316.26652000000024</v>
      </c>
      <c r="G17" s="292">
        <v>230.46492999999998</v>
      </c>
      <c r="H17" s="291">
        <v>219.22226499999996</v>
      </c>
      <c r="I17" s="278">
        <v>193.00291599999997</v>
      </c>
      <c r="J17" s="292">
        <v>219.66045099999997</v>
      </c>
      <c r="K17" s="291">
        <v>389.32961900000004</v>
      </c>
      <c r="L17" s="278">
        <v>603.45522899999946</v>
      </c>
      <c r="M17" s="292">
        <v>721.70260900000017</v>
      </c>
      <c r="N17" s="198">
        <f t="shared" si="4"/>
        <v>5374.4086349999998</v>
      </c>
      <c r="P17" s="41"/>
      <c r="Q17" s="129"/>
      <c r="R17" s="129"/>
      <c r="S17" s="129"/>
      <c r="T17" s="129"/>
      <c r="U17" s="121"/>
    </row>
    <row r="18" spans="1:21" x14ac:dyDescent="0.2">
      <c r="A18" s="170" t="s">
        <v>108</v>
      </c>
      <c r="B18" s="291">
        <v>3139.047924999998</v>
      </c>
      <c r="C18" s="278">
        <v>2801.4363698263996</v>
      </c>
      <c r="D18" s="292">
        <v>2552.2871246638201</v>
      </c>
      <c r="E18" s="291">
        <v>2277.139568999999</v>
      </c>
      <c r="F18" s="278">
        <v>1393.7415829999993</v>
      </c>
      <c r="G18" s="292">
        <v>1096.7706870000006</v>
      </c>
      <c r="H18" s="291">
        <v>1064.9339530000004</v>
      </c>
      <c r="I18" s="278">
        <v>1149.521889000001</v>
      </c>
      <c r="J18" s="292">
        <v>1239.6637450000001</v>
      </c>
      <c r="K18" s="291">
        <v>1897.2146189999999</v>
      </c>
      <c r="L18" s="278">
        <v>2633.2919529999981</v>
      </c>
      <c r="M18" s="292">
        <v>3082.7114039999997</v>
      </c>
      <c r="N18" s="198">
        <f t="shared" si="4"/>
        <v>24327.760821490214</v>
      </c>
      <c r="P18" s="41"/>
      <c r="Q18" s="129"/>
      <c r="R18" s="129"/>
      <c r="S18" s="129"/>
      <c r="T18" s="129"/>
      <c r="U18" s="121"/>
    </row>
    <row r="19" spans="1:21" x14ac:dyDescent="0.2">
      <c r="A19" s="170" t="s">
        <v>109</v>
      </c>
      <c r="B19" s="291">
        <v>3132.6051130000014</v>
      </c>
      <c r="C19" s="278">
        <v>2766.1132409999991</v>
      </c>
      <c r="D19" s="292">
        <v>2955.7512309999997</v>
      </c>
      <c r="E19" s="291">
        <v>2586.1385730000006</v>
      </c>
      <c r="F19" s="278">
        <v>2044.0776960000001</v>
      </c>
      <c r="G19" s="292">
        <v>1631.9510840000003</v>
      </c>
      <c r="H19" s="291">
        <v>1681.4879339999998</v>
      </c>
      <c r="I19" s="278">
        <v>1757.7995100000001</v>
      </c>
      <c r="J19" s="292">
        <v>1777.8568599999996</v>
      </c>
      <c r="K19" s="291">
        <v>2199.4463589999978</v>
      </c>
      <c r="L19" s="278">
        <v>2363.7829859999993</v>
      </c>
      <c r="M19" s="292">
        <v>3145.3677029999999</v>
      </c>
      <c r="N19" s="198">
        <f t="shared" si="4"/>
        <v>28042.378289999997</v>
      </c>
      <c r="P19" s="41"/>
      <c r="Q19" s="129"/>
      <c r="R19" s="129"/>
      <c r="S19" s="129"/>
      <c r="T19" s="129"/>
      <c r="U19" s="144"/>
    </row>
    <row r="20" spans="1:21" x14ac:dyDescent="0.2">
      <c r="A20" s="170" t="s">
        <v>110</v>
      </c>
      <c r="B20" s="291">
        <v>848.99302699999987</v>
      </c>
      <c r="C20" s="278">
        <v>808.92126199999996</v>
      </c>
      <c r="D20" s="292">
        <v>718.04619400000001</v>
      </c>
      <c r="E20" s="291">
        <v>611.19207700000004</v>
      </c>
      <c r="F20" s="278">
        <v>513.60185299999989</v>
      </c>
      <c r="G20" s="292">
        <v>385.44823200000013</v>
      </c>
      <c r="H20" s="291">
        <v>288.19415099999998</v>
      </c>
      <c r="I20" s="278">
        <v>369.63564400000007</v>
      </c>
      <c r="J20" s="292">
        <v>395.36389000000003</v>
      </c>
      <c r="K20" s="291">
        <v>464.38928199999992</v>
      </c>
      <c r="L20" s="278">
        <v>666.3691950000001</v>
      </c>
      <c r="M20" s="292">
        <v>775.70395099999996</v>
      </c>
      <c r="N20" s="198">
        <f t="shared" si="4"/>
        <v>6845.8587580000003</v>
      </c>
      <c r="P20" s="41"/>
      <c r="Q20" s="129"/>
      <c r="R20" s="129"/>
      <c r="S20" s="129"/>
      <c r="T20" s="129"/>
      <c r="U20" s="121"/>
    </row>
    <row r="21" spans="1:21" x14ac:dyDescent="0.2">
      <c r="A21" s="4"/>
      <c r="N21" s="3"/>
      <c r="P21" s="138"/>
      <c r="Q21" s="138"/>
      <c r="R21" s="138"/>
      <c r="S21" s="138"/>
      <c r="T21" s="138"/>
      <c r="U21" s="143"/>
    </row>
    <row r="22" spans="1:21" x14ac:dyDescent="0.2">
      <c r="A22" s="10" t="s">
        <v>131</v>
      </c>
      <c r="B22" s="25">
        <v>4424.1443410000002</v>
      </c>
      <c r="Q22" s="129"/>
      <c r="R22" s="129"/>
      <c r="S22" s="129"/>
      <c r="U22" s="121"/>
    </row>
    <row r="23" spans="1:21" x14ac:dyDescent="0.2">
      <c r="A23" s="10" t="s">
        <v>99</v>
      </c>
      <c r="B23" s="25">
        <v>6769.7732870000018</v>
      </c>
      <c r="U23" s="142"/>
    </row>
    <row r="24" spans="1:21" x14ac:dyDescent="0.2">
      <c r="A24" s="10" t="s">
        <v>100</v>
      </c>
      <c r="B24" s="25">
        <v>6815.5153460000001</v>
      </c>
    </row>
    <row r="25" spans="1:21" x14ac:dyDescent="0.2">
      <c r="A25" s="10" t="s">
        <v>101</v>
      </c>
      <c r="B25" s="25">
        <v>9356.9422380000015</v>
      </c>
    </row>
    <row r="26" spans="1:21" x14ac:dyDescent="0.2">
      <c r="A26" s="10" t="s">
        <v>130</v>
      </c>
      <c r="B26" s="25">
        <v>3518.7748099999999</v>
      </c>
    </row>
    <row r="27" spans="1:21" x14ac:dyDescent="0.2">
      <c r="A27" s="10" t="s">
        <v>102</v>
      </c>
      <c r="B27" s="25">
        <v>4264.4100019999996</v>
      </c>
    </row>
    <row r="28" spans="1:21" x14ac:dyDescent="0.2">
      <c r="A28" s="10" t="s">
        <v>103</v>
      </c>
      <c r="B28" s="25">
        <v>2308.5401996145279</v>
      </c>
    </row>
    <row r="29" spans="1:21" x14ac:dyDescent="0.2">
      <c r="A29" s="10" t="s">
        <v>104</v>
      </c>
      <c r="B29" s="25">
        <v>26789.226276000005</v>
      </c>
    </row>
    <row r="30" spans="1:21" x14ac:dyDescent="0.2">
      <c r="A30" s="10" t="s">
        <v>105</v>
      </c>
      <c r="B30" s="25">
        <v>6062.3551609999986</v>
      </c>
    </row>
    <row r="31" spans="1:21" x14ac:dyDescent="0.2">
      <c r="A31" s="10" t="s">
        <v>106</v>
      </c>
      <c r="B31" s="25">
        <v>6022.9445770000002</v>
      </c>
    </row>
    <row r="32" spans="1:21" x14ac:dyDescent="0.2">
      <c r="A32" s="10" t="s">
        <v>107</v>
      </c>
      <c r="B32" s="25">
        <v>5374.4086349999998</v>
      </c>
    </row>
    <row r="33" spans="1:2" x14ac:dyDescent="0.2">
      <c r="A33" s="10" t="s">
        <v>108</v>
      </c>
      <c r="B33" s="25">
        <v>24327.760821490214</v>
      </c>
    </row>
    <row r="34" spans="1:2" x14ac:dyDescent="0.2">
      <c r="A34" s="10" t="s">
        <v>109</v>
      </c>
      <c r="B34" s="25">
        <v>28042.378289999997</v>
      </c>
    </row>
    <row r="35" spans="1:2" x14ac:dyDescent="0.2">
      <c r="A35" s="10" t="s">
        <v>110</v>
      </c>
      <c r="B35" s="25">
        <v>6845.8587580000003</v>
      </c>
    </row>
  </sheetData>
  <sortState ref="A7:N20">
    <sortCondition ref="A7"/>
  </sortState>
  <mergeCells count="11">
    <mergeCell ref="N5:N6"/>
    <mergeCell ref="A3:A4"/>
    <mergeCell ref="B3:D3"/>
    <mergeCell ref="E3:G3"/>
    <mergeCell ref="H3:J3"/>
    <mergeCell ref="K3:M3"/>
    <mergeCell ref="A5:A6"/>
    <mergeCell ref="B5:D5"/>
    <mergeCell ref="E5:G5"/>
    <mergeCell ref="H5:J5"/>
    <mergeCell ref="K5:M5"/>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14"/>
  <dimension ref="A1:R46"/>
  <sheetViews>
    <sheetView showGridLines="0" view="pageBreakPreview" zoomScaleNormal="70" zoomScaleSheetLayoutView="100" workbookViewId="0">
      <selection activeCell="U26" sqref="U26"/>
    </sheetView>
  </sheetViews>
  <sheetFormatPr defaultColWidth="9.140625" defaultRowHeight="12.75" x14ac:dyDescent="0.2"/>
  <cols>
    <col min="1" max="1" width="30.85546875" style="2" customWidth="1"/>
    <col min="2" max="8" width="7.28515625" style="2" customWidth="1"/>
    <col min="9" max="9" width="7.5703125" style="2" customWidth="1"/>
    <col min="10" max="12" width="7.28515625" style="2" customWidth="1"/>
    <col min="13" max="14" width="7.5703125" style="2" customWidth="1"/>
    <col min="15" max="15" width="7.28515625" style="2" customWidth="1"/>
    <col min="16" max="16" width="9.140625" style="2" customWidth="1"/>
    <col min="17" max="16384" width="9.140625" style="2"/>
  </cols>
  <sheetData>
    <row r="1" spans="1:18" s="66" customFormat="1" ht="18" x14ac:dyDescent="0.25">
      <c r="A1" s="247" t="s">
        <v>195</v>
      </c>
      <c r="B1" s="23"/>
      <c r="C1" s="23"/>
      <c r="D1" s="23"/>
      <c r="E1" s="23"/>
      <c r="G1" s="23"/>
      <c r="H1" s="23"/>
      <c r="I1" s="23"/>
      <c r="J1" s="23"/>
      <c r="K1" s="23"/>
      <c r="L1" s="23"/>
      <c r="M1" s="23"/>
      <c r="N1" s="23"/>
      <c r="P1" s="250" t="str">
        <f>'3'!N1</f>
        <v>2023</v>
      </c>
    </row>
    <row r="2" spans="1:18" s="7" customFormat="1" ht="6" customHeight="1" x14ac:dyDescent="0.2">
      <c r="B2" s="115"/>
      <c r="C2" s="115"/>
      <c r="D2" s="115"/>
      <c r="E2" s="115"/>
      <c r="F2" s="115"/>
      <c r="G2" s="115"/>
      <c r="H2" s="115"/>
      <c r="I2" s="115"/>
      <c r="J2" s="115"/>
      <c r="K2" s="115"/>
      <c r="L2" s="115"/>
      <c r="M2" s="115"/>
      <c r="N2" s="115"/>
      <c r="O2" s="115"/>
    </row>
    <row r="3" spans="1:18" s="7" customFormat="1" ht="12" customHeight="1" x14ac:dyDescent="0.2">
      <c r="A3" s="169"/>
      <c r="B3" s="206" t="s">
        <v>85</v>
      </c>
      <c r="C3" s="206" t="s">
        <v>76</v>
      </c>
      <c r="D3" s="206" t="s">
        <v>77</v>
      </c>
      <c r="E3" s="206" t="s">
        <v>78</v>
      </c>
      <c r="F3" s="206" t="s">
        <v>88</v>
      </c>
      <c r="G3" s="206" t="s">
        <v>79</v>
      </c>
      <c r="H3" s="206" t="s">
        <v>80</v>
      </c>
      <c r="I3" s="206" t="s">
        <v>81</v>
      </c>
      <c r="J3" s="206" t="s">
        <v>82</v>
      </c>
      <c r="K3" s="206" t="s">
        <v>83</v>
      </c>
      <c r="L3" s="206" t="s">
        <v>84</v>
      </c>
      <c r="M3" s="206" t="s">
        <v>86</v>
      </c>
      <c r="N3" s="206" t="s">
        <v>87</v>
      </c>
      <c r="O3" s="206" t="s">
        <v>89</v>
      </c>
      <c r="P3" s="206" t="s">
        <v>7</v>
      </c>
    </row>
    <row r="4" spans="1:18" s="110" customFormat="1" ht="12" customHeight="1" x14ac:dyDescent="0.2">
      <c r="A4" s="171" t="s">
        <v>59</v>
      </c>
      <c r="B4" s="204">
        <f>SUM(B5:B20)</f>
        <v>4424.1443410000011</v>
      </c>
      <c r="C4" s="204">
        <f>SUM(C5:C20)</f>
        <v>6769.7732869999982</v>
      </c>
      <c r="D4" s="204">
        <f t="shared" ref="D4:P4" si="0">SUM(D5:D20)</f>
        <v>6815.5153460000038</v>
      </c>
      <c r="E4" s="204">
        <f t="shared" si="0"/>
        <v>9356.9422380000015</v>
      </c>
      <c r="F4" s="204">
        <f>SUM(F5:F20)</f>
        <v>3518.7748100000003</v>
      </c>
      <c r="G4" s="204">
        <f t="shared" si="0"/>
        <v>4264.4100019999996</v>
      </c>
      <c r="H4" s="204">
        <f t="shared" si="0"/>
        <v>2308.5401996145256</v>
      </c>
      <c r="I4" s="204">
        <f t="shared" si="0"/>
        <v>26789.226276000005</v>
      </c>
      <c r="J4" s="204">
        <f t="shared" si="0"/>
        <v>6062.3551609999959</v>
      </c>
      <c r="K4" s="204">
        <f t="shared" si="0"/>
        <v>6022.9445770000011</v>
      </c>
      <c r="L4" s="204">
        <f t="shared" si="0"/>
        <v>5374.4086349999989</v>
      </c>
      <c r="M4" s="204">
        <f t="shared" si="0"/>
        <v>24327.756987490229</v>
      </c>
      <c r="N4" s="204">
        <f t="shared" si="0"/>
        <v>28042.378289999993</v>
      </c>
      <c r="O4" s="204">
        <f t="shared" si="0"/>
        <v>6845.8587579999994</v>
      </c>
      <c r="P4" s="204">
        <f t="shared" si="0"/>
        <v>140923.02890810475</v>
      </c>
    </row>
    <row r="5" spans="1:18" s="7" customFormat="1" ht="12" customHeight="1" x14ac:dyDescent="0.2">
      <c r="A5" s="170" t="s">
        <v>40</v>
      </c>
      <c r="B5" s="205">
        <v>0</v>
      </c>
      <c r="C5" s="205">
        <v>2017.0650779999994</v>
      </c>
      <c r="D5" s="205">
        <v>386.73511999999999</v>
      </c>
      <c r="E5" s="205">
        <v>412.35069300000004</v>
      </c>
      <c r="F5" s="205">
        <v>1386.0171619999999</v>
      </c>
      <c r="G5" s="205">
        <v>665.75551900000016</v>
      </c>
      <c r="H5" s="205">
        <v>3.8316949999999999</v>
      </c>
      <c r="I5" s="205">
        <v>5952.3362180000004</v>
      </c>
      <c r="J5" s="205">
        <v>179.37716799999998</v>
      </c>
      <c r="K5" s="205">
        <v>107.18858999999999</v>
      </c>
      <c r="L5" s="205">
        <v>1229.7292290000003</v>
      </c>
      <c r="M5" s="205">
        <v>1526.5036499999999</v>
      </c>
      <c r="N5" s="205">
        <v>7552.7203379999992</v>
      </c>
      <c r="O5" s="205">
        <v>461.61007999999998</v>
      </c>
      <c r="P5" s="205">
        <f>SUM(B5:O5)</f>
        <v>21881.220539999998</v>
      </c>
    </row>
    <row r="6" spans="1:18" s="7" customFormat="1" ht="12" customHeight="1" x14ac:dyDescent="0.2">
      <c r="A6" s="170" t="s">
        <v>39</v>
      </c>
      <c r="B6" s="205">
        <v>189.39099999999999</v>
      </c>
      <c r="C6" s="205">
        <v>422.13750299999936</v>
      </c>
      <c r="D6" s="205">
        <v>274.32501699999989</v>
      </c>
      <c r="E6" s="205">
        <v>74.499209999999977</v>
      </c>
      <c r="F6" s="205">
        <v>644.10748699999976</v>
      </c>
      <c r="G6" s="205">
        <v>399.90154999999976</v>
      </c>
      <c r="H6" s="205">
        <v>37.701510999999982</v>
      </c>
      <c r="I6" s="205">
        <v>346.00318899999991</v>
      </c>
      <c r="J6" s="205">
        <v>350.18315900000005</v>
      </c>
      <c r="K6" s="205">
        <v>401.87062000000043</v>
      </c>
      <c r="L6" s="205">
        <v>375.26725300000004</v>
      </c>
      <c r="M6" s="205">
        <v>452.33612600000055</v>
      </c>
      <c r="N6" s="205">
        <v>102.09942099999998</v>
      </c>
      <c r="O6" s="205">
        <v>131.10476100000002</v>
      </c>
      <c r="P6" s="205">
        <f t="shared" ref="P6:P20" si="1">SUM(B6:O6)</f>
        <v>4200.927807</v>
      </c>
    </row>
    <row r="7" spans="1:18" s="7" customFormat="1" ht="12" customHeight="1" x14ac:dyDescent="0.2">
      <c r="A7" s="170" t="s">
        <v>38</v>
      </c>
      <c r="B7" s="205">
        <v>0</v>
      </c>
      <c r="C7" s="205">
        <v>0</v>
      </c>
      <c r="D7" s="205">
        <v>1.0417900000000002</v>
      </c>
      <c r="E7" s="205">
        <v>0</v>
      </c>
      <c r="F7" s="205">
        <v>0</v>
      </c>
      <c r="G7" s="205">
        <v>10.039959999999999</v>
      </c>
      <c r="H7" s="205">
        <v>0</v>
      </c>
      <c r="I7" s="205">
        <v>10766.629477000008</v>
      </c>
      <c r="J7" s="205">
        <v>4.857130999999999</v>
      </c>
      <c r="K7" s="205">
        <v>0</v>
      </c>
      <c r="L7" s="205">
        <v>0</v>
      </c>
      <c r="M7" s="205">
        <v>0</v>
      </c>
      <c r="N7" s="205">
        <v>4.4439799999999998</v>
      </c>
      <c r="O7" s="205">
        <v>2.9590000000000001</v>
      </c>
      <c r="P7" s="205">
        <f t="shared" si="1"/>
        <v>10789.971338000008</v>
      </c>
    </row>
    <row r="8" spans="1:18" s="7" customFormat="1" ht="12" customHeight="1" x14ac:dyDescent="0.2">
      <c r="A8" s="170" t="s">
        <v>60</v>
      </c>
      <c r="B8" s="205">
        <v>3.238</v>
      </c>
      <c r="C8" s="205">
        <v>0</v>
      </c>
      <c r="D8" s="205">
        <v>4.2869999999999999</v>
      </c>
      <c r="E8" s="205">
        <v>0</v>
      </c>
      <c r="F8" s="205">
        <v>6.7000000000000004E-2</v>
      </c>
      <c r="G8" s="205">
        <v>0</v>
      </c>
      <c r="H8" s="205">
        <v>1.748</v>
      </c>
      <c r="I8" s="205">
        <v>7.4858000000000008E-2</v>
      </c>
      <c r="J8" s="205">
        <v>0.154886</v>
      </c>
      <c r="K8" s="205">
        <v>51.622259999999997</v>
      </c>
      <c r="L8" s="205">
        <v>4.8974579999999994</v>
      </c>
      <c r="M8" s="205">
        <v>52.473897999999998</v>
      </c>
      <c r="N8" s="205">
        <v>0.67822000000000005</v>
      </c>
      <c r="O8" s="205">
        <v>0.12359999999999997</v>
      </c>
      <c r="P8" s="205">
        <f t="shared" si="1"/>
        <v>119.36517999999998</v>
      </c>
    </row>
    <row r="9" spans="1:18" s="7" customFormat="1" ht="12" customHeight="1" x14ac:dyDescent="0.2">
      <c r="A9" s="170" t="s">
        <v>61</v>
      </c>
      <c r="B9" s="205">
        <v>16.513870000000001</v>
      </c>
      <c r="C9" s="205">
        <v>0</v>
      </c>
      <c r="D9" s="205">
        <v>0.30299999999999999</v>
      </c>
      <c r="E9" s="205">
        <v>5.035609</v>
      </c>
      <c r="F9" s="205">
        <v>0</v>
      </c>
      <c r="G9" s="205">
        <v>0</v>
      </c>
      <c r="H9" s="205">
        <v>0.23400000000000001</v>
      </c>
      <c r="I9" s="205">
        <v>0</v>
      </c>
      <c r="J9" s="205">
        <v>0</v>
      </c>
      <c r="K9" s="205">
        <v>0</v>
      </c>
      <c r="L9" s="205">
        <v>0</v>
      </c>
      <c r="M9" s="205">
        <v>0</v>
      </c>
      <c r="N9" s="205">
        <v>44.927799999999998</v>
      </c>
      <c r="O9" s="205">
        <v>5.602999999999999E-2</v>
      </c>
      <c r="P9" s="205">
        <f t="shared" si="1"/>
        <v>67.070309000000009</v>
      </c>
    </row>
    <row r="10" spans="1:18" s="7" customFormat="1" ht="12" customHeight="1" x14ac:dyDescent="0.2">
      <c r="A10" s="170" t="s">
        <v>62</v>
      </c>
      <c r="B10" s="205">
        <v>0</v>
      </c>
      <c r="C10" s="205">
        <v>0</v>
      </c>
      <c r="D10" s="205">
        <v>0.105</v>
      </c>
      <c r="E10" s="205">
        <v>0.16517999999999999</v>
      </c>
      <c r="F10" s="205">
        <v>0.1457</v>
      </c>
      <c r="G10" s="205">
        <v>1.1630000000000001E-2</v>
      </c>
      <c r="H10" s="205">
        <v>0</v>
      </c>
      <c r="I10" s="205">
        <v>0</v>
      </c>
      <c r="J10" s="205">
        <v>0</v>
      </c>
      <c r="K10" s="205">
        <v>0</v>
      </c>
      <c r="L10" s="205">
        <v>0</v>
      </c>
      <c r="M10" s="205">
        <v>0</v>
      </c>
      <c r="N10" s="205">
        <v>7.5999999999999998E-2</v>
      </c>
      <c r="O10" s="205">
        <v>0</v>
      </c>
      <c r="P10" s="205">
        <f t="shared" si="1"/>
        <v>0.5035099999999999</v>
      </c>
      <c r="R10" s="8"/>
    </row>
    <row r="11" spans="1:18" s="7" customFormat="1" ht="12" customHeight="1" x14ac:dyDescent="0.2">
      <c r="A11" s="170" t="s">
        <v>37</v>
      </c>
      <c r="B11" s="205">
        <v>0</v>
      </c>
      <c r="C11" s="205">
        <v>2485.6176780000005</v>
      </c>
      <c r="D11" s="205">
        <v>102.93357</v>
      </c>
      <c r="E11" s="205">
        <v>7743.550938000003</v>
      </c>
      <c r="F11" s="205">
        <v>338.63982900000002</v>
      </c>
      <c r="G11" s="205">
        <v>1793.09094</v>
      </c>
      <c r="H11" s="205">
        <v>84.018214</v>
      </c>
      <c r="I11" s="205">
        <v>874.4007889999998</v>
      </c>
      <c r="J11" s="205">
        <v>2140.8294899999992</v>
      </c>
      <c r="K11" s="205">
        <v>4766.9604090000003</v>
      </c>
      <c r="L11" s="205">
        <v>2616.697517999999</v>
      </c>
      <c r="M11" s="205">
        <v>11720.674022000001</v>
      </c>
      <c r="N11" s="205">
        <v>16892.147143999999</v>
      </c>
      <c r="O11" s="205">
        <v>2682.096943</v>
      </c>
      <c r="P11" s="205">
        <f t="shared" si="1"/>
        <v>54241.657483999996</v>
      </c>
    </row>
    <row r="12" spans="1:18" s="7" customFormat="1" ht="12" customHeight="1" x14ac:dyDescent="0.2">
      <c r="A12" s="170" t="s">
        <v>72</v>
      </c>
      <c r="B12" s="205">
        <v>0</v>
      </c>
      <c r="C12" s="205">
        <v>756.68200000000002</v>
      </c>
      <c r="D12" s="205">
        <v>0</v>
      </c>
      <c r="E12" s="205">
        <v>0</v>
      </c>
      <c r="F12" s="205">
        <v>369.55099999999999</v>
      </c>
      <c r="G12" s="205">
        <v>0</v>
      </c>
      <c r="H12" s="205">
        <v>0</v>
      </c>
      <c r="I12" s="205">
        <v>0</v>
      </c>
      <c r="J12" s="205">
        <v>0</v>
      </c>
      <c r="K12" s="205">
        <v>0</v>
      </c>
      <c r="L12" s="205">
        <v>0</v>
      </c>
      <c r="M12" s="205">
        <v>0</v>
      </c>
      <c r="N12" s="205">
        <v>0</v>
      </c>
      <c r="O12" s="205">
        <v>0</v>
      </c>
      <c r="P12" s="205">
        <f t="shared" si="1"/>
        <v>1126.2329999999999</v>
      </c>
    </row>
    <row r="13" spans="1:18" s="7" customFormat="1" ht="12" customHeight="1" x14ac:dyDescent="0.2">
      <c r="A13" s="170" t="s">
        <v>36</v>
      </c>
      <c r="B13" s="205">
        <v>0</v>
      </c>
      <c r="C13" s="205">
        <v>0</v>
      </c>
      <c r="D13" s="205">
        <v>0</v>
      </c>
      <c r="E13" s="205">
        <v>0</v>
      </c>
      <c r="F13" s="205">
        <v>0</v>
      </c>
      <c r="G13" s="205">
        <v>0</v>
      </c>
      <c r="H13" s="205">
        <v>0</v>
      </c>
      <c r="I13" s="205">
        <v>0</v>
      </c>
      <c r="J13" s="205">
        <v>0</v>
      </c>
      <c r="K13" s="205">
        <v>0</v>
      </c>
      <c r="L13" s="205">
        <v>0</v>
      </c>
      <c r="M13" s="205">
        <v>0</v>
      </c>
      <c r="N13" s="205">
        <v>0</v>
      </c>
      <c r="O13" s="205">
        <v>0</v>
      </c>
      <c r="P13" s="205">
        <f t="shared" si="1"/>
        <v>0</v>
      </c>
    </row>
    <row r="14" spans="1:18" s="7" customFormat="1" ht="12" customHeight="1" x14ac:dyDescent="0.2">
      <c r="A14" s="170" t="s">
        <v>35</v>
      </c>
      <c r="B14" s="205">
        <v>0</v>
      </c>
      <c r="C14" s="205">
        <v>0</v>
      </c>
      <c r="D14" s="205">
        <v>70.558979999999991</v>
      </c>
      <c r="E14" s="205">
        <v>9.7626000000000008</v>
      </c>
      <c r="F14" s="205">
        <v>29.231000000000002</v>
      </c>
      <c r="G14" s="205">
        <v>0</v>
      </c>
      <c r="H14" s="205">
        <v>10.526399999999999</v>
      </c>
      <c r="I14" s="205">
        <v>1588.9103500000001</v>
      </c>
      <c r="J14" s="205">
        <v>645.60503799999992</v>
      </c>
      <c r="K14" s="205">
        <v>128.90899999999999</v>
      </c>
      <c r="L14" s="205">
        <v>0</v>
      </c>
      <c r="M14" s="205">
        <v>3832.2350860000001</v>
      </c>
      <c r="N14" s="205">
        <v>1491.8820000000001</v>
      </c>
      <c r="O14" s="205">
        <v>382.101</v>
      </c>
      <c r="P14" s="205">
        <f t="shared" si="1"/>
        <v>8189.7214539999995</v>
      </c>
    </row>
    <row r="15" spans="1:18" s="7" customFormat="1" ht="12" customHeight="1" x14ac:dyDescent="0.2">
      <c r="A15" s="170" t="s">
        <v>34</v>
      </c>
      <c r="B15" s="205">
        <v>0</v>
      </c>
      <c r="C15" s="205">
        <v>0</v>
      </c>
      <c r="D15" s="205">
        <v>0</v>
      </c>
      <c r="E15" s="205">
        <v>0</v>
      </c>
      <c r="F15" s="205">
        <v>0</v>
      </c>
      <c r="G15" s="205">
        <v>0</v>
      </c>
      <c r="H15" s="205">
        <v>0</v>
      </c>
      <c r="I15" s="205">
        <v>0</v>
      </c>
      <c r="J15" s="205">
        <v>0</v>
      </c>
      <c r="K15" s="205">
        <v>0</v>
      </c>
      <c r="L15" s="205">
        <v>0</v>
      </c>
      <c r="M15" s="205">
        <v>24.962542999999997</v>
      </c>
      <c r="N15" s="205">
        <v>0</v>
      </c>
      <c r="O15" s="205">
        <v>354.88799999999998</v>
      </c>
      <c r="P15" s="205">
        <f t="shared" si="1"/>
        <v>379.85054299999996</v>
      </c>
    </row>
    <row r="16" spans="1:18" s="7" customFormat="1" ht="12" customHeight="1" x14ac:dyDescent="0.2">
      <c r="A16" s="170" t="s">
        <v>33</v>
      </c>
      <c r="B16" s="205">
        <v>909.87734999999986</v>
      </c>
      <c r="C16" s="205">
        <v>8.6724189999999979</v>
      </c>
      <c r="D16" s="205">
        <v>1849.52</v>
      </c>
      <c r="E16" s="205">
        <v>0</v>
      </c>
      <c r="F16" s="205">
        <v>12.770800999999999</v>
      </c>
      <c r="G16" s="205">
        <v>0</v>
      </c>
      <c r="H16" s="205">
        <v>769.15700000000004</v>
      </c>
      <c r="I16" s="205">
        <v>115.55717</v>
      </c>
      <c r="J16" s="205">
        <v>221.41234100000003</v>
      </c>
      <c r="K16" s="205">
        <v>0</v>
      </c>
      <c r="L16" s="205">
        <v>295.18645099999998</v>
      </c>
      <c r="M16" s="205">
        <v>89.773909708253598</v>
      </c>
      <c r="N16" s="205">
        <v>43.092510000000004</v>
      </c>
      <c r="O16" s="205">
        <v>67.421800000000005</v>
      </c>
      <c r="P16" s="205">
        <f t="shared" si="1"/>
        <v>4382.4417517082547</v>
      </c>
    </row>
    <row r="17" spans="1:18" s="7" customFormat="1" ht="12" customHeight="1" x14ac:dyDescent="0.2">
      <c r="A17" s="170" t="s">
        <v>32</v>
      </c>
      <c r="B17" s="205">
        <v>0</v>
      </c>
      <c r="C17" s="205">
        <v>0.95935999999999999</v>
      </c>
      <c r="D17" s="205">
        <v>0</v>
      </c>
      <c r="E17" s="205">
        <v>21.40643</v>
      </c>
      <c r="F17" s="205">
        <v>0</v>
      </c>
      <c r="G17" s="205">
        <v>0</v>
      </c>
      <c r="H17" s="205">
        <v>0</v>
      </c>
      <c r="I17" s="205">
        <v>4464.4843529999998</v>
      </c>
      <c r="J17" s="205">
        <v>0.17442199999999999</v>
      </c>
      <c r="K17" s="205">
        <v>0</v>
      </c>
      <c r="L17" s="205">
        <v>0.89</v>
      </c>
      <c r="M17" s="205">
        <v>886.25416999999982</v>
      </c>
      <c r="N17" s="205">
        <v>747.40800000000002</v>
      </c>
      <c r="O17" s="205">
        <v>1303.2863420000001</v>
      </c>
      <c r="P17" s="205">
        <f t="shared" si="1"/>
        <v>7424.8630770000009</v>
      </c>
      <c r="R17" s="8"/>
    </row>
    <row r="18" spans="1:18" s="7" customFormat="1" ht="12" customHeight="1" x14ac:dyDescent="0.2">
      <c r="A18" s="170" t="s">
        <v>3</v>
      </c>
      <c r="B18" s="205">
        <v>0</v>
      </c>
      <c r="C18" s="205">
        <v>0</v>
      </c>
      <c r="D18" s="205">
        <v>0</v>
      </c>
      <c r="E18" s="205">
        <v>0</v>
      </c>
      <c r="F18" s="205">
        <v>0</v>
      </c>
      <c r="G18" s="205">
        <v>0</v>
      </c>
      <c r="H18" s="205">
        <v>0</v>
      </c>
      <c r="I18" s="205">
        <v>0</v>
      </c>
      <c r="J18" s="205">
        <v>0</v>
      </c>
      <c r="K18" s="205">
        <v>0</v>
      </c>
      <c r="L18" s="205">
        <v>0</v>
      </c>
      <c r="M18" s="205">
        <v>0</v>
      </c>
      <c r="N18" s="205">
        <v>0</v>
      </c>
      <c r="O18" s="205">
        <v>0</v>
      </c>
      <c r="P18" s="205">
        <f t="shared" si="1"/>
        <v>0</v>
      </c>
    </row>
    <row r="19" spans="1:18" s="7" customFormat="1" ht="12" customHeight="1" x14ac:dyDescent="0.2">
      <c r="A19" s="170" t="s">
        <v>31</v>
      </c>
      <c r="B19" s="205">
        <v>0</v>
      </c>
      <c r="C19" s="205">
        <v>129.13222199999996</v>
      </c>
      <c r="D19" s="205">
        <v>8.1732620000000011</v>
      </c>
      <c r="E19" s="205">
        <v>57.780010000000004</v>
      </c>
      <c r="F19" s="205">
        <v>9.5195340000000002</v>
      </c>
      <c r="G19" s="205">
        <v>11.189469000000001</v>
      </c>
      <c r="H19" s="205">
        <v>110.36137100000001</v>
      </c>
      <c r="I19" s="205">
        <v>49.42777499999999</v>
      </c>
      <c r="J19" s="205">
        <v>233.00146199999998</v>
      </c>
      <c r="K19" s="205">
        <v>2.6176290000000009</v>
      </c>
      <c r="L19" s="205">
        <v>1.953989</v>
      </c>
      <c r="M19" s="205">
        <v>27.020148999999996</v>
      </c>
      <c r="N19" s="205">
        <v>15.716705999999995</v>
      </c>
      <c r="O19" s="205">
        <v>1.3453850000000003</v>
      </c>
      <c r="P19" s="205">
        <f t="shared" si="1"/>
        <v>657.23896299999979</v>
      </c>
    </row>
    <row r="20" spans="1:18" s="7" customFormat="1" ht="12" customHeight="1" x14ac:dyDescent="0.2">
      <c r="A20" s="170" t="s">
        <v>30</v>
      </c>
      <c r="B20" s="205">
        <v>3305.1241210000007</v>
      </c>
      <c r="C20" s="205">
        <v>949.50702699999908</v>
      </c>
      <c r="D20" s="205">
        <v>4117.5326070000046</v>
      </c>
      <c r="E20" s="205">
        <v>1032.3915679999998</v>
      </c>
      <c r="F20" s="205">
        <v>728.7252970000003</v>
      </c>
      <c r="G20" s="205">
        <v>1384.420934</v>
      </c>
      <c r="H20" s="205">
        <v>1290.9620086145258</v>
      </c>
      <c r="I20" s="205">
        <v>2631.4020969999997</v>
      </c>
      <c r="J20" s="205">
        <v>2286.760063999996</v>
      </c>
      <c r="K20" s="205">
        <v>563.77606900000058</v>
      </c>
      <c r="L20" s="205">
        <v>849.78673700000013</v>
      </c>
      <c r="M20" s="205">
        <v>5715.5234337819747</v>
      </c>
      <c r="N20" s="205">
        <v>1147.1861709999991</v>
      </c>
      <c r="O20" s="205">
        <v>1458.8658170000001</v>
      </c>
      <c r="P20" s="205">
        <f t="shared" si="1"/>
        <v>27461.963951396498</v>
      </c>
    </row>
    <row r="21" spans="1:18" s="4" customFormat="1" ht="11.25" x14ac:dyDescent="0.2">
      <c r="A21" s="209"/>
      <c r="P21" s="3"/>
    </row>
    <row r="22" spans="1:18" s="7" customFormat="1" x14ac:dyDescent="0.2">
      <c r="A22" s="67"/>
      <c r="B22" s="68"/>
      <c r="C22" s="68"/>
      <c r="D22" s="68"/>
      <c r="E22" s="68"/>
      <c r="F22" s="68"/>
      <c r="G22" s="68"/>
      <c r="H22" s="68"/>
      <c r="I22" s="68"/>
      <c r="J22" s="68"/>
      <c r="K22" s="68"/>
      <c r="L22" s="68"/>
      <c r="M22" s="68"/>
      <c r="N22" s="68"/>
      <c r="O22" s="68"/>
      <c r="P22" s="67"/>
    </row>
    <row r="23" spans="1:18" s="7" customFormat="1" x14ac:dyDescent="0.2">
      <c r="A23" s="67"/>
      <c r="B23" s="68"/>
      <c r="C23" s="68"/>
      <c r="D23" s="68"/>
      <c r="E23" s="68"/>
      <c r="F23" s="68"/>
      <c r="G23" s="68"/>
      <c r="H23" s="68"/>
      <c r="I23" s="68"/>
      <c r="J23" s="68"/>
      <c r="K23" s="68"/>
      <c r="L23" s="68"/>
      <c r="M23" s="68"/>
      <c r="N23" s="68"/>
      <c r="O23" s="68"/>
      <c r="P23" s="68"/>
    </row>
    <row r="24" spans="1:18" s="7" customFormat="1" x14ac:dyDescent="0.2">
      <c r="A24" s="67"/>
      <c r="B24" s="68"/>
      <c r="C24" s="68"/>
      <c r="D24" s="68"/>
      <c r="E24" s="68"/>
      <c r="F24" s="68"/>
      <c r="G24" s="68"/>
      <c r="H24" s="68"/>
      <c r="I24" s="68"/>
      <c r="J24" s="68"/>
      <c r="K24" s="68"/>
      <c r="L24" s="68"/>
      <c r="M24" s="68"/>
      <c r="N24" s="68"/>
      <c r="O24" s="68"/>
      <c r="P24" s="68"/>
      <c r="Q24" s="69"/>
    </row>
    <row r="25" spans="1:18" s="7" customFormat="1" x14ac:dyDescent="0.2">
      <c r="A25" s="67"/>
      <c r="B25" s="68"/>
      <c r="C25" s="68"/>
      <c r="D25" s="68"/>
      <c r="E25" s="68"/>
      <c r="F25" s="68"/>
      <c r="G25" s="68"/>
      <c r="H25" s="68"/>
      <c r="I25" s="68"/>
      <c r="J25" s="68"/>
      <c r="K25" s="68"/>
      <c r="L25" s="68"/>
      <c r="M25" s="68"/>
      <c r="N25" s="68"/>
      <c r="O25" s="68"/>
      <c r="P25" s="68"/>
      <c r="Q25" s="69"/>
    </row>
    <row r="26" spans="1:18" s="7" customFormat="1" x14ac:dyDescent="0.2">
      <c r="A26" s="67"/>
      <c r="B26" s="68"/>
      <c r="C26" s="68"/>
      <c r="D26" s="68"/>
      <c r="E26" s="68"/>
      <c r="F26" s="68"/>
      <c r="G26" s="68"/>
      <c r="H26" s="68"/>
      <c r="I26" s="68"/>
      <c r="J26" s="68"/>
      <c r="K26" s="68"/>
      <c r="L26" s="68"/>
      <c r="M26" s="68"/>
      <c r="N26" s="68"/>
      <c r="O26" s="68"/>
      <c r="P26" s="68"/>
    </row>
    <row r="27" spans="1:18" s="7" customFormat="1" x14ac:dyDescent="0.2">
      <c r="A27" s="67"/>
      <c r="B27" s="68"/>
      <c r="C27" s="68"/>
      <c r="D27" s="68"/>
      <c r="E27" s="68"/>
      <c r="F27" s="68"/>
      <c r="G27" s="68"/>
      <c r="H27" s="68"/>
      <c r="I27" s="68"/>
      <c r="J27" s="68"/>
      <c r="K27" s="68"/>
      <c r="L27" s="68"/>
      <c r="M27" s="68"/>
      <c r="N27" s="68"/>
      <c r="O27" s="68"/>
      <c r="P27" s="68"/>
    </row>
    <row r="28" spans="1:18" s="7" customFormat="1" x14ac:dyDescent="0.2">
      <c r="A28" s="67"/>
      <c r="B28" s="68"/>
      <c r="C28" s="68"/>
      <c r="D28" s="68"/>
      <c r="E28" s="68"/>
      <c r="F28" s="68"/>
      <c r="G28" s="68"/>
      <c r="H28" s="68"/>
      <c r="I28" s="68"/>
      <c r="J28" s="68"/>
      <c r="K28" s="68"/>
      <c r="L28" s="68"/>
      <c r="M28" s="68"/>
      <c r="N28" s="68"/>
      <c r="O28" s="68"/>
      <c r="P28" s="68"/>
    </row>
    <row r="29" spans="1:18" s="7" customFormat="1" x14ac:dyDescent="0.2">
      <c r="A29" s="67"/>
      <c r="B29" s="68"/>
      <c r="C29" s="68"/>
      <c r="D29" s="68"/>
      <c r="E29" s="68"/>
      <c r="F29" s="68"/>
      <c r="G29" s="68"/>
      <c r="H29" s="68"/>
      <c r="I29" s="68"/>
      <c r="J29" s="68"/>
      <c r="K29" s="68"/>
      <c r="L29" s="68"/>
      <c r="M29" s="68"/>
      <c r="N29" s="68"/>
      <c r="O29" s="68"/>
      <c r="P29" s="68"/>
    </row>
    <row r="30" spans="1:18" s="7" customFormat="1" x14ac:dyDescent="0.2">
      <c r="A30" s="67"/>
      <c r="B30" s="68"/>
      <c r="C30" s="68"/>
      <c r="D30" s="68"/>
      <c r="E30" s="68"/>
      <c r="F30" s="68"/>
      <c r="G30" s="68"/>
      <c r="H30" s="68"/>
      <c r="I30" s="68"/>
      <c r="J30" s="68"/>
      <c r="K30" s="68"/>
      <c r="L30" s="68"/>
      <c r="M30" s="68"/>
      <c r="N30" s="68"/>
      <c r="O30" s="68"/>
      <c r="P30" s="68"/>
    </row>
    <row r="31" spans="1:18" s="7" customFormat="1" x14ac:dyDescent="0.2">
      <c r="A31" s="67"/>
      <c r="B31" s="68"/>
      <c r="C31" s="68"/>
      <c r="D31" s="68"/>
      <c r="E31" s="68"/>
      <c r="F31" s="68"/>
      <c r="G31" s="68"/>
      <c r="H31" s="68"/>
      <c r="I31" s="68"/>
      <c r="J31" s="68"/>
      <c r="K31" s="68"/>
      <c r="L31" s="68"/>
      <c r="M31" s="68"/>
      <c r="N31" s="68"/>
      <c r="O31" s="68"/>
      <c r="P31" s="68"/>
    </row>
    <row r="32" spans="1:18" s="7" customFormat="1" x14ac:dyDescent="0.2">
      <c r="A32" s="67"/>
      <c r="B32" s="68"/>
      <c r="C32" s="68"/>
      <c r="D32" s="68"/>
      <c r="E32" s="68"/>
      <c r="F32" s="68"/>
      <c r="G32" s="68"/>
      <c r="H32" s="68"/>
      <c r="I32" s="68"/>
      <c r="J32" s="68"/>
      <c r="K32" s="68"/>
      <c r="L32" s="68"/>
      <c r="M32" s="68"/>
      <c r="N32" s="68"/>
      <c r="O32" s="68"/>
      <c r="P32" s="68"/>
    </row>
    <row r="33" spans="1:16" s="7" customFormat="1" x14ac:dyDescent="0.2">
      <c r="A33" s="67"/>
      <c r="B33" s="68"/>
      <c r="C33" s="68"/>
      <c r="D33" s="68"/>
      <c r="E33" s="68"/>
      <c r="F33" s="68"/>
      <c r="G33" s="68"/>
      <c r="H33" s="68"/>
      <c r="I33" s="68"/>
      <c r="J33" s="68"/>
      <c r="K33" s="68"/>
      <c r="L33" s="68"/>
      <c r="M33" s="68"/>
      <c r="N33" s="68"/>
      <c r="O33" s="68"/>
      <c r="P33" s="68"/>
    </row>
    <row r="34" spans="1:16" s="7" customFormat="1" x14ac:dyDescent="0.2">
      <c r="A34" s="67"/>
      <c r="B34" s="68"/>
      <c r="C34" s="68"/>
      <c r="D34" s="68"/>
      <c r="E34" s="68"/>
      <c r="F34" s="68"/>
      <c r="G34" s="68"/>
      <c r="H34" s="68"/>
      <c r="I34" s="68"/>
      <c r="J34" s="68"/>
      <c r="K34" s="68"/>
      <c r="L34" s="68"/>
      <c r="M34" s="68"/>
      <c r="N34" s="68"/>
      <c r="O34" s="68"/>
      <c r="P34" s="68"/>
    </row>
    <row r="35" spans="1:16" s="7" customFormat="1" x14ac:dyDescent="0.2">
      <c r="A35" s="67"/>
      <c r="B35" s="68"/>
      <c r="C35" s="68"/>
      <c r="D35" s="68"/>
      <c r="E35" s="68"/>
      <c r="F35" s="68"/>
      <c r="G35" s="68"/>
      <c r="H35" s="68"/>
      <c r="I35" s="68"/>
      <c r="J35" s="68"/>
      <c r="K35" s="68"/>
      <c r="L35" s="68"/>
      <c r="M35" s="68"/>
      <c r="N35" s="68"/>
      <c r="O35" s="68"/>
      <c r="P35" s="68"/>
    </row>
    <row r="36" spans="1:16" s="7" customFormat="1" x14ac:dyDescent="0.2">
      <c r="A36" s="67"/>
      <c r="B36" s="68"/>
      <c r="C36" s="68"/>
      <c r="D36" s="68"/>
      <c r="E36" s="68"/>
      <c r="F36" s="68"/>
      <c r="G36" s="68"/>
      <c r="H36" s="68"/>
      <c r="I36" s="68"/>
      <c r="J36" s="68"/>
      <c r="K36" s="68"/>
      <c r="L36" s="68"/>
      <c r="M36" s="68"/>
      <c r="N36" s="68"/>
      <c r="O36" s="68"/>
      <c r="P36" s="68"/>
    </row>
    <row r="37" spans="1:16" s="7" customFormat="1" x14ac:dyDescent="0.2">
      <c r="A37" s="67"/>
      <c r="B37" s="68"/>
      <c r="C37" s="68"/>
      <c r="D37" s="68"/>
      <c r="E37" s="68"/>
      <c r="F37" s="68"/>
      <c r="G37" s="68"/>
      <c r="H37" s="68"/>
      <c r="I37" s="68"/>
      <c r="J37" s="68"/>
      <c r="K37" s="68"/>
      <c r="L37" s="68"/>
      <c r="M37" s="68"/>
      <c r="N37" s="68"/>
      <c r="O37" s="68"/>
      <c r="P37" s="68"/>
    </row>
    <row r="38" spans="1:16" s="7" customFormat="1" x14ac:dyDescent="0.2">
      <c r="A38" s="67"/>
      <c r="B38" s="68"/>
      <c r="C38" s="68"/>
      <c r="D38" s="68"/>
      <c r="E38" s="68"/>
      <c r="F38" s="68"/>
      <c r="G38" s="68"/>
      <c r="H38" s="68"/>
      <c r="I38" s="68"/>
      <c r="J38" s="68"/>
      <c r="K38" s="68"/>
      <c r="L38" s="68"/>
      <c r="M38" s="68"/>
      <c r="N38" s="68"/>
      <c r="O38" s="68"/>
      <c r="P38" s="68"/>
    </row>
    <row r="39" spans="1:16" s="7" customFormat="1" x14ac:dyDescent="0.2">
      <c r="A39" s="67"/>
      <c r="B39" s="68"/>
      <c r="C39" s="68"/>
      <c r="D39" s="68"/>
      <c r="E39" s="68"/>
      <c r="F39" s="68"/>
      <c r="G39" s="68"/>
      <c r="H39" s="68"/>
      <c r="I39" s="68"/>
      <c r="J39" s="68"/>
      <c r="K39" s="68"/>
      <c r="L39" s="68"/>
      <c r="M39" s="68"/>
      <c r="N39" s="68"/>
      <c r="O39" s="68"/>
      <c r="P39" s="68"/>
    </row>
    <row r="40" spans="1:16" s="7" customFormat="1" x14ac:dyDescent="0.2">
      <c r="A40" s="67"/>
      <c r="B40" s="68"/>
      <c r="C40" s="68"/>
      <c r="D40" s="68"/>
      <c r="E40" s="68"/>
      <c r="F40" s="68"/>
      <c r="G40" s="68"/>
      <c r="H40" s="68"/>
      <c r="I40" s="68"/>
      <c r="J40" s="68"/>
      <c r="K40" s="68"/>
      <c r="L40" s="68"/>
      <c r="M40" s="68"/>
      <c r="N40" s="68"/>
      <c r="O40" s="68"/>
      <c r="P40" s="68"/>
    </row>
    <row r="41" spans="1:16" s="7" customFormat="1" x14ac:dyDescent="0.2">
      <c r="A41" s="67"/>
      <c r="B41" s="68"/>
      <c r="C41" s="68"/>
      <c r="D41" s="68"/>
      <c r="E41" s="68"/>
      <c r="F41" s="68"/>
      <c r="G41" s="68"/>
      <c r="H41" s="68"/>
      <c r="I41" s="68"/>
      <c r="J41" s="68"/>
      <c r="K41" s="68"/>
      <c r="L41" s="68"/>
      <c r="M41" s="68"/>
      <c r="N41" s="68"/>
      <c r="O41" s="68"/>
      <c r="P41" s="68"/>
    </row>
    <row r="42" spans="1:16" s="7" customFormat="1" x14ac:dyDescent="0.2">
      <c r="A42" s="2"/>
      <c r="B42" s="2"/>
      <c r="C42" s="2"/>
      <c r="D42" s="2"/>
      <c r="E42" s="2"/>
      <c r="F42" s="2"/>
      <c r="G42" s="2"/>
      <c r="H42" s="2"/>
      <c r="I42" s="2"/>
      <c r="J42" s="2"/>
      <c r="K42" s="2"/>
      <c r="L42" s="2"/>
      <c r="M42" s="2"/>
      <c r="N42" s="2"/>
      <c r="O42" s="2"/>
      <c r="P42" s="2"/>
    </row>
    <row r="44" spans="1:16" x14ac:dyDescent="0.2">
      <c r="C44" s="70"/>
    </row>
    <row r="45" spans="1:16" x14ac:dyDescent="0.2">
      <c r="C45" s="70"/>
    </row>
    <row r="46" spans="1:16" x14ac:dyDescent="0.2">
      <c r="C46" s="70"/>
    </row>
  </sheetData>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6E30910C169A742B2EA2F6857C7D85D" ma:contentTypeVersion="13" ma:contentTypeDescription="Create a new document." ma:contentTypeScope="" ma:versionID="348c13282ee6afdfb781e834b7895c38">
  <xsd:schema xmlns:xsd="http://www.w3.org/2001/XMLSchema" xmlns:xs="http://www.w3.org/2001/XMLSchema" xmlns:p="http://schemas.microsoft.com/office/2006/metadata/properties" xmlns:ns2="14dc2d1e-e557-46df-b43d-86cdda3daf61" xmlns:ns3="5bf3f6dc-e993-4359-8647-cf971b7e723e" targetNamespace="http://schemas.microsoft.com/office/2006/metadata/properties" ma:root="true" ma:fieldsID="13208d426c497f9b3965c1401757bb05" ns2:_="" ns3:_="">
    <xsd:import namespace="14dc2d1e-e557-46df-b43d-86cdda3daf61"/>
    <xsd:import namespace="5bf3f6dc-e993-4359-8647-cf971b7e723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dc2d1e-e557-46df-b43d-86cdda3daf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Length (seconds)"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633881d7-4c0e-47fb-8323-9fb0d5f480f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bf3f6dc-e993-4359-8647-cf971b7e72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4dc2d1e-e557-46df-b43d-86cdda3daf6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40EE897-94AE-4486-8AC8-0ABA38AD11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dc2d1e-e557-46df-b43d-86cdda3daf61"/>
    <ds:schemaRef ds:uri="5bf3f6dc-e993-4359-8647-cf971b7e72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8C148F3-6171-44C0-BAD6-807D14DBBAAE}">
  <ds:schemaRefs>
    <ds:schemaRef ds:uri="http://schemas.openxmlformats.org/package/2006/metadata/core-properties"/>
    <ds:schemaRef ds:uri="http://purl.org/dc/terms/"/>
    <ds:schemaRef ds:uri="http://schemas.microsoft.com/office/infopath/2007/PartnerControls"/>
    <ds:schemaRef ds:uri="5bf3f6dc-e993-4359-8647-cf971b7e723e"/>
    <ds:schemaRef ds:uri="http://schemas.microsoft.com/office/2006/documentManagement/types"/>
    <ds:schemaRef ds:uri="http://purl.org/dc/elements/1.1/"/>
    <ds:schemaRef ds:uri="http://schemas.microsoft.com/office/2006/metadata/properties"/>
    <ds:schemaRef ds:uri="14dc2d1e-e557-46df-b43d-86cdda3daf61"/>
    <ds:schemaRef ds:uri="http://www.w3.org/XML/1998/namespace"/>
    <ds:schemaRef ds:uri="http://purl.org/dc/dcmitype/"/>
  </ds:schemaRefs>
</ds:datastoreItem>
</file>

<file path=customXml/itemProps3.xml><?xml version="1.0" encoding="utf-8"?>
<ds:datastoreItem xmlns:ds="http://schemas.openxmlformats.org/officeDocument/2006/customXml" ds:itemID="{E82DD05D-22E0-4019-BE77-DF1C16FC999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53</vt:i4>
      </vt:variant>
      <vt:variant>
        <vt:lpstr>Pojmenované oblasti</vt:lpstr>
      </vt:variant>
      <vt:variant>
        <vt:i4>1</vt:i4>
      </vt:variant>
    </vt:vector>
  </HeadingPairs>
  <TitlesOfParts>
    <vt:vector size="54" baseType="lpstr">
      <vt:lpstr>Titulní</vt:lpstr>
      <vt:lpstr>Obsah</vt:lpstr>
      <vt:lpstr>Úvod</vt:lpstr>
      <vt:lpstr>1</vt:lpstr>
      <vt:lpstr>2</vt:lpstr>
      <vt:lpstr>3</vt:lpstr>
      <vt:lpstr>4.1</vt:lpstr>
      <vt:lpstr>4.2</vt:lpstr>
      <vt:lpstr>4.3</vt:lpstr>
      <vt:lpstr>5.1</vt:lpstr>
      <vt:lpstr>5.2</vt:lpstr>
      <vt:lpstr>5.3</vt:lpstr>
      <vt:lpstr>5.4</vt:lpstr>
      <vt:lpstr>6</vt:lpstr>
      <vt:lpstr>7.1</vt:lpstr>
      <vt:lpstr>7.2</vt:lpstr>
      <vt:lpstr>8.1</vt:lpstr>
      <vt:lpstr>8.2</vt:lpstr>
      <vt:lpstr>14.2</vt:lpstr>
      <vt:lpstr>14.3</vt:lpstr>
      <vt:lpstr>14.4</vt:lpstr>
      <vt:lpstr>14.5</vt:lpstr>
      <vt:lpstr>14.6</vt:lpstr>
      <vt:lpstr>14.7</vt:lpstr>
      <vt:lpstr>14.8</vt:lpstr>
      <vt:lpstr>14.9</vt:lpstr>
      <vt:lpstr>14.10</vt:lpstr>
      <vt:lpstr>14.11</vt:lpstr>
      <vt:lpstr>14.12</vt:lpstr>
      <vt:lpstr>14.13</vt:lpstr>
      <vt:lpstr>14.14</vt:lpstr>
      <vt:lpstr>8.3</vt:lpstr>
      <vt:lpstr>8.4</vt:lpstr>
      <vt:lpstr>8.5</vt:lpstr>
      <vt:lpstr>8.6</vt:lpstr>
      <vt:lpstr>8.7</vt:lpstr>
      <vt:lpstr>8.8</vt:lpstr>
      <vt:lpstr>8.9</vt:lpstr>
      <vt:lpstr>8.10</vt:lpstr>
      <vt:lpstr>8.11</vt:lpstr>
      <vt:lpstr>8.12</vt:lpstr>
      <vt:lpstr>8.13</vt:lpstr>
      <vt:lpstr>8.14</vt:lpstr>
      <vt:lpstr>9</vt:lpstr>
      <vt:lpstr>10.1</vt:lpstr>
      <vt:lpstr>10.2</vt:lpstr>
      <vt:lpstr>10.3</vt:lpstr>
      <vt:lpstr>10.4</vt:lpstr>
      <vt:lpstr>10.5</vt:lpstr>
      <vt:lpstr>10.6</vt:lpstr>
      <vt:lpstr>11.1</vt:lpstr>
      <vt:lpstr>11.2</vt:lpstr>
      <vt:lpstr>Obálka</vt:lpstr>
      <vt:lpstr>Titulní!Oblast_tisku</vt:lpstr>
    </vt:vector>
  </TitlesOfParts>
  <Company>Energetický regulační úřad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jan.sefranek@eru.cz</dc:creator>
  <cp:lastModifiedBy>Rosecký Daniel Ing.</cp:lastModifiedBy>
  <cp:lastPrinted>2024-07-12T06:19:47Z</cp:lastPrinted>
  <dcterms:created xsi:type="dcterms:W3CDTF">2006-03-02T11:20:40Z</dcterms:created>
  <dcterms:modified xsi:type="dcterms:W3CDTF">2024-07-12T06:30:21Z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0x01010016E30910C169A742B2EA2F6857C7D85D</vt:lpwstr>
  </property>
</Properties>
</file>